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epo\algorithms-learning\matura\zubry\"/>
    </mc:Choice>
  </mc:AlternateContent>
  <xr:revisionPtr revIDLastSave="0" documentId="13_ncr:1_{C54E557D-3D62-4B6E-80A7-31596EEA2840}" xr6:coauthVersionLast="46" xr6:coauthVersionMax="46" xr10:uidLastSave="{00000000-0000-0000-0000-000000000000}"/>
  <bookViews>
    <workbookView xWindow="-120" yWindow="-120" windowWidth="29040" windowHeight="15855" activeTab="3" xr2:uid="{00000000-000D-0000-FFFF-FFFF00000000}"/>
  </bookViews>
  <sheets>
    <sheet name="dane" sheetId="1" r:id="rId1"/>
    <sheet name="a)" sheetId="2" r:id="rId2"/>
    <sheet name="b)" sheetId="5" r:id="rId3"/>
    <sheet name="c)" sheetId="12" r:id="rId4"/>
    <sheet name="d)" sheetId="10" r:id="rId5"/>
    <sheet name="e)" sheetId="11" r:id="rId6"/>
  </sheet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2" l="1"/>
  <c r="K3" i="12"/>
  <c r="E2" i="12"/>
  <c r="D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I11" i="11"/>
  <c r="I10" i="11"/>
  <c r="I9" i="11"/>
  <c r="E2" i="11"/>
  <c r="D2" i="11"/>
  <c r="B3" i="11" s="1"/>
  <c r="D3" i="11" s="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2" i="5"/>
  <c r="C3" i="5" s="1"/>
  <c r="D2" i="5"/>
  <c r="B3" i="5" s="1"/>
  <c r="E2" i="1"/>
  <c r="D2" i="1"/>
  <c r="J4" i="2"/>
  <c r="J2" i="2"/>
  <c r="D2" i="2"/>
  <c r="E2" i="2"/>
  <c r="F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3" i="2"/>
  <c r="E3" i="2" s="1"/>
  <c r="B3" i="2"/>
  <c r="D3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C3" i="1"/>
  <c r="E3" i="1" s="1"/>
  <c r="B3" i="1"/>
  <c r="D3" i="1" s="1"/>
  <c r="H2" i="12" l="1"/>
  <c r="C3" i="12" s="1"/>
  <c r="G2" i="12"/>
  <c r="B3" i="12" s="1"/>
  <c r="I2" i="12"/>
  <c r="E3" i="12"/>
  <c r="H3" i="12" s="1"/>
  <c r="C4" i="12" s="1"/>
  <c r="D3" i="12"/>
  <c r="G3" i="12" s="1"/>
  <c r="B4" i="12" s="1"/>
  <c r="D4" i="12" s="1"/>
  <c r="G4" i="12" s="1"/>
  <c r="B5" i="12" s="1"/>
  <c r="C3" i="11"/>
  <c r="E3" i="11"/>
  <c r="B4" i="11"/>
  <c r="D4" i="11" s="1"/>
  <c r="D3" i="5"/>
  <c r="B4" i="5" s="1"/>
  <c r="E3" i="5"/>
  <c r="C4" i="1"/>
  <c r="E4" i="1" s="1"/>
  <c r="C4" i="2"/>
  <c r="B4" i="2"/>
  <c r="D4" i="2" s="1"/>
  <c r="B4" i="1"/>
  <c r="D4" i="1" s="1"/>
  <c r="E4" i="12" l="1"/>
  <c r="H4" i="12" s="1"/>
  <c r="C5" i="12" s="1"/>
  <c r="I4" i="12"/>
  <c r="I3" i="12"/>
  <c r="D5" i="12"/>
  <c r="G5" i="12" s="1"/>
  <c r="B6" i="12" s="1"/>
  <c r="C4" i="11"/>
  <c r="E4" i="11" s="1"/>
  <c r="B5" i="11"/>
  <c r="D5" i="11" s="1"/>
  <c r="C5" i="11"/>
  <c r="E5" i="11" s="1"/>
  <c r="C4" i="5"/>
  <c r="G3" i="5"/>
  <c r="E4" i="5"/>
  <c r="D4" i="5"/>
  <c r="B5" i="5" s="1"/>
  <c r="E4" i="2"/>
  <c r="C5" i="2"/>
  <c r="B5" i="2"/>
  <c r="D5" i="2" s="1"/>
  <c r="B5" i="1"/>
  <c r="D5" i="1" s="1"/>
  <c r="C5" i="1"/>
  <c r="E5" i="1" s="1"/>
  <c r="I5" i="12" l="1"/>
  <c r="E5" i="12"/>
  <c r="H5" i="12" s="1"/>
  <c r="C6" i="12" s="1"/>
  <c r="D6" i="12"/>
  <c r="G6" i="12" s="1"/>
  <c r="B7" i="12" s="1"/>
  <c r="B6" i="11"/>
  <c r="D6" i="11" s="1"/>
  <c r="C6" i="11"/>
  <c r="E6" i="11" s="1"/>
  <c r="C5" i="5"/>
  <c r="G4" i="5"/>
  <c r="D5" i="5"/>
  <c r="B6" i="5" s="1"/>
  <c r="E5" i="5"/>
  <c r="E5" i="2"/>
  <c r="C6" i="2" s="1"/>
  <c r="E6" i="2" s="1"/>
  <c r="B6" i="2"/>
  <c r="D6" i="2" s="1"/>
  <c r="B6" i="1"/>
  <c r="D6" i="1" s="1"/>
  <c r="C6" i="1"/>
  <c r="E6" i="1" s="1"/>
  <c r="I6" i="12" l="1"/>
  <c r="E6" i="12"/>
  <c r="H6" i="12" s="1"/>
  <c r="C7" i="12" s="1"/>
  <c r="D7" i="12"/>
  <c r="G7" i="12" s="1"/>
  <c r="B8" i="12" s="1"/>
  <c r="C7" i="11"/>
  <c r="B7" i="11"/>
  <c r="D7" i="11" s="1"/>
  <c r="C6" i="5"/>
  <c r="G5" i="5"/>
  <c r="E6" i="5"/>
  <c r="D6" i="5"/>
  <c r="B7" i="5" s="1"/>
  <c r="B7" i="2"/>
  <c r="D7" i="2" s="1"/>
  <c r="C7" i="2"/>
  <c r="E7" i="2" s="1"/>
  <c r="B7" i="1"/>
  <c r="D7" i="1" s="1"/>
  <c r="C7" i="1"/>
  <c r="E7" i="1" s="1"/>
  <c r="I7" i="12" l="1"/>
  <c r="E7" i="12"/>
  <c r="H7" i="12" s="1"/>
  <c r="C8" i="12" s="1"/>
  <c r="E8" i="12" s="1"/>
  <c r="H8" i="12" s="1"/>
  <c r="C9" i="12" s="1"/>
  <c r="D8" i="12"/>
  <c r="G8" i="12" s="1"/>
  <c r="B9" i="12" s="1"/>
  <c r="E7" i="11"/>
  <c r="C8" i="11" s="1"/>
  <c r="B8" i="11"/>
  <c r="D8" i="11" s="1"/>
  <c r="C7" i="5"/>
  <c r="G6" i="5"/>
  <c r="E7" i="5"/>
  <c r="D7" i="5"/>
  <c r="B8" i="5" s="1"/>
  <c r="C8" i="2"/>
  <c r="B8" i="2"/>
  <c r="D8" i="2" s="1"/>
  <c r="B8" i="1"/>
  <c r="D8" i="1" s="1"/>
  <c r="C8" i="1"/>
  <c r="E8" i="1" s="1"/>
  <c r="I8" i="12" l="1"/>
  <c r="D9" i="12"/>
  <c r="G9" i="12" s="1"/>
  <c r="B10" i="12" s="1"/>
  <c r="E8" i="11"/>
  <c r="C9" i="11" s="1"/>
  <c r="E9" i="11" s="1"/>
  <c r="B9" i="11"/>
  <c r="D9" i="11" s="1"/>
  <c r="C8" i="5"/>
  <c r="G7" i="5"/>
  <c r="E8" i="5"/>
  <c r="D8" i="5"/>
  <c r="B9" i="5" s="1"/>
  <c r="E8" i="2"/>
  <c r="C9" i="2"/>
  <c r="E9" i="2" s="1"/>
  <c r="B9" i="2"/>
  <c r="D9" i="2" s="1"/>
  <c r="B9" i="1"/>
  <c r="D9" i="1" s="1"/>
  <c r="C9" i="1"/>
  <c r="E9" i="1" s="1"/>
  <c r="I9" i="12" l="1"/>
  <c r="E9" i="12"/>
  <c r="H9" i="12" s="1"/>
  <c r="C10" i="12" s="1"/>
  <c r="D10" i="12"/>
  <c r="G10" i="12" s="1"/>
  <c r="B11" i="12" s="1"/>
  <c r="B10" i="11"/>
  <c r="D10" i="11" s="1"/>
  <c r="C10" i="11"/>
  <c r="E10" i="11" s="1"/>
  <c r="C9" i="5"/>
  <c r="G8" i="5"/>
  <c r="D9" i="5"/>
  <c r="B10" i="5" s="1"/>
  <c r="E9" i="5"/>
  <c r="C10" i="2"/>
  <c r="B10" i="2"/>
  <c r="D10" i="2" s="1"/>
  <c r="B10" i="1"/>
  <c r="D10" i="1" s="1"/>
  <c r="C10" i="1"/>
  <c r="E10" i="1" s="1"/>
  <c r="I10" i="12" l="1"/>
  <c r="E10" i="12"/>
  <c r="H10" i="12" s="1"/>
  <c r="C11" i="12" s="1"/>
  <c r="D11" i="12"/>
  <c r="G11" i="12" s="1"/>
  <c r="B12" i="12" s="1"/>
  <c r="C11" i="11"/>
  <c r="B11" i="11"/>
  <c r="D11" i="11" s="1"/>
  <c r="C10" i="5"/>
  <c r="G9" i="5"/>
  <c r="E10" i="5"/>
  <c r="D10" i="5"/>
  <c r="B11" i="5" s="1"/>
  <c r="E10" i="2"/>
  <c r="C11" i="2" s="1"/>
  <c r="E11" i="2" s="1"/>
  <c r="B11" i="2"/>
  <c r="D11" i="2" s="1"/>
  <c r="B11" i="1"/>
  <c r="D11" i="1" s="1"/>
  <c r="C11" i="1"/>
  <c r="E11" i="1" s="1"/>
  <c r="I11" i="12" l="1"/>
  <c r="E11" i="12"/>
  <c r="H11" i="12" s="1"/>
  <c r="C12" i="12" s="1"/>
  <c r="D12" i="12"/>
  <c r="G12" i="12" s="1"/>
  <c r="B13" i="12" s="1"/>
  <c r="E11" i="11"/>
  <c r="C12" i="11" s="1"/>
  <c r="B12" i="11"/>
  <c r="D12" i="11" s="1"/>
  <c r="C11" i="5"/>
  <c r="G10" i="5"/>
  <c r="E11" i="5"/>
  <c r="D11" i="5"/>
  <c r="B12" i="5" s="1"/>
  <c r="C12" i="2"/>
  <c r="B12" i="2"/>
  <c r="D12" i="2" s="1"/>
  <c r="B12" i="1"/>
  <c r="D12" i="1" s="1"/>
  <c r="C12" i="1"/>
  <c r="E12" i="1" s="1"/>
  <c r="I12" i="12" l="1"/>
  <c r="E12" i="12"/>
  <c r="H12" i="12" s="1"/>
  <c r="C13" i="12" s="1"/>
  <c r="E13" i="12" s="1"/>
  <c r="H13" i="12" s="1"/>
  <c r="C14" i="12" s="1"/>
  <c r="D13" i="12"/>
  <c r="G13" i="12" s="1"/>
  <c r="B14" i="12" s="1"/>
  <c r="E12" i="11"/>
  <c r="B13" i="11"/>
  <c r="D13" i="11" s="1"/>
  <c r="C13" i="11"/>
  <c r="E13" i="11" s="1"/>
  <c r="C12" i="5"/>
  <c r="G11" i="5"/>
  <c r="E12" i="5"/>
  <c r="D12" i="5"/>
  <c r="B13" i="5" s="1"/>
  <c r="E12" i="2"/>
  <c r="C13" i="2"/>
  <c r="E13" i="2" s="1"/>
  <c r="B13" i="2"/>
  <c r="D13" i="2" s="1"/>
  <c r="B13" i="1"/>
  <c r="D13" i="1" s="1"/>
  <c r="C13" i="1"/>
  <c r="E13" i="1" s="1"/>
  <c r="I13" i="12" l="1"/>
  <c r="D14" i="12"/>
  <c r="G14" i="12" s="1"/>
  <c r="B15" i="12" s="1"/>
  <c r="C14" i="11"/>
  <c r="B14" i="11"/>
  <c r="D14" i="11" s="1"/>
  <c r="C13" i="5"/>
  <c r="G12" i="5"/>
  <c r="E13" i="5"/>
  <c r="D13" i="5"/>
  <c r="B14" i="5" s="1"/>
  <c r="C14" i="2"/>
  <c r="E14" i="2" s="1"/>
  <c r="B14" i="2"/>
  <c r="D14" i="2" s="1"/>
  <c r="B14" i="1"/>
  <c r="D14" i="1" s="1"/>
  <c r="C14" i="1"/>
  <c r="E14" i="1" s="1"/>
  <c r="I14" i="12" l="1"/>
  <c r="E14" i="12"/>
  <c r="H14" i="12" s="1"/>
  <c r="C15" i="12" s="1"/>
  <c r="D15" i="12"/>
  <c r="G15" i="12" s="1"/>
  <c r="B16" i="12" s="1"/>
  <c r="E14" i="11"/>
  <c r="C15" i="11" s="1"/>
  <c r="E15" i="11" s="1"/>
  <c r="B15" i="11"/>
  <c r="D15" i="11" s="1"/>
  <c r="C14" i="5"/>
  <c r="G13" i="5"/>
  <c r="E14" i="5"/>
  <c r="D14" i="5"/>
  <c r="B15" i="5" s="1"/>
  <c r="C15" i="2"/>
  <c r="B15" i="2"/>
  <c r="D15" i="2" s="1"/>
  <c r="B15" i="1"/>
  <c r="D15" i="1" s="1"/>
  <c r="C15" i="1"/>
  <c r="E15" i="1" s="1"/>
  <c r="I15" i="12" l="1"/>
  <c r="E15" i="12"/>
  <c r="H15" i="12" s="1"/>
  <c r="C16" i="12" s="1"/>
  <c r="D16" i="12"/>
  <c r="G16" i="12" s="1"/>
  <c r="B17" i="12" s="1"/>
  <c r="C16" i="11"/>
  <c r="B16" i="11"/>
  <c r="D16" i="11" s="1"/>
  <c r="C15" i="5"/>
  <c r="G14" i="5"/>
  <c r="D15" i="5"/>
  <c r="B16" i="5" s="1"/>
  <c r="E15" i="5"/>
  <c r="E15" i="2"/>
  <c r="B16" i="2"/>
  <c r="D16" i="2" s="1"/>
  <c r="C16" i="2"/>
  <c r="E16" i="2" s="1"/>
  <c r="B16" i="1"/>
  <c r="D16" i="1" s="1"/>
  <c r="C16" i="1"/>
  <c r="E16" i="1" s="1"/>
  <c r="I16" i="12" l="1"/>
  <c r="E16" i="12"/>
  <c r="H16" i="12" s="1"/>
  <c r="C17" i="12" s="1"/>
  <c r="D17" i="12"/>
  <c r="G17" i="12" s="1"/>
  <c r="B18" i="12" s="1"/>
  <c r="E16" i="11"/>
  <c r="C17" i="11" s="1"/>
  <c r="B17" i="11"/>
  <c r="D17" i="11" s="1"/>
  <c r="C16" i="5"/>
  <c r="G15" i="5"/>
  <c r="E16" i="5"/>
  <c r="D16" i="5"/>
  <c r="B17" i="5" s="1"/>
  <c r="C17" i="2"/>
  <c r="B17" i="2"/>
  <c r="D17" i="2" s="1"/>
  <c r="B17" i="1"/>
  <c r="D17" i="1" s="1"/>
  <c r="C17" i="1"/>
  <c r="E17" i="1" s="1"/>
  <c r="I17" i="12" l="1"/>
  <c r="E17" i="12"/>
  <c r="H17" i="12" s="1"/>
  <c r="C18" i="12" s="1"/>
  <c r="D18" i="12"/>
  <c r="G18" i="12" s="1"/>
  <c r="B19" i="12" s="1"/>
  <c r="E17" i="11"/>
  <c r="C18" i="11" s="1"/>
  <c r="B18" i="11"/>
  <c r="D18" i="11" s="1"/>
  <c r="C17" i="5"/>
  <c r="G16" i="5"/>
  <c r="E17" i="5"/>
  <c r="D17" i="5"/>
  <c r="B18" i="5" s="1"/>
  <c r="E17" i="2"/>
  <c r="C18" i="2" s="1"/>
  <c r="E18" i="2" s="1"/>
  <c r="B18" i="2"/>
  <c r="D18" i="2" s="1"/>
  <c r="B18" i="1"/>
  <c r="D18" i="1" s="1"/>
  <c r="C18" i="1"/>
  <c r="E18" i="1" s="1"/>
  <c r="I18" i="12" l="1"/>
  <c r="E18" i="12"/>
  <c r="H18" i="12" s="1"/>
  <c r="C19" i="12" s="1"/>
  <c r="D19" i="12"/>
  <c r="G19" i="12" s="1"/>
  <c r="B20" i="12" s="1"/>
  <c r="E18" i="11"/>
  <c r="C19" i="11" s="1"/>
  <c r="B19" i="11"/>
  <c r="D19" i="11" s="1"/>
  <c r="C18" i="5"/>
  <c r="G17" i="5"/>
  <c r="E18" i="5"/>
  <c r="D18" i="5"/>
  <c r="B19" i="5" s="1"/>
  <c r="C19" i="2"/>
  <c r="B19" i="2"/>
  <c r="D19" i="2" s="1"/>
  <c r="B19" i="1"/>
  <c r="D19" i="1" s="1"/>
  <c r="C19" i="1"/>
  <c r="E19" i="1" s="1"/>
  <c r="I19" i="12" l="1"/>
  <c r="E19" i="12"/>
  <c r="H19" i="12" s="1"/>
  <c r="C20" i="12" s="1"/>
  <c r="D20" i="12"/>
  <c r="G20" i="12" s="1"/>
  <c r="B21" i="12" s="1"/>
  <c r="E19" i="11"/>
  <c r="C20" i="11" s="1"/>
  <c r="B20" i="11"/>
  <c r="D20" i="11" s="1"/>
  <c r="C19" i="5"/>
  <c r="G18" i="5"/>
  <c r="D19" i="5"/>
  <c r="B20" i="5" s="1"/>
  <c r="E19" i="5"/>
  <c r="E19" i="2"/>
  <c r="B20" i="2"/>
  <c r="D20" i="2" s="1"/>
  <c r="C20" i="2"/>
  <c r="E20" i="2" s="1"/>
  <c r="B20" i="1"/>
  <c r="D20" i="1" s="1"/>
  <c r="C20" i="1"/>
  <c r="E20" i="1" s="1"/>
  <c r="I20" i="12" l="1"/>
  <c r="E20" i="12"/>
  <c r="H20" i="12" s="1"/>
  <c r="C21" i="12" s="1"/>
  <c r="D21" i="12"/>
  <c r="G21" i="12" s="1"/>
  <c r="B22" i="12" s="1"/>
  <c r="E20" i="11"/>
  <c r="C21" i="11" s="1"/>
  <c r="B21" i="11"/>
  <c r="D21" i="11" s="1"/>
  <c r="C20" i="5"/>
  <c r="G19" i="5"/>
  <c r="E20" i="5"/>
  <c r="D20" i="5"/>
  <c r="B21" i="5" s="1"/>
  <c r="C21" i="2"/>
  <c r="E21" i="2" s="1"/>
  <c r="B21" i="2"/>
  <c r="D21" i="2" s="1"/>
  <c r="B21" i="1"/>
  <c r="D21" i="1" s="1"/>
  <c r="C21" i="1"/>
  <c r="E21" i="1" s="1"/>
  <c r="I21" i="12" l="1"/>
  <c r="E21" i="12"/>
  <c r="H21" i="12" s="1"/>
  <c r="C22" i="12" s="1"/>
  <c r="D22" i="12"/>
  <c r="G22" i="12" s="1"/>
  <c r="B23" i="12" s="1"/>
  <c r="E21" i="11"/>
  <c r="B22" i="11"/>
  <c r="D22" i="11" s="1"/>
  <c r="C22" i="11"/>
  <c r="E22" i="11" s="1"/>
  <c r="C21" i="5"/>
  <c r="G20" i="5"/>
  <c r="D21" i="5"/>
  <c r="B22" i="5" s="1"/>
  <c r="E21" i="5"/>
  <c r="B22" i="2"/>
  <c r="D22" i="2" s="1"/>
  <c r="C22" i="2"/>
  <c r="E22" i="2" s="1"/>
  <c r="B22" i="1"/>
  <c r="D22" i="1" s="1"/>
  <c r="C22" i="1"/>
  <c r="E22" i="1" s="1"/>
  <c r="I22" i="12" l="1"/>
  <c r="E22" i="12"/>
  <c r="H22" i="12" s="1"/>
  <c r="C23" i="12" s="1"/>
  <c r="D23" i="12"/>
  <c r="G23" i="12" s="1"/>
  <c r="B24" i="12" s="1"/>
  <c r="C23" i="11"/>
  <c r="B23" i="11"/>
  <c r="D23" i="11" s="1"/>
  <c r="C22" i="5"/>
  <c r="E22" i="5" s="1"/>
  <c r="G21" i="5"/>
  <c r="D22" i="5"/>
  <c r="B23" i="5" s="1"/>
  <c r="C23" i="2"/>
  <c r="B23" i="2"/>
  <c r="D23" i="2" s="1"/>
  <c r="B23" i="1"/>
  <c r="D23" i="1" s="1"/>
  <c r="C23" i="1"/>
  <c r="E23" i="1" s="1"/>
  <c r="I23" i="12" l="1"/>
  <c r="E23" i="12"/>
  <c r="H23" i="12" s="1"/>
  <c r="C24" i="12" s="1"/>
  <c r="D24" i="12"/>
  <c r="G24" i="12" s="1"/>
  <c r="B25" i="12" s="1"/>
  <c r="E23" i="11"/>
  <c r="C24" i="11" s="1"/>
  <c r="E24" i="11" s="1"/>
  <c r="B24" i="11"/>
  <c r="D24" i="11" s="1"/>
  <c r="C23" i="5"/>
  <c r="G22" i="5"/>
  <c r="E23" i="5"/>
  <c r="D23" i="5"/>
  <c r="B24" i="5" s="1"/>
  <c r="E23" i="2"/>
  <c r="C24" i="2" s="1"/>
  <c r="E24" i="2" s="1"/>
  <c r="B24" i="2"/>
  <c r="D24" i="2" s="1"/>
  <c r="B24" i="1"/>
  <c r="D24" i="1" s="1"/>
  <c r="C24" i="1"/>
  <c r="E24" i="1" s="1"/>
  <c r="I24" i="12" l="1"/>
  <c r="E24" i="12"/>
  <c r="H24" i="12" s="1"/>
  <c r="C25" i="12" s="1"/>
  <c r="D25" i="12"/>
  <c r="G25" i="12" s="1"/>
  <c r="B26" i="12" s="1"/>
  <c r="C25" i="11"/>
  <c r="B25" i="11"/>
  <c r="D25" i="11" s="1"/>
  <c r="C24" i="5"/>
  <c r="G23" i="5"/>
  <c r="E24" i="5"/>
  <c r="D24" i="5"/>
  <c r="B25" i="5" s="1"/>
  <c r="C25" i="2"/>
  <c r="B25" i="2"/>
  <c r="D25" i="2" s="1"/>
  <c r="B25" i="1"/>
  <c r="D25" i="1" s="1"/>
  <c r="C25" i="1"/>
  <c r="E25" i="1" s="1"/>
  <c r="I25" i="12" l="1"/>
  <c r="E25" i="12"/>
  <c r="H25" i="12" s="1"/>
  <c r="C26" i="12" s="1"/>
  <c r="D26" i="12"/>
  <c r="G26" i="12" s="1"/>
  <c r="B27" i="12" s="1"/>
  <c r="E25" i="11"/>
  <c r="C26" i="11" s="1"/>
  <c r="B26" i="11"/>
  <c r="D26" i="11" s="1"/>
  <c r="C25" i="5"/>
  <c r="G24" i="5"/>
  <c r="E25" i="5"/>
  <c r="D25" i="5"/>
  <c r="B26" i="5" s="1"/>
  <c r="E25" i="2"/>
  <c r="C26" i="2"/>
  <c r="B26" i="2"/>
  <c r="D26" i="2" s="1"/>
  <c r="B26" i="1"/>
  <c r="D26" i="1" s="1"/>
  <c r="C26" i="1"/>
  <c r="E26" i="1" s="1"/>
  <c r="I26" i="12" l="1"/>
  <c r="E26" i="12"/>
  <c r="H26" i="12" s="1"/>
  <c r="C27" i="12" s="1"/>
  <c r="D27" i="12"/>
  <c r="G27" i="12" s="1"/>
  <c r="B28" i="12" s="1"/>
  <c r="E26" i="11"/>
  <c r="C27" i="11" s="1"/>
  <c r="B27" i="11"/>
  <c r="D27" i="11" s="1"/>
  <c r="C26" i="5"/>
  <c r="G25" i="5"/>
  <c r="E26" i="5"/>
  <c r="D26" i="5"/>
  <c r="B27" i="5" s="1"/>
  <c r="E26" i="2"/>
  <c r="C27" i="2"/>
  <c r="B27" i="2"/>
  <c r="D27" i="2" s="1"/>
  <c r="B27" i="1"/>
  <c r="D27" i="1" s="1"/>
  <c r="C27" i="1"/>
  <c r="E27" i="1" s="1"/>
  <c r="I27" i="12" l="1"/>
  <c r="E27" i="12"/>
  <c r="H27" i="12" s="1"/>
  <c r="C28" i="12" s="1"/>
  <c r="D28" i="12"/>
  <c r="G28" i="12" s="1"/>
  <c r="B29" i="12" s="1"/>
  <c r="E27" i="11"/>
  <c r="C28" i="11" s="1"/>
  <c r="B28" i="11"/>
  <c r="D28" i="11" s="1"/>
  <c r="C27" i="5"/>
  <c r="G26" i="5"/>
  <c r="E27" i="5"/>
  <c r="D27" i="5"/>
  <c r="B28" i="5" s="1"/>
  <c r="E27" i="2"/>
  <c r="B28" i="2"/>
  <c r="D28" i="2" s="1"/>
  <c r="C28" i="2"/>
  <c r="E28" i="2" s="1"/>
  <c r="B28" i="1"/>
  <c r="D28" i="1" s="1"/>
  <c r="C28" i="1"/>
  <c r="E28" i="1" s="1"/>
  <c r="I28" i="12" l="1"/>
  <c r="E28" i="12"/>
  <c r="H28" i="12" s="1"/>
  <c r="C29" i="12" s="1"/>
  <c r="D29" i="12"/>
  <c r="G29" i="12" s="1"/>
  <c r="B30" i="12" s="1"/>
  <c r="E28" i="11"/>
  <c r="C29" i="11" s="1"/>
  <c r="E29" i="11" s="1"/>
  <c r="B29" i="11"/>
  <c r="D29" i="11" s="1"/>
  <c r="C28" i="5"/>
  <c r="G27" i="5"/>
  <c r="E28" i="5"/>
  <c r="D28" i="5"/>
  <c r="B29" i="5" s="1"/>
  <c r="C29" i="2"/>
  <c r="B29" i="2"/>
  <c r="D29" i="2" s="1"/>
  <c r="B29" i="1"/>
  <c r="D29" i="1" s="1"/>
  <c r="C29" i="1"/>
  <c r="E29" i="1" s="1"/>
  <c r="I29" i="12" l="1"/>
  <c r="E29" i="12"/>
  <c r="D30" i="12"/>
  <c r="G30" i="12" s="1"/>
  <c r="B31" i="12" s="1"/>
  <c r="C30" i="11"/>
  <c r="B30" i="11"/>
  <c r="D30" i="11" s="1"/>
  <c r="C29" i="5"/>
  <c r="G28" i="5"/>
  <c r="E29" i="5"/>
  <c r="D29" i="5"/>
  <c r="B30" i="5" s="1"/>
  <c r="E29" i="2"/>
  <c r="C30" i="2"/>
  <c r="E30" i="2" s="1"/>
  <c r="B30" i="2"/>
  <c r="D30" i="2" s="1"/>
  <c r="B30" i="1"/>
  <c r="D30" i="1" s="1"/>
  <c r="C30" i="1"/>
  <c r="E30" i="1" s="1"/>
  <c r="I30" i="12" l="1"/>
  <c r="H29" i="12"/>
  <c r="C30" i="12" s="1"/>
  <c r="E30" i="12" s="1"/>
  <c r="H30" i="12" s="1"/>
  <c r="C31" i="12" s="1"/>
  <c r="D31" i="12"/>
  <c r="G31" i="12" s="1"/>
  <c r="B32" i="12" s="1"/>
  <c r="E30" i="11"/>
  <c r="C31" i="11" s="1"/>
  <c r="B31" i="11"/>
  <c r="D31" i="11" s="1"/>
  <c r="C30" i="5"/>
  <c r="G29" i="5"/>
  <c r="E30" i="5"/>
  <c r="D30" i="5"/>
  <c r="B31" i="5" s="1"/>
  <c r="B31" i="2"/>
  <c r="D31" i="2" s="1"/>
  <c r="C31" i="2"/>
  <c r="E31" i="2" s="1"/>
  <c r="B31" i="1"/>
  <c r="D31" i="1" s="1"/>
  <c r="C31" i="1"/>
  <c r="E31" i="1" s="1"/>
  <c r="I31" i="12" l="1"/>
  <c r="E31" i="12"/>
  <c r="H31" i="12" s="1"/>
  <c r="C32" i="12" s="1"/>
  <c r="D32" i="12"/>
  <c r="G32" i="12" s="1"/>
  <c r="B33" i="12" s="1"/>
  <c r="E31" i="11"/>
  <c r="C32" i="11" s="1"/>
  <c r="B32" i="11"/>
  <c r="D32" i="11" s="1"/>
  <c r="C31" i="5"/>
  <c r="G30" i="5"/>
  <c r="D31" i="5"/>
  <c r="B32" i="5" s="1"/>
  <c r="E31" i="5"/>
  <c r="B32" i="2"/>
  <c r="D32" i="2" s="1"/>
  <c r="C32" i="2"/>
  <c r="E32" i="2" s="1"/>
  <c r="B32" i="1"/>
  <c r="D32" i="1" s="1"/>
  <c r="C32" i="1"/>
  <c r="E32" i="1" s="1"/>
  <c r="I32" i="12" l="1"/>
  <c r="E32" i="12"/>
  <c r="H32" i="12" s="1"/>
  <c r="C33" i="12" s="1"/>
  <c r="D33" i="12"/>
  <c r="G33" i="12" s="1"/>
  <c r="B34" i="12" s="1"/>
  <c r="E32" i="11"/>
  <c r="C33" i="11" s="1"/>
  <c r="B33" i="11"/>
  <c r="D33" i="11" s="1"/>
  <c r="C32" i="5"/>
  <c r="G31" i="5"/>
  <c r="E32" i="5"/>
  <c r="D32" i="5"/>
  <c r="B33" i="5" s="1"/>
  <c r="C33" i="2"/>
  <c r="B33" i="2"/>
  <c r="D33" i="2" s="1"/>
  <c r="B33" i="1"/>
  <c r="D33" i="1" s="1"/>
  <c r="C33" i="1"/>
  <c r="E33" i="1" s="1"/>
  <c r="I33" i="12" l="1"/>
  <c r="E33" i="12"/>
  <c r="H33" i="12" s="1"/>
  <c r="C34" i="12" s="1"/>
  <c r="D34" i="12"/>
  <c r="G34" i="12" s="1"/>
  <c r="B35" i="12" s="1"/>
  <c r="E33" i="11"/>
  <c r="C34" i="11" s="1"/>
  <c r="B34" i="11"/>
  <c r="D34" i="11" s="1"/>
  <c r="C33" i="5"/>
  <c r="G32" i="5"/>
  <c r="D33" i="5"/>
  <c r="B34" i="5" s="1"/>
  <c r="E33" i="5"/>
  <c r="E33" i="2"/>
  <c r="C34" i="2"/>
  <c r="B34" i="2"/>
  <c r="D34" i="2" s="1"/>
  <c r="B34" i="1"/>
  <c r="D34" i="1" s="1"/>
  <c r="C34" i="1"/>
  <c r="E34" i="1" s="1"/>
  <c r="I34" i="12" l="1"/>
  <c r="E34" i="12"/>
  <c r="H34" i="12" s="1"/>
  <c r="C35" i="12" s="1"/>
  <c r="D35" i="12"/>
  <c r="G35" i="12" s="1"/>
  <c r="B36" i="12" s="1"/>
  <c r="E34" i="11"/>
  <c r="B35" i="11"/>
  <c r="D35" i="11" s="1"/>
  <c r="C35" i="11"/>
  <c r="C34" i="5"/>
  <c r="G33" i="5"/>
  <c r="E34" i="5"/>
  <c r="D34" i="5"/>
  <c r="B35" i="5" s="1"/>
  <c r="E34" i="2"/>
  <c r="C35" i="2"/>
  <c r="B35" i="2"/>
  <c r="D35" i="2" s="1"/>
  <c r="B35" i="1"/>
  <c r="D35" i="1" s="1"/>
  <c r="C35" i="1"/>
  <c r="E35" i="1" s="1"/>
  <c r="I35" i="12" l="1"/>
  <c r="E35" i="12"/>
  <c r="H35" i="12" s="1"/>
  <c r="C36" i="12" s="1"/>
  <c r="D36" i="12"/>
  <c r="G36" i="12" s="1"/>
  <c r="B37" i="12" s="1"/>
  <c r="E35" i="11"/>
  <c r="C36" i="11" s="1"/>
  <c r="B36" i="11"/>
  <c r="D36" i="11" s="1"/>
  <c r="C35" i="5"/>
  <c r="G34" i="5"/>
  <c r="E35" i="5"/>
  <c r="D35" i="5"/>
  <c r="B36" i="5" s="1"/>
  <c r="E35" i="2"/>
  <c r="B36" i="2"/>
  <c r="D36" i="2" s="1"/>
  <c r="C36" i="2"/>
  <c r="E36" i="2" s="1"/>
  <c r="B36" i="1"/>
  <c r="D36" i="1" s="1"/>
  <c r="C36" i="1"/>
  <c r="E36" i="1" s="1"/>
  <c r="I36" i="12" l="1"/>
  <c r="E36" i="12"/>
  <c r="H36" i="12" s="1"/>
  <c r="C37" i="12" s="1"/>
  <c r="D37" i="12"/>
  <c r="G37" i="12" s="1"/>
  <c r="B38" i="12" s="1"/>
  <c r="E36" i="11"/>
  <c r="C37" i="11" s="1"/>
  <c r="B37" i="11"/>
  <c r="D37" i="11" s="1"/>
  <c r="C36" i="5"/>
  <c r="G35" i="5"/>
  <c r="E36" i="5"/>
  <c r="D36" i="5"/>
  <c r="B37" i="5" s="1"/>
  <c r="C37" i="2"/>
  <c r="B37" i="2"/>
  <c r="D37" i="2" s="1"/>
  <c r="B37" i="1"/>
  <c r="D37" i="1" s="1"/>
  <c r="C37" i="1"/>
  <c r="E37" i="1" s="1"/>
  <c r="I37" i="12" l="1"/>
  <c r="E37" i="12"/>
  <c r="H37" i="12" s="1"/>
  <c r="C38" i="12" s="1"/>
  <c r="E38" i="12" s="1"/>
  <c r="H38" i="12" s="1"/>
  <c r="C39" i="12" s="1"/>
  <c r="D38" i="12"/>
  <c r="G38" i="12" s="1"/>
  <c r="B39" i="12" s="1"/>
  <c r="E37" i="11"/>
  <c r="B38" i="11"/>
  <c r="D38" i="11" s="1"/>
  <c r="C38" i="11"/>
  <c r="E38" i="11" s="1"/>
  <c r="C37" i="5"/>
  <c r="G36" i="5"/>
  <c r="D37" i="5"/>
  <c r="B38" i="5" s="1"/>
  <c r="E37" i="5"/>
  <c r="E37" i="2"/>
  <c r="B38" i="2"/>
  <c r="D38" i="2" s="1"/>
  <c r="C38" i="2"/>
  <c r="E38" i="2" s="1"/>
  <c r="B38" i="1"/>
  <c r="D38" i="1" s="1"/>
  <c r="C38" i="1"/>
  <c r="E38" i="1" s="1"/>
  <c r="I38" i="12" l="1"/>
  <c r="D39" i="12"/>
  <c r="G39" i="12" s="1"/>
  <c r="B40" i="12" s="1"/>
  <c r="C39" i="11"/>
  <c r="B39" i="11"/>
  <c r="D39" i="11" s="1"/>
  <c r="C38" i="5"/>
  <c r="G37" i="5"/>
  <c r="D38" i="5"/>
  <c r="B39" i="5" s="1"/>
  <c r="E38" i="5"/>
  <c r="C39" i="2"/>
  <c r="B39" i="2"/>
  <c r="D39" i="2" s="1"/>
  <c r="B39" i="1"/>
  <c r="D39" i="1" s="1"/>
  <c r="C39" i="1"/>
  <c r="E39" i="1" s="1"/>
  <c r="I39" i="12" l="1"/>
  <c r="E39" i="12"/>
  <c r="H39" i="12" s="1"/>
  <c r="C40" i="12" s="1"/>
  <c r="D40" i="12"/>
  <c r="G40" i="12" s="1"/>
  <c r="B41" i="12" s="1"/>
  <c r="E39" i="11"/>
  <c r="C40" i="11" s="1"/>
  <c r="B40" i="11"/>
  <c r="D40" i="11" s="1"/>
  <c r="C39" i="5"/>
  <c r="G38" i="5"/>
  <c r="E39" i="5"/>
  <c r="D39" i="5"/>
  <c r="B40" i="5" s="1"/>
  <c r="E39" i="2"/>
  <c r="C40" i="2"/>
  <c r="E40" i="2" s="1"/>
  <c r="B40" i="2"/>
  <c r="D40" i="2" s="1"/>
  <c r="B40" i="1"/>
  <c r="D40" i="1" s="1"/>
  <c r="C40" i="1"/>
  <c r="E40" i="1" s="1"/>
  <c r="I40" i="12" l="1"/>
  <c r="E40" i="12"/>
  <c r="H40" i="12" s="1"/>
  <c r="C41" i="12" s="1"/>
  <c r="D41" i="12"/>
  <c r="G41" i="12" s="1"/>
  <c r="B42" i="12" s="1"/>
  <c r="E40" i="11"/>
  <c r="C41" i="11" s="1"/>
  <c r="B41" i="11"/>
  <c r="D41" i="11" s="1"/>
  <c r="C40" i="5"/>
  <c r="G39" i="5"/>
  <c r="E40" i="5"/>
  <c r="D40" i="5"/>
  <c r="B41" i="5" s="1"/>
  <c r="C41" i="2"/>
  <c r="B41" i="2"/>
  <c r="D41" i="2" s="1"/>
  <c r="B41" i="1"/>
  <c r="D41" i="1" s="1"/>
  <c r="C41" i="1"/>
  <c r="E41" i="1" s="1"/>
  <c r="I41" i="12" l="1"/>
  <c r="E41" i="12"/>
  <c r="H41" i="12" s="1"/>
  <c r="C42" i="12" s="1"/>
  <c r="D42" i="12"/>
  <c r="G42" i="12" s="1"/>
  <c r="B43" i="12" s="1"/>
  <c r="E41" i="11"/>
  <c r="C42" i="11" s="1"/>
  <c r="B42" i="11"/>
  <c r="D42" i="11" s="1"/>
  <c r="C41" i="5"/>
  <c r="G40" i="5"/>
  <c r="E41" i="5"/>
  <c r="D41" i="5"/>
  <c r="B42" i="5" s="1"/>
  <c r="E41" i="2"/>
  <c r="C42" i="2"/>
  <c r="B42" i="2"/>
  <c r="D42" i="2" s="1"/>
  <c r="B42" i="1"/>
  <c r="D42" i="1" s="1"/>
  <c r="C42" i="1"/>
  <c r="E42" i="1" s="1"/>
  <c r="I42" i="12" l="1"/>
  <c r="E42" i="12"/>
  <c r="H42" i="12" s="1"/>
  <c r="C43" i="12" s="1"/>
  <c r="D43" i="12"/>
  <c r="G43" i="12" s="1"/>
  <c r="B44" i="12" s="1"/>
  <c r="E42" i="11"/>
  <c r="C43" i="11" s="1"/>
  <c r="B43" i="11"/>
  <c r="D43" i="11" s="1"/>
  <c r="C42" i="5"/>
  <c r="G41" i="5"/>
  <c r="E42" i="5"/>
  <c r="D42" i="5"/>
  <c r="B43" i="5" s="1"/>
  <c r="E42" i="2"/>
  <c r="C43" i="2"/>
  <c r="B43" i="2"/>
  <c r="D43" i="2" s="1"/>
  <c r="B43" i="1"/>
  <c r="D43" i="1" s="1"/>
  <c r="C43" i="1"/>
  <c r="E43" i="1" s="1"/>
  <c r="I43" i="12" l="1"/>
  <c r="E43" i="12"/>
  <c r="H43" i="12" s="1"/>
  <c r="C44" i="12" s="1"/>
  <c r="D44" i="12"/>
  <c r="G44" i="12" s="1"/>
  <c r="B45" i="12" s="1"/>
  <c r="E43" i="11"/>
  <c r="C44" i="11" s="1"/>
  <c r="B44" i="11"/>
  <c r="D44" i="11" s="1"/>
  <c r="C43" i="5"/>
  <c r="G42" i="5"/>
  <c r="E43" i="5"/>
  <c r="D43" i="5"/>
  <c r="B44" i="5" s="1"/>
  <c r="E43" i="2"/>
  <c r="C44" i="2"/>
  <c r="B44" i="2"/>
  <c r="D44" i="2" s="1"/>
  <c r="B44" i="1"/>
  <c r="D44" i="1" s="1"/>
  <c r="C44" i="1"/>
  <c r="E44" i="1" s="1"/>
  <c r="I44" i="12" l="1"/>
  <c r="E44" i="12"/>
  <c r="H44" i="12" s="1"/>
  <c r="C45" i="12" s="1"/>
  <c r="D45" i="12"/>
  <c r="G45" i="12" s="1"/>
  <c r="B46" i="12" s="1"/>
  <c r="E44" i="11"/>
  <c r="B45" i="11"/>
  <c r="D45" i="11" s="1"/>
  <c r="C45" i="11"/>
  <c r="E45" i="11" s="1"/>
  <c r="C44" i="5"/>
  <c r="G43" i="5"/>
  <c r="E44" i="5"/>
  <c r="D44" i="5"/>
  <c r="B45" i="5" s="1"/>
  <c r="E44" i="2"/>
  <c r="C45" i="2"/>
  <c r="E45" i="2" s="1"/>
  <c r="B45" i="2"/>
  <c r="D45" i="2" s="1"/>
  <c r="B45" i="1"/>
  <c r="D45" i="1" s="1"/>
  <c r="C45" i="1"/>
  <c r="E45" i="1" s="1"/>
  <c r="I45" i="12" l="1"/>
  <c r="E45" i="12"/>
  <c r="H45" i="12" s="1"/>
  <c r="C46" i="12" s="1"/>
  <c r="D46" i="12"/>
  <c r="G46" i="12" s="1"/>
  <c r="B47" i="12" s="1"/>
  <c r="C46" i="11"/>
  <c r="B46" i="11"/>
  <c r="D46" i="11" s="1"/>
  <c r="C45" i="5"/>
  <c r="G44" i="5"/>
  <c r="E45" i="5"/>
  <c r="D45" i="5"/>
  <c r="B46" i="5" s="1"/>
  <c r="C46" i="2"/>
  <c r="B46" i="2"/>
  <c r="D46" i="2" s="1"/>
  <c r="B46" i="1"/>
  <c r="D46" i="1" s="1"/>
  <c r="C46" i="1"/>
  <c r="E46" i="1" s="1"/>
  <c r="I46" i="12" l="1"/>
  <c r="E46" i="12"/>
  <c r="H46" i="12" s="1"/>
  <c r="C47" i="12" s="1"/>
  <c r="D47" i="12"/>
  <c r="G47" i="12" s="1"/>
  <c r="B48" i="12" s="1"/>
  <c r="E46" i="11"/>
  <c r="C47" i="11" s="1"/>
  <c r="B47" i="11"/>
  <c r="D47" i="11" s="1"/>
  <c r="C46" i="5"/>
  <c r="G45" i="5"/>
  <c r="E46" i="5"/>
  <c r="D46" i="5"/>
  <c r="B47" i="5" s="1"/>
  <c r="E46" i="2"/>
  <c r="C47" i="2"/>
  <c r="B47" i="2"/>
  <c r="D47" i="2" s="1"/>
  <c r="B47" i="1"/>
  <c r="D47" i="1" s="1"/>
  <c r="C47" i="1"/>
  <c r="E47" i="1" s="1"/>
  <c r="I47" i="12" l="1"/>
  <c r="E47" i="12"/>
  <c r="H47" i="12" s="1"/>
  <c r="C48" i="12" s="1"/>
  <c r="D48" i="12"/>
  <c r="G48" i="12" s="1"/>
  <c r="B49" i="12" s="1"/>
  <c r="E47" i="11"/>
  <c r="C48" i="11" s="1"/>
  <c r="B48" i="11"/>
  <c r="D48" i="11" s="1"/>
  <c r="C47" i="5"/>
  <c r="G46" i="5"/>
  <c r="D47" i="5"/>
  <c r="B48" i="5" s="1"/>
  <c r="E47" i="5"/>
  <c r="E47" i="2"/>
  <c r="B48" i="2"/>
  <c r="D48" i="2" s="1"/>
  <c r="C48" i="2"/>
  <c r="E48" i="2" s="1"/>
  <c r="B48" i="1"/>
  <c r="D48" i="1" s="1"/>
  <c r="C48" i="1"/>
  <c r="E48" i="1" s="1"/>
  <c r="I48" i="12" l="1"/>
  <c r="E48" i="12"/>
  <c r="H48" i="12" s="1"/>
  <c r="C49" i="12" s="1"/>
  <c r="D49" i="12"/>
  <c r="G49" i="12" s="1"/>
  <c r="B50" i="12" s="1"/>
  <c r="E48" i="11"/>
  <c r="C49" i="11" s="1"/>
  <c r="B49" i="11"/>
  <c r="D49" i="11" s="1"/>
  <c r="C48" i="5"/>
  <c r="G47" i="5"/>
  <c r="E48" i="5"/>
  <c r="D48" i="5"/>
  <c r="B49" i="5" s="1"/>
  <c r="C49" i="2"/>
  <c r="B49" i="2"/>
  <c r="D49" i="2" s="1"/>
  <c r="B49" i="1"/>
  <c r="D49" i="1" s="1"/>
  <c r="C49" i="1"/>
  <c r="E49" i="1" s="1"/>
  <c r="I49" i="12" l="1"/>
  <c r="E49" i="12"/>
  <c r="H49" i="12" s="1"/>
  <c r="C50" i="12" s="1"/>
  <c r="D50" i="12"/>
  <c r="G50" i="12" s="1"/>
  <c r="B51" i="12" s="1"/>
  <c r="E49" i="11"/>
  <c r="C50" i="11" s="1"/>
  <c r="B50" i="11"/>
  <c r="D50" i="11" s="1"/>
  <c r="C49" i="5"/>
  <c r="G48" i="5"/>
  <c r="E49" i="5"/>
  <c r="D49" i="5"/>
  <c r="B50" i="5" s="1"/>
  <c r="E49" i="2"/>
  <c r="C50" i="2"/>
  <c r="B50" i="2"/>
  <c r="D50" i="2" s="1"/>
  <c r="B50" i="1"/>
  <c r="D50" i="1" s="1"/>
  <c r="C50" i="1"/>
  <c r="E50" i="1" s="1"/>
  <c r="I50" i="12" l="1"/>
  <c r="E50" i="12"/>
  <c r="H50" i="12" s="1"/>
  <c r="C51" i="12" s="1"/>
  <c r="D51" i="12"/>
  <c r="G51" i="12" s="1"/>
  <c r="B52" i="12" s="1"/>
  <c r="E51" i="12"/>
  <c r="H51" i="12" s="1"/>
  <c r="C52" i="12" s="1"/>
  <c r="E50" i="11"/>
  <c r="B51" i="11"/>
  <c r="D51" i="11" s="1"/>
  <c r="C51" i="11"/>
  <c r="E51" i="11" s="1"/>
  <c r="C50" i="5"/>
  <c r="G49" i="5"/>
  <c r="E50" i="5"/>
  <c r="D50" i="5"/>
  <c r="B51" i="5" s="1"/>
  <c r="E50" i="2"/>
  <c r="C51" i="2"/>
  <c r="B51" i="2"/>
  <c r="D51" i="2" s="1"/>
  <c r="B51" i="1"/>
  <c r="D51" i="1" s="1"/>
  <c r="C51" i="1"/>
  <c r="E51" i="1" s="1"/>
  <c r="I51" i="12" l="1"/>
  <c r="D52" i="12"/>
  <c r="G52" i="12" s="1"/>
  <c r="B53" i="12" s="1"/>
  <c r="C52" i="11"/>
  <c r="B52" i="11"/>
  <c r="D52" i="11" s="1"/>
  <c r="C51" i="5"/>
  <c r="G50" i="5"/>
  <c r="E51" i="5"/>
  <c r="D51" i="5"/>
  <c r="B52" i="5" s="1"/>
  <c r="E51" i="2"/>
  <c r="C52" i="2"/>
  <c r="B52" i="2"/>
  <c r="D52" i="2" s="1"/>
  <c r="B52" i="1"/>
  <c r="D52" i="1" s="1"/>
  <c r="C52" i="1"/>
  <c r="E52" i="1" s="1"/>
  <c r="I52" i="12" l="1"/>
  <c r="E52" i="12"/>
  <c r="H52" i="12" s="1"/>
  <c r="C53" i="12" s="1"/>
  <c r="D53" i="12"/>
  <c r="G53" i="12" s="1"/>
  <c r="B54" i="12" s="1"/>
  <c r="E52" i="11"/>
  <c r="B53" i="11"/>
  <c r="D53" i="11" s="1"/>
  <c r="C53" i="11"/>
  <c r="C52" i="5"/>
  <c r="G51" i="5"/>
  <c r="E52" i="5"/>
  <c r="D52" i="5"/>
  <c r="B53" i="5" s="1"/>
  <c r="E52" i="2"/>
  <c r="C53" i="2"/>
  <c r="B53" i="2"/>
  <c r="D53" i="2" s="1"/>
  <c r="B53" i="1"/>
  <c r="D53" i="1" s="1"/>
  <c r="C53" i="1"/>
  <c r="E53" i="1" s="1"/>
  <c r="I53" i="12" l="1"/>
  <c r="E53" i="12"/>
  <c r="H53" i="12" s="1"/>
  <c r="C54" i="12" s="1"/>
  <c r="D54" i="12"/>
  <c r="G54" i="12" s="1"/>
  <c r="B55" i="12" s="1"/>
  <c r="E54" i="12"/>
  <c r="H54" i="12" s="1"/>
  <c r="C55" i="12" s="1"/>
  <c r="E53" i="11"/>
  <c r="C54" i="11" s="1"/>
  <c r="B54" i="11"/>
  <c r="D54" i="11" s="1"/>
  <c r="C53" i="5"/>
  <c r="G52" i="5"/>
  <c r="D53" i="5"/>
  <c r="B54" i="5" s="1"/>
  <c r="E53" i="5"/>
  <c r="E53" i="2"/>
  <c r="B54" i="2"/>
  <c r="D54" i="2" s="1"/>
  <c r="C54" i="2"/>
  <c r="E54" i="2" s="1"/>
  <c r="B54" i="1"/>
  <c r="D54" i="1" s="1"/>
  <c r="C54" i="1"/>
  <c r="E54" i="1" s="1"/>
  <c r="I54" i="12" l="1"/>
  <c r="D55" i="12"/>
  <c r="G55" i="12" s="1"/>
  <c r="B56" i="12" s="1"/>
  <c r="E54" i="11"/>
  <c r="C55" i="11" s="1"/>
  <c r="B55" i="11"/>
  <c r="D55" i="11" s="1"/>
  <c r="C54" i="5"/>
  <c r="G53" i="5"/>
  <c r="E54" i="5"/>
  <c r="D54" i="5"/>
  <c r="B55" i="5" s="1"/>
  <c r="C55" i="2"/>
  <c r="B55" i="2"/>
  <c r="D55" i="2" s="1"/>
  <c r="B55" i="1"/>
  <c r="D55" i="1" s="1"/>
  <c r="C55" i="1"/>
  <c r="E55" i="1" s="1"/>
  <c r="I55" i="12" l="1"/>
  <c r="E55" i="12"/>
  <c r="H55" i="12" s="1"/>
  <c r="C56" i="12" s="1"/>
  <c r="E56" i="12" s="1"/>
  <c r="H56" i="12" s="1"/>
  <c r="C57" i="12" s="1"/>
  <c r="D56" i="12"/>
  <c r="G56" i="12" s="1"/>
  <c r="B57" i="12" s="1"/>
  <c r="E55" i="11"/>
  <c r="C56" i="11" s="1"/>
  <c r="B56" i="11"/>
  <c r="D56" i="11" s="1"/>
  <c r="C55" i="5"/>
  <c r="G54" i="5"/>
  <c r="E55" i="5"/>
  <c r="D55" i="5"/>
  <c r="B56" i="5" s="1"/>
  <c r="E55" i="2"/>
  <c r="C56" i="2"/>
  <c r="B56" i="2"/>
  <c r="D56" i="2" s="1"/>
  <c r="B56" i="1"/>
  <c r="D56" i="1" s="1"/>
  <c r="C56" i="1"/>
  <c r="E56" i="1" s="1"/>
  <c r="I56" i="12" l="1"/>
  <c r="D57" i="12"/>
  <c r="G57" i="12" s="1"/>
  <c r="B58" i="12" s="1"/>
  <c r="E56" i="11"/>
  <c r="C57" i="11" s="1"/>
  <c r="B57" i="11"/>
  <c r="D57" i="11" s="1"/>
  <c r="C56" i="5"/>
  <c r="G55" i="5"/>
  <c r="E56" i="5"/>
  <c r="D56" i="5"/>
  <c r="B57" i="5" s="1"/>
  <c r="E56" i="2"/>
  <c r="C57" i="2"/>
  <c r="B57" i="2"/>
  <c r="D57" i="2" s="1"/>
  <c r="B57" i="1"/>
  <c r="D57" i="1" s="1"/>
  <c r="C57" i="1"/>
  <c r="E57" i="1" s="1"/>
  <c r="I57" i="12" l="1"/>
  <c r="E57" i="12"/>
  <c r="H57" i="12" s="1"/>
  <c r="C58" i="12" s="1"/>
  <c r="D58" i="12"/>
  <c r="G58" i="12" s="1"/>
  <c r="B59" i="12" s="1"/>
  <c r="E57" i="11"/>
  <c r="C58" i="11" s="1"/>
  <c r="B58" i="11"/>
  <c r="D58" i="11" s="1"/>
  <c r="C57" i="5"/>
  <c r="G56" i="5"/>
  <c r="E57" i="5"/>
  <c r="D57" i="5"/>
  <c r="B58" i="5" s="1"/>
  <c r="E57" i="2"/>
  <c r="C58" i="2"/>
  <c r="B58" i="2"/>
  <c r="D58" i="2" s="1"/>
  <c r="B58" i="1"/>
  <c r="D58" i="1" s="1"/>
  <c r="C58" i="1"/>
  <c r="E58" i="1" s="1"/>
  <c r="I58" i="12" l="1"/>
  <c r="E58" i="12"/>
  <c r="H58" i="12" s="1"/>
  <c r="C59" i="12" s="1"/>
  <c r="D59" i="12"/>
  <c r="G59" i="12" s="1"/>
  <c r="B60" i="12" s="1"/>
  <c r="E58" i="11"/>
  <c r="C59" i="11" s="1"/>
  <c r="B59" i="11"/>
  <c r="D59" i="11" s="1"/>
  <c r="C58" i="5"/>
  <c r="G57" i="5"/>
  <c r="E58" i="5"/>
  <c r="D58" i="5"/>
  <c r="B59" i="5" s="1"/>
  <c r="E58" i="2"/>
  <c r="C59" i="2"/>
  <c r="E59" i="2" s="1"/>
  <c r="B59" i="2"/>
  <c r="D59" i="2" s="1"/>
  <c r="B59" i="1"/>
  <c r="D59" i="1" s="1"/>
  <c r="C59" i="1"/>
  <c r="E59" i="1" s="1"/>
  <c r="I59" i="12" l="1"/>
  <c r="E59" i="12"/>
  <c r="H59" i="12" s="1"/>
  <c r="C60" i="12" s="1"/>
  <c r="D60" i="12"/>
  <c r="G60" i="12" s="1"/>
  <c r="B61" i="12" s="1"/>
  <c r="E59" i="11"/>
  <c r="C60" i="11" s="1"/>
  <c r="B60" i="11"/>
  <c r="D60" i="11" s="1"/>
  <c r="C59" i="5"/>
  <c r="G58" i="5"/>
  <c r="E59" i="5"/>
  <c r="D59" i="5"/>
  <c r="B60" i="5" s="1"/>
  <c r="C60" i="2"/>
  <c r="B60" i="2"/>
  <c r="D60" i="2" s="1"/>
  <c r="B60" i="1"/>
  <c r="D60" i="1" s="1"/>
  <c r="C60" i="1"/>
  <c r="E60" i="1" s="1"/>
  <c r="I60" i="12" l="1"/>
  <c r="E60" i="12"/>
  <c r="H60" i="12" s="1"/>
  <c r="C61" i="12" s="1"/>
  <c r="D61" i="12"/>
  <c r="G61" i="12" s="1"/>
  <c r="B62" i="12" s="1"/>
  <c r="E60" i="11"/>
  <c r="C61" i="11" s="1"/>
  <c r="B61" i="11"/>
  <c r="D61" i="11" s="1"/>
  <c r="C60" i="5"/>
  <c r="G59" i="5"/>
  <c r="E60" i="5"/>
  <c r="D60" i="5"/>
  <c r="B61" i="5" s="1"/>
  <c r="E60" i="2"/>
  <c r="C61" i="2"/>
  <c r="B61" i="2"/>
  <c r="D61" i="2" s="1"/>
  <c r="B61" i="1"/>
  <c r="D61" i="1" s="1"/>
  <c r="C61" i="1"/>
  <c r="E61" i="1" s="1"/>
  <c r="I61" i="12" l="1"/>
  <c r="E61" i="12"/>
  <c r="H61" i="12" s="1"/>
  <c r="C62" i="12" s="1"/>
  <c r="D62" i="12"/>
  <c r="G62" i="12" s="1"/>
  <c r="B63" i="12" s="1"/>
  <c r="E61" i="11"/>
  <c r="C62" i="11" s="1"/>
  <c r="B62" i="11"/>
  <c r="D62" i="11" s="1"/>
  <c r="C61" i="5"/>
  <c r="G60" i="5"/>
  <c r="E61" i="5"/>
  <c r="D61" i="5"/>
  <c r="B62" i="5" s="1"/>
  <c r="E61" i="2"/>
  <c r="C62" i="2"/>
  <c r="B62" i="2"/>
  <c r="D62" i="2" s="1"/>
  <c r="B62" i="1"/>
  <c r="D62" i="1" s="1"/>
  <c r="C62" i="1"/>
  <c r="E62" i="1" s="1"/>
  <c r="I62" i="12" l="1"/>
  <c r="E62" i="12"/>
  <c r="H62" i="12" s="1"/>
  <c r="C63" i="12" s="1"/>
  <c r="D63" i="12"/>
  <c r="G63" i="12" s="1"/>
  <c r="B64" i="12" s="1"/>
  <c r="E62" i="11"/>
  <c r="C63" i="11" s="1"/>
  <c r="B63" i="11"/>
  <c r="D63" i="11" s="1"/>
  <c r="C62" i="5"/>
  <c r="G61" i="5"/>
  <c r="E62" i="5"/>
  <c r="D62" i="5"/>
  <c r="B63" i="5" s="1"/>
  <c r="E62" i="2"/>
  <c r="C63" i="2"/>
  <c r="B63" i="2"/>
  <c r="D63" i="2" s="1"/>
  <c r="B63" i="1"/>
  <c r="D63" i="1" s="1"/>
  <c r="C63" i="1"/>
  <c r="E63" i="1" s="1"/>
  <c r="I63" i="12" l="1"/>
  <c r="E63" i="12"/>
  <c r="H63" i="12" s="1"/>
  <c r="C64" i="12" s="1"/>
  <c r="D64" i="12"/>
  <c r="G64" i="12" s="1"/>
  <c r="B65" i="12" s="1"/>
  <c r="E63" i="11"/>
  <c r="C64" i="11" s="1"/>
  <c r="B64" i="11"/>
  <c r="D64" i="11" s="1"/>
  <c r="C63" i="5"/>
  <c r="G62" i="5"/>
  <c r="D63" i="5"/>
  <c r="B64" i="5" s="1"/>
  <c r="E63" i="5"/>
  <c r="E63" i="2"/>
  <c r="B64" i="2"/>
  <c r="D64" i="2" s="1"/>
  <c r="C64" i="2"/>
  <c r="E64" i="2" s="1"/>
  <c r="B64" i="1"/>
  <c r="D64" i="1" s="1"/>
  <c r="C64" i="1"/>
  <c r="E64" i="1" s="1"/>
  <c r="I64" i="12" l="1"/>
  <c r="E64" i="12"/>
  <c r="H64" i="12" s="1"/>
  <c r="C65" i="12" s="1"/>
  <c r="D65" i="12"/>
  <c r="G65" i="12" s="1"/>
  <c r="B66" i="12" s="1"/>
  <c r="E64" i="11"/>
  <c r="C65" i="11" s="1"/>
  <c r="B65" i="11"/>
  <c r="D65" i="11" s="1"/>
  <c r="C64" i="5"/>
  <c r="G63" i="5"/>
  <c r="E64" i="5"/>
  <c r="D64" i="5"/>
  <c r="B65" i="5" s="1"/>
  <c r="C65" i="2"/>
  <c r="B65" i="2"/>
  <c r="D65" i="2" s="1"/>
  <c r="B65" i="1"/>
  <c r="D65" i="1" s="1"/>
  <c r="C65" i="1"/>
  <c r="E65" i="1" s="1"/>
  <c r="I65" i="12" l="1"/>
  <c r="E65" i="12"/>
  <c r="H65" i="12" s="1"/>
  <c r="C66" i="12" s="1"/>
  <c r="D66" i="12"/>
  <c r="G66" i="12" s="1"/>
  <c r="B67" i="12" s="1"/>
  <c r="E65" i="11"/>
  <c r="C66" i="11" s="1"/>
  <c r="B66" i="11"/>
  <c r="D66" i="11" s="1"/>
  <c r="C65" i="5"/>
  <c r="G64" i="5"/>
  <c r="E65" i="5"/>
  <c r="D65" i="5"/>
  <c r="B66" i="5" s="1"/>
  <c r="E65" i="2"/>
  <c r="C66" i="2"/>
  <c r="E66" i="2" s="1"/>
  <c r="B66" i="2"/>
  <c r="D66" i="2" s="1"/>
  <c r="B66" i="1"/>
  <c r="D66" i="1" s="1"/>
  <c r="C66" i="1"/>
  <c r="E66" i="1" s="1"/>
  <c r="I66" i="12" l="1"/>
  <c r="E66" i="12"/>
  <c r="H66" i="12" s="1"/>
  <c r="C67" i="12" s="1"/>
  <c r="D67" i="12"/>
  <c r="G67" i="12" s="1"/>
  <c r="B68" i="12" s="1"/>
  <c r="E67" i="12"/>
  <c r="H67" i="12" s="1"/>
  <c r="C68" i="12" s="1"/>
  <c r="E66" i="11"/>
  <c r="B67" i="11"/>
  <c r="D67" i="11" s="1"/>
  <c r="C67" i="11"/>
  <c r="E67" i="11" s="1"/>
  <c r="C66" i="5"/>
  <c r="G65" i="5"/>
  <c r="E66" i="5"/>
  <c r="D66" i="5"/>
  <c r="B67" i="5" s="1"/>
  <c r="C67" i="2"/>
  <c r="B67" i="2"/>
  <c r="D67" i="2" s="1"/>
  <c r="B67" i="1"/>
  <c r="D67" i="1" s="1"/>
  <c r="C67" i="1"/>
  <c r="E67" i="1" s="1"/>
  <c r="I67" i="12" l="1"/>
  <c r="D68" i="12"/>
  <c r="G68" i="12" s="1"/>
  <c r="B69" i="12" s="1"/>
  <c r="C68" i="11"/>
  <c r="B68" i="11"/>
  <c r="D68" i="11" s="1"/>
  <c r="C67" i="5"/>
  <c r="G66" i="5"/>
  <c r="E67" i="5"/>
  <c r="D67" i="5"/>
  <c r="B68" i="5" s="1"/>
  <c r="E67" i="2"/>
  <c r="C68" i="2"/>
  <c r="B68" i="2"/>
  <c r="D68" i="2" s="1"/>
  <c r="B68" i="1"/>
  <c r="D68" i="1" s="1"/>
  <c r="C68" i="1"/>
  <c r="E68" i="1" s="1"/>
  <c r="I68" i="12" l="1"/>
  <c r="E68" i="12"/>
  <c r="H68" i="12" s="1"/>
  <c r="C69" i="12" s="1"/>
  <c r="E69" i="12" s="1"/>
  <c r="H69" i="12" s="1"/>
  <c r="C70" i="12" s="1"/>
  <c r="D69" i="12"/>
  <c r="G69" i="12" s="1"/>
  <c r="B70" i="12" s="1"/>
  <c r="E68" i="11"/>
  <c r="C69" i="11" s="1"/>
  <c r="B69" i="11"/>
  <c r="D69" i="11" s="1"/>
  <c r="C68" i="5"/>
  <c r="G67" i="5"/>
  <c r="E68" i="5"/>
  <c r="D68" i="5"/>
  <c r="B69" i="5" s="1"/>
  <c r="E68" i="2"/>
  <c r="C69" i="2"/>
  <c r="B69" i="2"/>
  <c r="D69" i="2" s="1"/>
  <c r="B69" i="1"/>
  <c r="D69" i="1" s="1"/>
  <c r="C69" i="1"/>
  <c r="E69" i="1" s="1"/>
  <c r="I69" i="12" l="1"/>
  <c r="D70" i="12"/>
  <c r="G70" i="12" s="1"/>
  <c r="B71" i="12" s="1"/>
  <c r="E70" i="12"/>
  <c r="H70" i="12" s="1"/>
  <c r="C71" i="12" s="1"/>
  <c r="E69" i="11"/>
  <c r="B70" i="11"/>
  <c r="D70" i="11" s="1"/>
  <c r="C70" i="11"/>
  <c r="E70" i="11" s="1"/>
  <c r="C69" i="5"/>
  <c r="G68" i="5"/>
  <c r="D69" i="5"/>
  <c r="B70" i="5" s="1"/>
  <c r="E69" i="5"/>
  <c r="E69" i="2"/>
  <c r="B70" i="2"/>
  <c r="D70" i="2" s="1"/>
  <c r="C70" i="2"/>
  <c r="E70" i="2" s="1"/>
  <c r="B70" i="1"/>
  <c r="D70" i="1" s="1"/>
  <c r="C70" i="1"/>
  <c r="E70" i="1" s="1"/>
  <c r="I70" i="12" l="1"/>
  <c r="D71" i="12"/>
  <c r="G71" i="12" s="1"/>
  <c r="B72" i="12" s="1"/>
  <c r="C71" i="11"/>
  <c r="B71" i="11"/>
  <c r="D71" i="11" s="1"/>
  <c r="C70" i="5"/>
  <c r="G69" i="5"/>
  <c r="E70" i="5"/>
  <c r="D70" i="5"/>
  <c r="B71" i="5" s="1"/>
  <c r="C71" i="2"/>
  <c r="B71" i="2"/>
  <c r="D71" i="2" s="1"/>
  <c r="B71" i="1"/>
  <c r="D71" i="1" s="1"/>
  <c r="C71" i="1"/>
  <c r="E71" i="1" s="1"/>
  <c r="I71" i="12" l="1"/>
  <c r="E71" i="12"/>
  <c r="H71" i="12" s="1"/>
  <c r="C72" i="12" s="1"/>
  <c r="D72" i="12"/>
  <c r="G72" i="12" s="1"/>
  <c r="B73" i="12" s="1"/>
  <c r="E71" i="11"/>
  <c r="C72" i="11" s="1"/>
  <c r="B72" i="11"/>
  <c r="D72" i="11" s="1"/>
  <c r="C71" i="5"/>
  <c r="G70" i="5"/>
  <c r="E71" i="5"/>
  <c r="D71" i="5"/>
  <c r="B72" i="5" s="1"/>
  <c r="E71" i="2"/>
  <c r="C72" i="2"/>
  <c r="B72" i="2"/>
  <c r="D72" i="2" s="1"/>
  <c r="B72" i="1"/>
  <c r="D72" i="1" s="1"/>
  <c r="C72" i="1"/>
  <c r="E72" i="1" s="1"/>
  <c r="I72" i="12" l="1"/>
  <c r="E72" i="12"/>
  <c r="H72" i="12" s="1"/>
  <c r="C73" i="12" s="1"/>
  <c r="D73" i="12"/>
  <c r="G73" i="12" s="1"/>
  <c r="B74" i="12" s="1"/>
  <c r="E72" i="11"/>
  <c r="C73" i="11"/>
  <c r="B73" i="11"/>
  <c r="D73" i="11" s="1"/>
  <c r="C72" i="5"/>
  <c r="G71" i="5"/>
  <c r="E72" i="5"/>
  <c r="D72" i="5"/>
  <c r="B73" i="5" s="1"/>
  <c r="E72" i="2"/>
  <c r="C73" i="2"/>
  <c r="B73" i="2"/>
  <c r="D73" i="2" s="1"/>
  <c r="B73" i="1"/>
  <c r="D73" i="1" s="1"/>
  <c r="C73" i="1"/>
  <c r="E73" i="1" s="1"/>
  <c r="I73" i="12" l="1"/>
  <c r="E73" i="12"/>
  <c r="H73" i="12" s="1"/>
  <c r="C74" i="12" s="1"/>
  <c r="D74" i="12"/>
  <c r="G74" i="12" s="1"/>
  <c r="B75" i="12" s="1"/>
  <c r="E73" i="11"/>
  <c r="C74" i="11" s="1"/>
  <c r="B74" i="11"/>
  <c r="D74" i="11" s="1"/>
  <c r="C73" i="5"/>
  <c r="G72" i="5"/>
  <c r="E73" i="5"/>
  <c r="D73" i="5"/>
  <c r="B74" i="5" s="1"/>
  <c r="E73" i="2"/>
  <c r="C74" i="2"/>
  <c r="B74" i="2"/>
  <c r="D74" i="2" s="1"/>
  <c r="B74" i="1"/>
  <c r="D74" i="1" s="1"/>
  <c r="C74" i="1"/>
  <c r="E74" i="1" s="1"/>
  <c r="I74" i="12" l="1"/>
  <c r="E74" i="12"/>
  <c r="H74" i="12" s="1"/>
  <c r="C75" i="12" s="1"/>
  <c r="D75" i="12"/>
  <c r="G75" i="12" s="1"/>
  <c r="B76" i="12" s="1"/>
  <c r="E74" i="11"/>
  <c r="C75" i="11"/>
  <c r="B75" i="11"/>
  <c r="D75" i="11" s="1"/>
  <c r="C74" i="5"/>
  <c r="G73" i="5"/>
  <c r="E74" i="5"/>
  <c r="D74" i="5"/>
  <c r="B75" i="5" s="1"/>
  <c r="E74" i="2"/>
  <c r="C75" i="2"/>
  <c r="E75" i="2" s="1"/>
  <c r="B75" i="2"/>
  <c r="D75" i="2" s="1"/>
  <c r="B75" i="1"/>
  <c r="D75" i="1" s="1"/>
  <c r="C75" i="1"/>
  <c r="E75" i="1" s="1"/>
  <c r="I75" i="12" l="1"/>
  <c r="E75" i="12"/>
  <c r="H75" i="12" s="1"/>
  <c r="C76" i="12" s="1"/>
  <c r="D76" i="12"/>
  <c r="G76" i="12" s="1"/>
  <c r="B77" i="12" s="1"/>
  <c r="E75" i="11"/>
  <c r="C76" i="11" s="1"/>
  <c r="B76" i="11"/>
  <c r="D76" i="11" s="1"/>
  <c r="C75" i="5"/>
  <c r="G74" i="5"/>
  <c r="E75" i="5"/>
  <c r="D75" i="5"/>
  <c r="B76" i="5" s="1"/>
  <c r="C76" i="2"/>
  <c r="B76" i="2"/>
  <c r="D76" i="2" s="1"/>
  <c r="B76" i="1"/>
  <c r="D76" i="1" s="1"/>
  <c r="C76" i="1"/>
  <c r="E76" i="1" s="1"/>
  <c r="I76" i="12" l="1"/>
  <c r="E76" i="12"/>
  <c r="H76" i="12" s="1"/>
  <c r="C77" i="12" s="1"/>
  <c r="E77" i="12" s="1"/>
  <c r="H77" i="12" s="1"/>
  <c r="C78" i="12" s="1"/>
  <c r="D77" i="12"/>
  <c r="G77" i="12" s="1"/>
  <c r="B78" i="12" s="1"/>
  <c r="E76" i="11"/>
  <c r="B77" i="11"/>
  <c r="D77" i="11" s="1"/>
  <c r="C77" i="11"/>
  <c r="E77" i="11" s="1"/>
  <c r="C76" i="5"/>
  <c r="G75" i="5"/>
  <c r="E76" i="5"/>
  <c r="D76" i="5"/>
  <c r="B77" i="5" s="1"/>
  <c r="E76" i="2"/>
  <c r="C77" i="2" s="1"/>
  <c r="E77" i="2" s="1"/>
  <c r="B77" i="2"/>
  <c r="D77" i="2" s="1"/>
  <c r="B77" i="1"/>
  <c r="D77" i="1" s="1"/>
  <c r="C77" i="1"/>
  <c r="E77" i="1" s="1"/>
  <c r="I77" i="12" l="1"/>
  <c r="D78" i="12"/>
  <c r="G78" i="12" s="1"/>
  <c r="B79" i="12" s="1"/>
  <c r="C78" i="11"/>
  <c r="B78" i="11"/>
  <c r="D78" i="11" s="1"/>
  <c r="C77" i="5"/>
  <c r="G76" i="5"/>
  <c r="E77" i="5"/>
  <c r="D77" i="5"/>
  <c r="B78" i="5" s="1"/>
  <c r="C78" i="2"/>
  <c r="B78" i="2"/>
  <c r="D78" i="2" s="1"/>
  <c r="B78" i="1"/>
  <c r="D78" i="1" s="1"/>
  <c r="C78" i="1"/>
  <c r="E78" i="1" s="1"/>
  <c r="I78" i="12" l="1"/>
  <c r="E78" i="12"/>
  <c r="H78" i="12" s="1"/>
  <c r="C79" i="12" s="1"/>
  <c r="D79" i="12"/>
  <c r="G79" i="12" s="1"/>
  <c r="B80" i="12" s="1"/>
  <c r="E78" i="11"/>
  <c r="C79" i="11" s="1"/>
  <c r="B79" i="11"/>
  <c r="D79" i="11" s="1"/>
  <c r="C78" i="5"/>
  <c r="G77" i="5"/>
  <c r="E78" i="5"/>
  <c r="D78" i="5"/>
  <c r="B79" i="5" s="1"/>
  <c r="E78" i="2"/>
  <c r="C79" i="2" s="1"/>
  <c r="E79" i="2" s="1"/>
  <c r="B79" i="2"/>
  <c r="D79" i="2" s="1"/>
  <c r="B79" i="1"/>
  <c r="D79" i="1" s="1"/>
  <c r="C79" i="1"/>
  <c r="E79" i="1" s="1"/>
  <c r="I79" i="12" l="1"/>
  <c r="E79" i="12"/>
  <c r="H79" i="12" s="1"/>
  <c r="C80" i="12" s="1"/>
  <c r="D80" i="12"/>
  <c r="G80" i="12" s="1"/>
  <c r="B81" i="12" s="1"/>
  <c r="E79" i="11"/>
  <c r="C80" i="11"/>
  <c r="B80" i="11"/>
  <c r="D80" i="11" s="1"/>
  <c r="C79" i="5"/>
  <c r="G78" i="5"/>
  <c r="D79" i="5"/>
  <c r="B80" i="5" s="1"/>
  <c r="E79" i="5"/>
  <c r="B80" i="2"/>
  <c r="D80" i="2" s="1"/>
  <c r="C80" i="2"/>
  <c r="E80" i="2" s="1"/>
  <c r="B80" i="1"/>
  <c r="D80" i="1" s="1"/>
  <c r="C80" i="1"/>
  <c r="E80" i="1" s="1"/>
  <c r="I80" i="12" l="1"/>
  <c r="E80" i="12"/>
  <c r="H80" i="12" s="1"/>
  <c r="C81" i="12" s="1"/>
  <c r="D81" i="12"/>
  <c r="G81" i="12" s="1"/>
  <c r="B82" i="12" s="1"/>
  <c r="E80" i="11"/>
  <c r="C81" i="11" s="1"/>
  <c r="B81" i="11"/>
  <c r="D81" i="11" s="1"/>
  <c r="C80" i="5"/>
  <c r="G79" i="5"/>
  <c r="E80" i="5"/>
  <c r="D80" i="5"/>
  <c r="B81" i="5" s="1"/>
  <c r="C81" i="2"/>
  <c r="B81" i="2"/>
  <c r="D81" i="2" s="1"/>
  <c r="B81" i="1"/>
  <c r="D81" i="1" s="1"/>
  <c r="C81" i="1"/>
  <c r="E81" i="1" s="1"/>
  <c r="I81" i="12" l="1"/>
  <c r="E81" i="12"/>
  <c r="H81" i="12" s="1"/>
  <c r="C82" i="12" s="1"/>
  <c r="D82" i="12"/>
  <c r="G82" i="12" s="1"/>
  <c r="B83" i="12" s="1"/>
  <c r="E81" i="11"/>
  <c r="C82" i="11" s="1"/>
  <c r="B82" i="11"/>
  <c r="D82" i="11" s="1"/>
  <c r="C81" i="5"/>
  <c r="G80" i="5"/>
  <c r="E81" i="5"/>
  <c r="D81" i="5"/>
  <c r="B82" i="5" s="1"/>
  <c r="E81" i="2"/>
  <c r="C82" i="2" s="1"/>
  <c r="E82" i="2" s="1"/>
  <c r="B82" i="2"/>
  <c r="D82" i="2" s="1"/>
  <c r="B82" i="1"/>
  <c r="D82" i="1" s="1"/>
  <c r="C82" i="1"/>
  <c r="E82" i="1" s="1"/>
  <c r="I82" i="12" l="1"/>
  <c r="E82" i="12"/>
  <c r="H82" i="12" s="1"/>
  <c r="C83" i="12" s="1"/>
  <c r="D83" i="12"/>
  <c r="G83" i="12" s="1"/>
  <c r="B84" i="12" s="1"/>
  <c r="E83" i="12"/>
  <c r="H83" i="12" s="1"/>
  <c r="C84" i="12" s="1"/>
  <c r="E82" i="11"/>
  <c r="B83" i="11"/>
  <c r="D83" i="11" s="1"/>
  <c r="C83" i="11"/>
  <c r="E83" i="11" s="1"/>
  <c r="C82" i="5"/>
  <c r="G81" i="5"/>
  <c r="E82" i="5"/>
  <c r="D82" i="5"/>
  <c r="B83" i="5" s="1"/>
  <c r="C83" i="2"/>
  <c r="B83" i="2"/>
  <c r="D83" i="2" s="1"/>
  <c r="B83" i="1"/>
  <c r="D83" i="1" s="1"/>
  <c r="C83" i="1"/>
  <c r="E83" i="1" s="1"/>
  <c r="I83" i="12" l="1"/>
  <c r="D84" i="12"/>
  <c r="G84" i="12" s="1"/>
  <c r="B85" i="12" s="1"/>
  <c r="C84" i="11"/>
  <c r="B84" i="11"/>
  <c r="D84" i="11" s="1"/>
  <c r="C83" i="5"/>
  <c r="G82" i="5"/>
  <c r="E83" i="5"/>
  <c r="D83" i="5"/>
  <c r="B84" i="5" s="1"/>
  <c r="E83" i="2"/>
  <c r="C84" i="2" s="1"/>
  <c r="E84" i="2" s="1"/>
  <c r="B84" i="2"/>
  <c r="D84" i="2" s="1"/>
  <c r="B84" i="1"/>
  <c r="D84" i="1" s="1"/>
  <c r="C84" i="1"/>
  <c r="E84" i="1" s="1"/>
  <c r="I84" i="12" l="1"/>
  <c r="E84" i="12"/>
  <c r="H84" i="12" s="1"/>
  <c r="C85" i="12" s="1"/>
  <c r="D85" i="12"/>
  <c r="G85" i="12" s="1"/>
  <c r="B86" i="12" s="1"/>
  <c r="E84" i="11"/>
  <c r="C85" i="11" s="1"/>
  <c r="B85" i="11"/>
  <c r="D85" i="11" s="1"/>
  <c r="C84" i="5"/>
  <c r="G83" i="5"/>
  <c r="E84" i="5"/>
  <c r="D84" i="5"/>
  <c r="B85" i="5" s="1"/>
  <c r="C85" i="2"/>
  <c r="B85" i="2"/>
  <c r="D85" i="2" s="1"/>
  <c r="B85" i="1"/>
  <c r="D85" i="1" s="1"/>
  <c r="C85" i="1"/>
  <c r="E85" i="1" s="1"/>
  <c r="I85" i="12" l="1"/>
  <c r="E85" i="12"/>
  <c r="H85" i="12" s="1"/>
  <c r="C86" i="12" s="1"/>
  <c r="D86" i="12"/>
  <c r="G86" i="12" s="1"/>
  <c r="B87" i="12" s="1"/>
  <c r="E86" i="12"/>
  <c r="H86" i="12" s="1"/>
  <c r="C87" i="12" s="1"/>
  <c r="E85" i="11"/>
  <c r="B86" i="11"/>
  <c r="D86" i="11" s="1"/>
  <c r="C86" i="11"/>
  <c r="E86" i="11" s="1"/>
  <c r="C85" i="5"/>
  <c r="G84" i="5"/>
  <c r="D85" i="5"/>
  <c r="B86" i="5" s="1"/>
  <c r="E85" i="5"/>
  <c r="E85" i="2"/>
  <c r="B86" i="2"/>
  <c r="D86" i="2" s="1"/>
  <c r="C86" i="2"/>
  <c r="E86" i="2" s="1"/>
  <c r="B86" i="1"/>
  <c r="D86" i="1" s="1"/>
  <c r="C86" i="1"/>
  <c r="E86" i="1" s="1"/>
  <c r="I86" i="12" l="1"/>
  <c r="D87" i="12"/>
  <c r="G87" i="12" s="1"/>
  <c r="B88" i="12" s="1"/>
  <c r="C87" i="11"/>
  <c r="B87" i="11"/>
  <c r="D87" i="11" s="1"/>
  <c r="C86" i="5"/>
  <c r="G85" i="5"/>
  <c r="E86" i="5"/>
  <c r="D86" i="5"/>
  <c r="B87" i="5" s="1"/>
  <c r="C87" i="2"/>
  <c r="B87" i="2"/>
  <c r="D87" i="2" s="1"/>
  <c r="B87" i="1"/>
  <c r="D87" i="1" s="1"/>
  <c r="C87" i="1"/>
  <c r="E87" i="1" s="1"/>
  <c r="I87" i="12" l="1"/>
  <c r="E87" i="12"/>
  <c r="H87" i="12" s="1"/>
  <c r="C88" i="12" s="1"/>
  <c r="D88" i="12"/>
  <c r="G88" i="12" s="1"/>
  <c r="B89" i="12" s="1"/>
  <c r="E87" i="11"/>
  <c r="C88" i="11" s="1"/>
  <c r="B88" i="11"/>
  <c r="D88" i="11" s="1"/>
  <c r="C87" i="5"/>
  <c r="G86" i="5"/>
  <c r="E87" i="5"/>
  <c r="D87" i="5"/>
  <c r="B88" i="5" s="1"/>
  <c r="E87" i="2"/>
  <c r="C88" i="2"/>
  <c r="B88" i="2"/>
  <c r="D88" i="2" s="1"/>
  <c r="B88" i="1"/>
  <c r="D88" i="1" s="1"/>
  <c r="C88" i="1"/>
  <c r="E88" i="1" s="1"/>
  <c r="I88" i="12" l="1"/>
  <c r="E88" i="12"/>
  <c r="H88" i="12" s="1"/>
  <c r="C89" i="12" s="1"/>
  <c r="D89" i="12"/>
  <c r="G89" i="12" s="1"/>
  <c r="B90" i="12" s="1"/>
  <c r="E88" i="11"/>
  <c r="C89" i="11" s="1"/>
  <c r="B89" i="11"/>
  <c r="D89" i="11" s="1"/>
  <c r="C88" i="5"/>
  <c r="G87" i="5"/>
  <c r="E88" i="5"/>
  <c r="D88" i="5"/>
  <c r="B89" i="5" s="1"/>
  <c r="E88" i="2"/>
  <c r="C89" i="2"/>
  <c r="B89" i="2"/>
  <c r="D89" i="2" s="1"/>
  <c r="B89" i="1"/>
  <c r="D89" i="1" s="1"/>
  <c r="C89" i="1"/>
  <c r="E89" i="1" s="1"/>
  <c r="I89" i="12" l="1"/>
  <c r="E89" i="12"/>
  <c r="H89" i="12" s="1"/>
  <c r="C90" i="12" s="1"/>
  <c r="D90" i="12"/>
  <c r="G90" i="12" s="1"/>
  <c r="B91" i="12" s="1"/>
  <c r="E89" i="11"/>
  <c r="C90" i="11" s="1"/>
  <c r="B90" i="11"/>
  <c r="D90" i="11" s="1"/>
  <c r="C89" i="5"/>
  <c r="G88" i="5"/>
  <c r="E89" i="5"/>
  <c r="D89" i="5"/>
  <c r="B90" i="5" s="1"/>
  <c r="E89" i="2"/>
  <c r="C90" i="2"/>
  <c r="E90" i="2" s="1"/>
  <c r="B90" i="2"/>
  <c r="D90" i="2" s="1"/>
  <c r="B90" i="1"/>
  <c r="D90" i="1" s="1"/>
  <c r="C90" i="1"/>
  <c r="E90" i="1" s="1"/>
  <c r="I90" i="12" l="1"/>
  <c r="E90" i="12"/>
  <c r="H90" i="12" s="1"/>
  <c r="C91" i="12" s="1"/>
  <c r="D91" i="12"/>
  <c r="G91" i="12" s="1"/>
  <c r="E90" i="11"/>
  <c r="C91" i="11" s="1"/>
  <c r="B91" i="11"/>
  <c r="D91" i="11" s="1"/>
  <c r="C90" i="5"/>
  <c r="G89" i="5"/>
  <c r="E90" i="5"/>
  <c r="D90" i="5"/>
  <c r="B91" i="5" s="1"/>
  <c r="C91" i="2"/>
  <c r="B91" i="2"/>
  <c r="D91" i="2" s="1"/>
  <c r="B91" i="1"/>
  <c r="D91" i="1" s="1"/>
  <c r="C91" i="1"/>
  <c r="E91" i="1" s="1"/>
  <c r="I91" i="12" l="1"/>
  <c r="E91" i="12"/>
  <c r="H91" i="12" s="1"/>
  <c r="E91" i="11"/>
  <c r="C91" i="5"/>
  <c r="G90" i="5"/>
  <c r="E91" i="5"/>
  <c r="G91" i="5" s="1"/>
  <c r="D91" i="5"/>
  <c r="E91" i="2"/>
  <c r="I4" i="11" l="1"/>
</calcChain>
</file>

<file path=xl/sharedStrings.xml><?xml version="1.0" encoding="utf-8"?>
<sst xmlns="http://schemas.openxmlformats.org/spreadsheetml/2006/main" count="45" uniqueCount="17">
  <si>
    <t>Data</t>
  </si>
  <si>
    <t>Siano</t>
  </si>
  <si>
    <t>Żołędzie</t>
  </si>
  <si>
    <t>Siano rano</t>
  </si>
  <si>
    <t>Żołędzie rano</t>
  </si>
  <si>
    <t>Siano wieczór</t>
  </si>
  <si>
    <t>Żołędzie wieczór</t>
  </si>
  <si>
    <t>Dzień tygonia</t>
  </si>
  <si>
    <t>Dostaw siana</t>
  </si>
  <si>
    <t>Dostaw żołędzi</t>
  </si>
  <si>
    <t>Karmione żołędziami</t>
  </si>
  <si>
    <t>Karmione sianem</t>
  </si>
  <si>
    <t>Etykiety wierszy</t>
  </si>
  <si>
    <t>Liczba żubrów</t>
  </si>
  <si>
    <t>Czy ujemne zapasy</t>
  </si>
  <si>
    <t>Siano po dostawie</t>
  </si>
  <si>
    <t>Żołędzie po dostawie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</si>
</sst>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[zubry.xlsx]d)!Tabela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'd)'!$B$3</c:f>
              <c:strCache>
                <c:ptCount val="1"/>
                <c:pt idx="0">
                  <c:v>Żołędzie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'd)'!$A$4:$A$6</c:f>
              <c:strCache>
                <c:ptCount val="3"/>
                <c:pt idx="0">
                  <c:v>31/12/2018</c:v>
                </c:pt>
                <c:pt idx="1">
                  <c:v>31/01/2019</c:v>
                </c:pt>
                <c:pt idx="2">
                  <c:v>28/02/2019</c:v>
                </c:pt>
              </c:strCache>
            </c:strRef>
          </c:cat>
          <c:val>
            <c:numRef>
              <c:f>'d)'!$B$4:$B$6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0-44DF-8F1E-507F6DF6F409}"/>
            </c:ext>
          </c:extLst>
        </c:ser>
        <c:ser>
          <c:idx val="1"/>
          <c:order val="1"/>
          <c:tx>
            <c:strRef>
              <c:f>'d)'!$C$3</c:f>
              <c:strCache>
                <c:ptCount val="1"/>
                <c:pt idx="0">
                  <c:v>Siano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'd)'!$A$4:$A$6</c:f>
              <c:strCache>
                <c:ptCount val="3"/>
                <c:pt idx="0">
                  <c:v>31/12/2018</c:v>
                </c:pt>
                <c:pt idx="1">
                  <c:v>31/01/2019</c:v>
                </c:pt>
                <c:pt idx="2">
                  <c:v>28/02/2019</c:v>
                </c:pt>
              </c:strCache>
            </c:strRef>
          </c:cat>
          <c:val>
            <c:numRef>
              <c:f>'d)'!$C$4:$C$6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0-44DF-8F1E-507F6DF6F4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239408"/>
        <c:axId val="486241704"/>
      </c:barChart>
      <c:catAx>
        <c:axId val="4862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1704"/>
        <c:crosses val="autoZero"/>
        <c:auto val="1"/>
        <c:lblAlgn val="ctr"/>
        <c:lblOffset val="100"/>
        <c:noMultiLvlLbl val="0"/>
      </c:catAx>
      <c:valAx>
        <c:axId val="4862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w kilogramach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338136</xdr:colOff>
      <xdr:row>10</xdr:row>
      <xdr:rowOff>28575</xdr:rowOff>
    </xdr:from>
    <xdr:to>
      <xdr:col>8</xdr:col>
      <xdr:colOff>561974</xdr:colOff>
      <xdr:row>30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DA54F9-7197-4FEF-8F16-6CFEFA08E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237.482516087963" createdVersion="6" refreshedVersion="6" minRefreshableVersion="3" recordCount="90" xr:uid="{FFE874F5-1E83-42EB-A42B-443E4AD2887E}">
  <cacheSource type="worksheet">
    <worksheetSource name="Tabela1"/>
  </cacheSource>
  <cacheFields count="6">
    <cacheField name="Data" numFmtId="14">
      <sharedItems containsSemiMixedTypes="0" containsNonDate="0" containsDate="1" containsString="0" minDate="2018-12-01T00:00:00" maxDate="2019-03-01T00:00:00" count="90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</sharedItems>
    </cacheField>
    <cacheField name="Siano rano" numFmtId="0">
      <sharedItems containsSemiMixedTypes="0" containsString="0" containsNumber="1" containsInteger="1" minValue="46600" maxValue="100000" count="52">
        <n v="100000"/>
        <n v="96400"/>
        <n v="92800"/>
        <n v="89200"/>
        <n v="85600"/>
        <n v="82000"/>
        <n v="78400"/>
        <n v="89800"/>
        <n v="86200"/>
        <n v="82600"/>
        <n v="79000"/>
        <n v="75400"/>
        <n v="71800"/>
        <n v="68200"/>
        <n v="79600"/>
        <n v="76000"/>
        <n v="72400"/>
        <n v="68800"/>
        <n v="65200"/>
        <n v="61600"/>
        <n v="58000"/>
        <n v="69400"/>
        <n v="65800"/>
        <n v="62200"/>
        <n v="58600"/>
        <n v="55000"/>
        <n v="51400"/>
        <n v="47800"/>
        <n v="62800"/>
        <n v="59200"/>
        <n v="55600"/>
        <n v="52000"/>
        <n v="48400"/>
        <n v="63400"/>
        <n v="59800"/>
        <n v="56200"/>
        <n v="52600"/>
        <n v="49000"/>
        <n v="64000"/>
        <n v="60400"/>
        <n v="56800"/>
        <n v="53200"/>
        <n v="49600"/>
        <n v="64600"/>
        <n v="61000"/>
        <n v="57400"/>
        <n v="53800"/>
        <n v="50200"/>
        <n v="46600"/>
        <n v="54400"/>
        <n v="50800"/>
        <n v="47200"/>
      </sharedItems>
    </cacheField>
    <cacheField name="Żołędzie rano" numFmtId="0">
      <sharedItems containsSemiMixedTypes="0" containsString="0" containsNumber="1" containsInteger="1" minValue="5000" maxValue="23200" count="38">
        <n v="5000"/>
        <n v="9000"/>
        <n v="13000"/>
        <n v="17000"/>
        <n v="21000"/>
        <n v="19200"/>
        <n v="23200"/>
        <n v="21400"/>
        <n v="19600"/>
        <n v="17800"/>
        <n v="21800"/>
        <n v="20000"/>
        <n v="18200"/>
        <n v="16400"/>
        <n v="20400"/>
        <n v="18600"/>
        <n v="16800"/>
        <n v="15000"/>
        <n v="19000"/>
        <n v="17200"/>
        <n v="15400"/>
        <n v="19400"/>
        <n v="17600"/>
        <n v="15800"/>
        <n v="14000"/>
        <n v="18000"/>
        <n v="16200"/>
        <n v="14400"/>
        <n v="12600"/>
        <n v="16600"/>
        <n v="14800"/>
        <n v="11200"/>
        <n v="15200"/>
        <n v="13400"/>
        <n v="11600"/>
        <n v="9800"/>
        <n v="13800"/>
        <n v="12000"/>
      </sharedItems>
    </cacheField>
    <cacheField name="Siano wieczór" numFmtId="0">
      <sharedItems containsSemiMixedTypes="0" containsString="0" containsNumber="1" containsInteger="1" minValue="46600" maxValue="96400"/>
    </cacheField>
    <cacheField name="Żołędzie wieczór" numFmtId="0">
      <sharedItems containsSemiMixedTypes="0" containsString="0" containsNumber="1" containsInteger="1" minValue="5000" maxValue="23200"/>
    </cacheField>
    <cacheField name="Dzień tygonia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96400"/>
    <n v="5000"/>
    <n v="7"/>
  </r>
  <r>
    <x v="1"/>
    <x v="1"/>
    <x v="0"/>
    <n v="92800"/>
    <n v="5000"/>
    <n v="1"/>
  </r>
  <r>
    <x v="2"/>
    <x v="2"/>
    <x v="0"/>
    <n v="89200"/>
    <n v="5000"/>
    <n v="2"/>
  </r>
  <r>
    <x v="3"/>
    <x v="3"/>
    <x v="0"/>
    <n v="85600"/>
    <n v="9000"/>
    <n v="3"/>
  </r>
  <r>
    <x v="4"/>
    <x v="4"/>
    <x v="1"/>
    <n v="82000"/>
    <n v="9000"/>
    <n v="4"/>
  </r>
  <r>
    <x v="5"/>
    <x v="5"/>
    <x v="1"/>
    <n v="78400"/>
    <n v="9000"/>
    <n v="5"/>
  </r>
  <r>
    <x v="6"/>
    <x v="6"/>
    <x v="1"/>
    <n v="89800"/>
    <n v="9000"/>
    <n v="6"/>
  </r>
  <r>
    <x v="7"/>
    <x v="7"/>
    <x v="1"/>
    <n v="86200"/>
    <n v="9000"/>
    <n v="7"/>
  </r>
  <r>
    <x v="8"/>
    <x v="8"/>
    <x v="1"/>
    <n v="82600"/>
    <n v="9000"/>
    <n v="1"/>
  </r>
  <r>
    <x v="9"/>
    <x v="9"/>
    <x v="1"/>
    <n v="79000"/>
    <n v="9000"/>
    <n v="2"/>
  </r>
  <r>
    <x v="10"/>
    <x v="10"/>
    <x v="1"/>
    <n v="75400"/>
    <n v="13000"/>
    <n v="3"/>
  </r>
  <r>
    <x v="11"/>
    <x v="11"/>
    <x v="2"/>
    <n v="71800"/>
    <n v="13000"/>
    <n v="4"/>
  </r>
  <r>
    <x v="12"/>
    <x v="12"/>
    <x v="2"/>
    <n v="68200"/>
    <n v="13000"/>
    <n v="5"/>
  </r>
  <r>
    <x v="13"/>
    <x v="13"/>
    <x v="2"/>
    <n v="79600"/>
    <n v="13000"/>
    <n v="6"/>
  </r>
  <r>
    <x v="14"/>
    <x v="14"/>
    <x v="2"/>
    <n v="76000"/>
    <n v="13000"/>
    <n v="7"/>
  </r>
  <r>
    <x v="15"/>
    <x v="15"/>
    <x v="2"/>
    <n v="72400"/>
    <n v="13000"/>
    <n v="1"/>
  </r>
  <r>
    <x v="16"/>
    <x v="16"/>
    <x v="2"/>
    <n v="68800"/>
    <n v="13000"/>
    <n v="2"/>
  </r>
  <r>
    <x v="17"/>
    <x v="17"/>
    <x v="2"/>
    <n v="65200"/>
    <n v="17000"/>
    <n v="3"/>
  </r>
  <r>
    <x v="18"/>
    <x v="18"/>
    <x v="3"/>
    <n v="61600"/>
    <n v="17000"/>
    <n v="4"/>
  </r>
  <r>
    <x v="19"/>
    <x v="19"/>
    <x v="3"/>
    <n v="58000"/>
    <n v="17000"/>
    <n v="5"/>
  </r>
  <r>
    <x v="20"/>
    <x v="20"/>
    <x v="3"/>
    <n v="69400"/>
    <n v="17000"/>
    <n v="6"/>
  </r>
  <r>
    <x v="21"/>
    <x v="21"/>
    <x v="3"/>
    <n v="65800"/>
    <n v="17000"/>
    <n v="7"/>
  </r>
  <r>
    <x v="22"/>
    <x v="22"/>
    <x v="3"/>
    <n v="62200"/>
    <n v="17000"/>
    <n v="1"/>
  </r>
  <r>
    <x v="23"/>
    <x v="23"/>
    <x v="3"/>
    <n v="58600"/>
    <n v="17000"/>
    <n v="2"/>
  </r>
  <r>
    <x v="24"/>
    <x v="24"/>
    <x v="3"/>
    <n v="55000"/>
    <n v="21000"/>
    <n v="3"/>
  </r>
  <r>
    <x v="25"/>
    <x v="25"/>
    <x v="4"/>
    <n v="51400"/>
    <n v="21000"/>
    <n v="4"/>
  </r>
  <r>
    <x v="26"/>
    <x v="26"/>
    <x v="4"/>
    <n v="47800"/>
    <n v="21000"/>
    <n v="5"/>
  </r>
  <r>
    <x v="27"/>
    <x v="27"/>
    <x v="4"/>
    <n v="62800"/>
    <n v="19200"/>
    <n v="6"/>
  </r>
  <r>
    <x v="28"/>
    <x v="28"/>
    <x v="5"/>
    <n v="59200"/>
    <n v="19200"/>
    <n v="7"/>
  </r>
  <r>
    <x v="29"/>
    <x v="29"/>
    <x v="5"/>
    <n v="55600"/>
    <n v="19200"/>
    <n v="1"/>
  </r>
  <r>
    <x v="30"/>
    <x v="30"/>
    <x v="5"/>
    <n v="52000"/>
    <n v="19200"/>
    <n v="2"/>
  </r>
  <r>
    <x v="31"/>
    <x v="31"/>
    <x v="5"/>
    <n v="48400"/>
    <n v="23200"/>
    <n v="3"/>
  </r>
  <r>
    <x v="32"/>
    <x v="32"/>
    <x v="6"/>
    <n v="48400"/>
    <n v="21400"/>
    <n v="4"/>
  </r>
  <r>
    <x v="33"/>
    <x v="32"/>
    <x v="7"/>
    <n v="48400"/>
    <n v="19600"/>
    <n v="5"/>
  </r>
  <r>
    <x v="34"/>
    <x v="32"/>
    <x v="8"/>
    <n v="63400"/>
    <n v="17800"/>
    <n v="6"/>
  </r>
  <r>
    <x v="35"/>
    <x v="33"/>
    <x v="9"/>
    <n v="59800"/>
    <n v="17800"/>
    <n v="7"/>
  </r>
  <r>
    <x v="36"/>
    <x v="34"/>
    <x v="9"/>
    <n v="56200"/>
    <n v="17800"/>
    <n v="1"/>
  </r>
  <r>
    <x v="37"/>
    <x v="35"/>
    <x v="9"/>
    <n v="52600"/>
    <n v="17800"/>
    <n v="2"/>
  </r>
  <r>
    <x v="38"/>
    <x v="36"/>
    <x v="9"/>
    <n v="49000"/>
    <n v="21800"/>
    <n v="3"/>
  </r>
  <r>
    <x v="39"/>
    <x v="37"/>
    <x v="10"/>
    <n v="49000"/>
    <n v="20000"/>
    <n v="4"/>
  </r>
  <r>
    <x v="40"/>
    <x v="37"/>
    <x v="11"/>
    <n v="49000"/>
    <n v="18200"/>
    <n v="5"/>
  </r>
  <r>
    <x v="41"/>
    <x v="37"/>
    <x v="12"/>
    <n v="64000"/>
    <n v="16400"/>
    <n v="6"/>
  </r>
  <r>
    <x v="42"/>
    <x v="38"/>
    <x v="13"/>
    <n v="60400"/>
    <n v="16400"/>
    <n v="7"/>
  </r>
  <r>
    <x v="43"/>
    <x v="39"/>
    <x v="13"/>
    <n v="56800"/>
    <n v="16400"/>
    <n v="1"/>
  </r>
  <r>
    <x v="44"/>
    <x v="40"/>
    <x v="13"/>
    <n v="53200"/>
    <n v="16400"/>
    <n v="2"/>
  </r>
  <r>
    <x v="45"/>
    <x v="41"/>
    <x v="13"/>
    <n v="49600"/>
    <n v="20400"/>
    <n v="3"/>
  </r>
  <r>
    <x v="46"/>
    <x v="42"/>
    <x v="14"/>
    <n v="49600"/>
    <n v="18600"/>
    <n v="4"/>
  </r>
  <r>
    <x v="47"/>
    <x v="42"/>
    <x v="15"/>
    <n v="49600"/>
    <n v="16800"/>
    <n v="5"/>
  </r>
  <r>
    <x v="48"/>
    <x v="42"/>
    <x v="16"/>
    <n v="64600"/>
    <n v="15000"/>
    <n v="6"/>
  </r>
  <r>
    <x v="49"/>
    <x v="43"/>
    <x v="17"/>
    <n v="61000"/>
    <n v="15000"/>
    <n v="7"/>
  </r>
  <r>
    <x v="50"/>
    <x v="44"/>
    <x v="17"/>
    <n v="57400"/>
    <n v="15000"/>
    <n v="1"/>
  </r>
  <r>
    <x v="51"/>
    <x v="45"/>
    <x v="17"/>
    <n v="53800"/>
    <n v="15000"/>
    <n v="2"/>
  </r>
  <r>
    <x v="52"/>
    <x v="46"/>
    <x v="17"/>
    <n v="50200"/>
    <n v="19000"/>
    <n v="3"/>
  </r>
  <r>
    <x v="53"/>
    <x v="47"/>
    <x v="18"/>
    <n v="46600"/>
    <n v="19000"/>
    <n v="4"/>
  </r>
  <r>
    <x v="54"/>
    <x v="48"/>
    <x v="18"/>
    <n v="46600"/>
    <n v="17200"/>
    <n v="5"/>
  </r>
  <r>
    <x v="55"/>
    <x v="48"/>
    <x v="19"/>
    <n v="61600"/>
    <n v="15400"/>
    <n v="6"/>
  </r>
  <r>
    <x v="56"/>
    <x v="19"/>
    <x v="20"/>
    <n v="58000"/>
    <n v="15400"/>
    <n v="7"/>
  </r>
  <r>
    <x v="57"/>
    <x v="20"/>
    <x v="20"/>
    <n v="54400"/>
    <n v="15400"/>
    <n v="1"/>
  </r>
  <r>
    <x v="58"/>
    <x v="49"/>
    <x v="20"/>
    <n v="50800"/>
    <n v="15400"/>
    <n v="2"/>
  </r>
  <r>
    <x v="59"/>
    <x v="50"/>
    <x v="20"/>
    <n v="47200"/>
    <n v="19400"/>
    <n v="3"/>
  </r>
  <r>
    <x v="60"/>
    <x v="51"/>
    <x v="21"/>
    <n v="47200"/>
    <n v="17600"/>
    <n v="4"/>
  </r>
  <r>
    <x v="61"/>
    <x v="51"/>
    <x v="22"/>
    <n v="47200"/>
    <n v="15800"/>
    <n v="5"/>
  </r>
  <r>
    <x v="62"/>
    <x v="51"/>
    <x v="23"/>
    <n v="62200"/>
    <n v="14000"/>
    <n v="6"/>
  </r>
  <r>
    <x v="63"/>
    <x v="23"/>
    <x v="24"/>
    <n v="58600"/>
    <n v="14000"/>
    <n v="7"/>
  </r>
  <r>
    <x v="64"/>
    <x v="24"/>
    <x v="24"/>
    <n v="55000"/>
    <n v="14000"/>
    <n v="1"/>
  </r>
  <r>
    <x v="65"/>
    <x v="25"/>
    <x v="24"/>
    <n v="51400"/>
    <n v="14000"/>
    <n v="2"/>
  </r>
  <r>
    <x v="66"/>
    <x v="26"/>
    <x v="24"/>
    <n v="47800"/>
    <n v="18000"/>
    <n v="3"/>
  </r>
  <r>
    <x v="67"/>
    <x v="27"/>
    <x v="25"/>
    <n v="47800"/>
    <n v="16200"/>
    <n v="4"/>
  </r>
  <r>
    <x v="68"/>
    <x v="27"/>
    <x v="26"/>
    <n v="47800"/>
    <n v="14400"/>
    <n v="5"/>
  </r>
  <r>
    <x v="69"/>
    <x v="27"/>
    <x v="27"/>
    <n v="62800"/>
    <n v="12600"/>
    <n v="6"/>
  </r>
  <r>
    <x v="70"/>
    <x v="28"/>
    <x v="28"/>
    <n v="59200"/>
    <n v="12600"/>
    <n v="7"/>
  </r>
  <r>
    <x v="71"/>
    <x v="29"/>
    <x v="28"/>
    <n v="55600"/>
    <n v="12600"/>
    <n v="1"/>
  </r>
  <r>
    <x v="72"/>
    <x v="30"/>
    <x v="28"/>
    <n v="52000"/>
    <n v="12600"/>
    <n v="2"/>
  </r>
  <r>
    <x v="73"/>
    <x v="31"/>
    <x v="28"/>
    <n v="48400"/>
    <n v="16600"/>
    <n v="3"/>
  </r>
  <r>
    <x v="74"/>
    <x v="32"/>
    <x v="29"/>
    <n v="48400"/>
    <n v="14800"/>
    <n v="4"/>
  </r>
  <r>
    <x v="75"/>
    <x v="32"/>
    <x v="30"/>
    <n v="48400"/>
    <n v="13000"/>
    <n v="5"/>
  </r>
  <r>
    <x v="76"/>
    <x v="32"/>
    <x v="2"/>
    <n v="63400"/>
    <n v="11200"/>
    <n v="6"/>
  </r>
  <r>
    <x v="77"/>
    <x v="33"/>
    <x v="31"/>
    <n v="59800"/>
    <n v="11200"/>
    <n v="7"/>
  </r>
  <r>
    <x v="78"/>
    <x v="34"/>
    <x v="31"/>
    <n v="56200"/>
    <n v="11200"/>
    <n v="1"/>
  </r>
  <r>
    <x v="79"/>
    <x v="35"/>
    <x v="31"/>
    <n v="52600"/>
    <n v="11200"/>
    <n v="2"/>
  </r>
  <r>
    <x v="80"/>
    <x v="36"/>
    <x v="31"/>
    <n v="49000"/>
    <n v="15200"/>
    <n v="3"/>
  </r>
  <r>
    <x v="81"/>
    <x v="37"/>
    <x v="32"/>
    <n v="49000"/>
    <n v="13400"/>
    <n v="4"/>
  </r>
  <r>
    <x v="82"/>
    <x v="37"/>
    <x v="33"/>
    <n v="49000"/>
    <n v="11600"/>
    <n v="5"/>
  </r>
  <r>
    <x v="83"/>
    <x v="37"/>
    <x v="34"/>
    <n v="64000"/>
    <n v="9800"/>
    <n v="6"/>
  </r>
  <r>
    <x v="84"/>
    <x v="38"/>
    <x v="35"/>
    <n v="60400"/>
    <n v="9800"/>
    <n v="7"/>
  </r>
  <r>
    <x v="85"/>
    <x v="39"/>
    <x v="35"/>
    <n v="56800"/>
    <n v="9800"/>
    <n v="1"/>
  </r>
  <r>
    <x v="86"/>
    <x v="40"/>
    <x v="35"/>
    <n v="53200"/>
    <n v="9800"/>
    <n v="2"/>
  </r>
  <r>
    <x v="87"/>
    <x v="41"/>
    <x v="35"/>
    <n v="49600"/>
    <n v="13800"/>
    <n v="3"/>
  </r>
  <r>
    <x v="88"/>
    <x v="42"/>
    <x v="36"/>
    <n v="49600"/>
    <n v="12000"/>
    <n v="4"/>
  </r>
  <r>
    <x v="89"/>
    <x v="42"/>
    <x v="37"/>
    <n v="49600"/>
    <n v="102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04B29-8736-4ECD-876C-186EC0C2CA43}" name="Tabela przestawna2" cacheId="8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1">
  <location ref="A3:C6" firstHeaderRow="0" firstDataRow="1" firstDataCol="1"/>
  <pivotFields count="6">
    <pivotField axis="axisRow" numFmtId="14" showAll="0" defaultSubtotal="0">
      <items count="9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x="89"/>
      </items>
    </pivotField>
    <pivotField dataField="1" showAll="0" defaultSubtotal="0">
      <items count="52">
        <item x="48"/>
        <item x="51"/>
        <item x="27"/>
        <item x="32"/>
        <item x="37"/>
        <item x="42"/>
        <item x="47"/>
        <item x="50"/>
        <item x="26"/>
        <item x="31"/>
        <item x="36"/>
        <item x="41"/>
        <item x="46"/>
        <item x="49"/>
        <item x="25"/>
        <item x="30"/>
        <item x="35"/>
        <item x="40"/>
        <item x="45"/>
        <item x="20"/>
        <item x="24"/>
        <item x="29"/>
        <item x="34"/>
        <item x="39"/>
        <item x="44"/>
        <item x="19"/>
        <item x="23"/>
        <item x="28"/>
        <item x="33"/>
        <item x="38"/>
        <item x="43"/>
        <item x="18"/>
        <item x="22"/>
        <item x="13"/>
        <item x="17"/>
        <item x="21"/>
        <item x="12"/>
        <item x="16"/>
        <item x="11"/>
        <item x="15"/>
        <item x="6"/>
        <item x="10"/>
        <item x="14"/>
        <item x="5"/>
        <item x="9"/>
        <item x="4"/>
        <item x="8"/>
        <item x="3"/>
        <item x="7"/>
        <item x="2"/>
        <item x="1"/>
        <item x="0"/>
      </items>
    </pivotField>
    <pivotField dataField="1" showAll="0" defaultSubtotal="0">
      <items count="38">
        <item x="0"/>
        <item x="1"/>
        <item x="35"/>
        <item x="31"/>
        <item x="34"/>
        <item x="37"/>
        <item x="28"/>
        <item x="2"/>
        <item x="33"/>
        <item x="36"/>
        <item x="24"/>
        <item x="27"/>
        <item x="30"/>
        <item x="17"/>
        <item x="32"/>
        <item x="20"/>
        <item x="23"/>
        <item x="26"/>
        <item x="13"/>
        <item x="29"/>
        <item x="16"/>
        <item x="3"/>
        <item x="19"/>
        <item x="22"/>
        <item x="9"/>
        <item x="25"/>
        <item x="12"/>
        <item x="15"/>
        <item x="18"/>
        <item x="5"/>
        <item x="21"/>
        <item x="8"/>
        <item x="11"/>
        <item x="14"/>
        <item x="4"/>
        <item x="7"/>
        <item x="10"/>
        <item x="6"/>
      </items>
    </pivotField>
    <pivotField showAll="0" defaultSubtotal="0"/>
    <pivotField showAll="0" defaultSubtotal="0"/>
    <pivotField showAll="0" defaultSubtotal="0"/>
  </pivotFields>
  <rowFields count="1">
    <field x="0"/>
  </rowFields>
  <rowItems count="3">
    <i>
      <x v="30"/>
    </i>
    <i>
      <x v="61"/>
    </i>
    <i>
      <x v="89"/>
    </i>
  </rowItems>
  <colFields count="1">
    <field x="-2"/>
  </colFields>
  <colItems count="2">
    <i>
      <x/>
    </i>
    <i i="1">
      <x v="1"/>
    </i>
  </colItems>
  <dataFields count="2">
    <dataField name="Żołędzie" fld="2" baseField="0" baseItem="30"/>
    <dataField name="Siano" fld="1" baseField="0" baseItem="3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FA236-4C54-4C43-A0FD-452311C6B494}" name="Tabela1" displayName="Tabela1" ref="A1:F91" totalsRowShown="0">
  <autoFilter ref="A1:F91" xr:uid="{C73E956E-F1B5-4541-8D93-2ECDC8267E99}"/>
  <tableColumns count="6">
    <tableColumn id="1" xr3:uid="{BA90DBB8-23F1-496B-ADA3-5175156980CC}" name="Data" dataDxfId="23"/>
    <tableColumn id="2" xr3:uid="{8D207E46-F07C-4D90-9E09-52A8C793F3FA}" name="Siano rano"/>
    <tableColumn id="3" xr3:uid="{B8CC3EC2-BB95-4688-A0A1-72FF345DB7CB}" name="Żołędzie rano"/>
    <tableColumn id="4" xr3:uid="{FDBBCBF5-C596-4CAA-A3FC-5489285BFBEF}" name="Siano wieczór" dataDxfId="17">
      <calculatedColumnFormula>IF(Tabela1[[#This Row],[Siano rano]]&gt;=50000,Tabela1[[#This Row],[Siano rano]] - 90 * 40, Tabela1[[#This Row],[Siano rano]]) + IF(Tabela1[[#This Row],[Dzień tygonia]]=6, 15000, 0)</calculatedColumnFormula>
    </tableColumn>
    <tableColumn id="5" xr3:uid="{0694C602-35C4-4361-AA04-A09556851FDB}" name="Żołędzie wieczór" dataDxfId="16">
      <calculatedColumnFormula>IF(Tabela1[[#This Row],[Siano rano]]&lt;50000,Tabela1[[#This Row],[Żołędzie rano]] - 90 * 20, Tabela1[[#This Row],[Żołędzie rano]]) + IF(Tabela1[[#This Row],[Dzień tygonia]]=3, 4000, 0)</calculatedColumnFormula>
    </tableColumn>
    <tableColumn id="6" xr3:uid="{D699CCC6-5410-4C79-8F01-905DEDE6E2EB}" name="Dzień tygonia" dataDxfId="22">
      <calculatedColumnFormula>WEEKDAY(Tabela1[[#This Row],[Data]])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CEAA4-F1AD-4FF2-A825-1D64B0CD5CE4}" name="Tabela13" displayName="Tabela13" ref="A1:F91" totalsRowShown="0">
  <autoFilter ref="A1:F91" xr:uid="{C73E956E-F1B5-4541-8D93-2ECDC8267E99}"/>
  <tableColumns count="6">
    <tableColumn id="1" xr3:uid="{1B225C02-C7BC-4522-92B6-9A0B55318848}" name="Data" dataDxfId="21"/>
    <tableColumn id="2" xr3:uid="{3E69B6A9-117F-489E-94DE-F8980E84FA67}" name="Siano rano"/>
    <tableColumn id="3" xr3:uid="{FBC6C63A-77CF-4B97-B98A-C1052991C891}" name="Żołędzie rano"/>
    <tableColumn id="4" xr3:uid="{D17CAF9F-8B1B-40D1-9E79-9ED40B0B4709}" name="Siano wieczór" dataDxfId="18">
      <calculatedColumnFormula>IF(Tabela13[[#This Row],[Siano rano]]&gt;=50000,Tabela13[[#This Row],[Siano rano]] - 90 * 40, Tabela13[[#This Row],[Siano rano]]) + IF(Tabela13[[#This Row],[Dzień tygonia]]=6, 15000, 0)</calculatedColumnFormula>
    </tableColumn>
    <tableColumn id="5" xr3:uid="{1E832FA4-8689-45B4-B474-0F2527E3CEAE}" name="Żołędzie wieczór" dataDxfId="19">
      <calculatedColumnFormula>IF(Tabela13[[#This Row],[Siano rano]]&lt;50000,Tabela13[[#This Row],[Żołędzie rano]] - 90 * 20, Tabela13[[#This Row],[Żołędzie rano]]) + IF(Tabela13[[#This Row],[Dzień tygonia]]=3, 4000, 0)</calculatedColumnFormula>
    </tableColumn>
    <tableColumn id="6" xr3:uid="{37E6F547-B27A-426D-BA68-F2BD487BAEBB}" name="Dzień tygonia" dataDxfId="20">
      <calculatedColumnFormula>WEEKDAY(Tabela13[[#This Row],[Data]])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5EE07D-978F-4A92-9DFE-B107AAF7214E}" name="Tabela15" displayName="Tabela15" ref="A1:G91" totalsRowShown="0">
  <autoFilter ref="A1:G91" xr:uid="{C73E956E-F1B5-4541-8D93-2ECDC8267E99}"/>
  <tableColumns count="7">
    <tableColumn id="1" xr3:uid="{3B2815FA-E0DE-49CD-A2F4-8CBA651496A8}" name="Data" dataDxfId="15"/>
    <tableColumn id="2" xr3:uid="{F97B9BBA-938D-4041-B06D-09DB7797B69D}" name="Siano rano"/>
    <tableColumn id="3" xr3:uid="{A07667F1-34D3-40E4-8BF7-A00717DBEE8C}" name="Żołędzie rano"/>
    <tableColumn id="4" xr3:uid="{DB7384C9-E198-4209-817F-7686CCA2BE58}" name="Siano wieczór" dataDxfId="14">
      <calculatedColumnFormula>IF(Tabela15[[#This Row],[Siano rano]]&gt;=50000,Tabela15[[#This Row],[Siano rano]] - 90 * 40, Tabela15[[#This Row],[Siano rano]]) + IF(Tabela15[[#This Row],[Dzień tygonia]]=6, 15000, 0)</calculatedColumnFormula>
    </tableColumn>
    <tableColumn id="5" xr3:uid="{CA3ACECD-38B6-4228-A6D0-95FCD6250517}" name="Żołędzie wieczór" dataDxfId="13">
      <calculatedColumnFormula>IF(Tabela15[[#This Row],[Siano rano]]&lt;50000,Tabela15[[#This Row],[Żołędzie rano]] - 90 * 20, Tabela15[[#This Row],[Żołędzie rano]]) + IF(Tabela15[[#This Row],[Dzień tygonia]]=3, 4000, 0)</calculatedColumnFormula>
    </tableColumn>
    <tableColumn id="6" xr3:uid="{86775F21-BB50-4E63-8502-4988BB20705C}" name="Dzień tygonia" dataDxfId="12">
      <calculatedColumnFormula>WEEKDAY(Tabela15[[#This Row],[Data]])</calculatedColumnFormula>
    </tableColumn>
    <tableColumn id="7" xr3:uid="{59CF6DE8-E5A1-41C0-AD4F-B929E9CE9AFF}" name="Karmione żołędziami" dataDxfId="11">
      <calculatedColumnFormula>E2&lt;E1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793F10-439F-427F-A8CC-B05513EAFA76}" name="Tabela112" displayName="Tabela112" ref="A1:I91" totalsRowShown="0">
  <autoFilter ref="A1:I91" xr:uid="{C73E956E-F1B5-4541-8D93-2ECDC8267E99}"/>
  <tableColumns count="9">
    <tableColumn id="1" xr3:uid="{5BAA9861-2094-41EF-B5AD-52D71B36CEC5}" name="Data" dataDxfId="6"/>
    <tableColumn id="2" xr3:uid="{BD1E5DFD-0D2B-46B1-9777-A5D42E2B4E41}" name="Siano rano"/>
    <tableColumn id="3" xr3:uid="{1DCB15E8-6B78-45B3-AD0D-BB631351231A}" name="Żołędzie rano"/>
    <tableColumn id="4" xr3:uid="{F5F5E4DB-A0EF-4B4A-B9AC-7FC9F66EE1C6}" name="Siano wieczór" dataDxfId="3">
      <calculatedColumnFormula>IF(Tabela112[[#This Row],[Siano rano]]&gt;=50000,Tabela112[[#This Row],[Siano rano]] - 90 * 40, Tabela112[[#This Row],[Siano rano]])</calculatedColumnFormula>
    </tableColumn>
    <tableColumn id="5" xr3:uid="{1548304D-A652-4113-B727-C11128E2063A}" name="Żołędzie wieczór" dataDxfId="2">
      <calculatedColumnFormula>IF(Tabela112[[#This Row],[Siano rano]]&lt;50000,Tabela112[[#This Row],[Żołędzie rano]] - 90 * 20, Tabela112[[#This Row],[Żołędzie rano]])</calculatedColumnFormula>
    </tableColumn>
    <tableColumn id="6" xr3:uid="{9752F426-4FFA-4C4B-A846-82DFB97A9282}" name="Dzień tygonia" dataDxfId="5">
      <calculatedColumnFormula>WEEKDAY(Tabela112[[#This Row],[Data]])</calculatedColumnFormula>
    </tableColumn>
    <tableColumn id="7" xr3:uid="{734B2329-F957-4772-9541-44E0107085BA}" name="Siano po dostawie" dataDxfId="4">
      <calculatedColumnFormula xml:space="preserve"> Tabela112[[#This Row],[Siano wieczór]] + IF(Tabela112[[#This Row],[Dzień tygonia]]=6, 15000, 0)</calculatedColumnFormula>
    </tableColumn>
    <tableColumn id="8" xr3:uid="{4965F9C6-A3F3-432A-8069-3765E3B4D33D}" name="Żołędzie po dostawie" dataDxfId="1">
      <calculatedColumnFormula xml:space="preserve">  Tabela112[[#This Row],[Żołędzie wieczór]] + IF(Tabela112[[#This Row],[Dzień tygonia]]=3, 4000, 0)</calculatedColumnFormula>
    </tableColumn>
    <tableColumn id="9" xr3:uid="{1BF38172-9573-4FEC-A01C-361A317B81BA}" name="Karmione sianem" dataDxfId="0">
      <calculatedColumnFormula>Tabela112[[#This Row],[Siano rano]]&gt;Tabela112[[#This Row],[Siano wieczór]]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8C8556-567C-4418-9667-0FD1F2D6081C}" name="Tabela19" displayName="Tabela19" ref="A1:F91" totalsRowShown="0">
  <autoFilter ref="A1:F91" xr:uid="{C73E956E-F1B5-4541-8D93-2ECDC8267E99}"/>
  <tableColumns count="6">
    <tableColumn id="1" xr3:uid="{B91DD4A2-BCAB-4D8C-B258-F5FA762D603E}" name="Data" dataDxfId="10"/>
    <tableColumn id="2" xr3:uid="{F6E3A872-C057-47AD-B12F-DC729C4DA6FF}" name="Siano rano"/>
    <tableColumn id="3" xr3:uid="{8F23C4CF-1525-4660-AAB8-1C6C4EDE1774}" name="Żołędzie rano"/>
    <tableColumn id="4" xr3:uid="{3F9F159C-1569-4E66-B014-C263C03C3F72}" name="Siano wieczór" dataDxfId="8">
      <calculatedColumnFormula>IF(Tabela19[[#This Row],[Siano rano]]&gt;=50000,Tabela19[[#This Row],[Siano rano]] - $H$4 * 40, Tabela19[[#This Row],[Siano rano]]) + IF(Tabela19[[#This Row],[Dzień tygonia]]=6, 15000, 0)</calculatedColumnFormula>
    </tableColumn>
    <tableColumn id="5" xr3:uid="{A3246946-EBB8-4904-B24F-057701FED9B0}" name="Żołędzie wieczór" dataDxfId="7">
      <calculatedColumnFormula>IF(Tabela19[[#This Row],[Siano rano]]&lt;50000,Tabela19[[#This Row],[Żołędzie rano]] - $H$4 * 20, Tabela19[[#This Row],[Żołędzie rano]]) + IF(Tabela19[[#This Row],[Dzień tygonia]]=3, 4000, 0)</calculatedColumnFormula>
    </tableColumn>
    <tableColumn id="6" xr3:uid="{802CF086-9F4D-4982-90B4-F0D3FE528181}" name="Dzień tygonia" dataDxfId="9">
      <calculatedColumnFormula>WEEKDAY(Tabela19[[#This Row],[Data]])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C45EAD-9FD3-4903-A29F-66901A6F4B48}" name="Tabela10" displayName="Tabela10" ref="H8:I12" totalsRowShown="0">
  <autoFilter ref="H8:I12" xr:uid="{8DE1A06D-578A-4596-942C-BBE0D8DAA378}"/>
  <tableColumns count="2">
    <tableColumn id="1" xr3:uid="{6F68DA6B-8BB2-4063-AC0D-EAC556DF56AD}" name="Liczba żubrów"/>
    <tableColumn id="2" xr3:uid="{15253A7B-8AD4-45F8-8840-9E4153D603F9}" name="Czy ujemne zapas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workbookViewId="0">
      <selection activeCell="C14" sqref="C14"/>
    </sheetView>
  </sheetViews>
  <sheetFormatPr defaultRowHeight="15" x14ac:dyDescent="0.25"/>
  <cols>
    <col min="1" max="1" width="12.28515625" customWidth="1"/>
    <col min="2" max="2" width="17.85546875" customWidth="1"/>
    <col min="3" max="3" width="21" customWidth="1"/>
    <col min="4" max="4" width="24" customWidth="1"/>
    <col min="5" max="5" width="23.5703125" customWidth="1"/>
    <col min="6" max="6" width="22.28515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1">
        <v>43435</v>
      </c>
      <c r="B2">
        <v>100000</v>
      </c>
      <c r="C2">
        <v>5000</v>
      </c>
      <c r="D2">
        <f>IF(Tabela1[[#This Row],[Siano rano]]&gt;=50000,Tabela1[[#This Row],[Siano rano]] - 90 * 40, Tabela1[[#This Row],[Siano rano]]) + IF(Tabela1[[#This Row],[Dzień tygonia]]=6, 15000, 0)</f>
        <v>96400</v>
      </c>
      <c r="E2">
        <f>IF(Tabela1[[#This Row],[Siano rano]]&lt;50000,Tabela1[[#This Row],[Żołędzie rano]] - 90 * 20, Tabela1[[#This Row],[Żołędzie rano]]) + IF(Tabela1[[#This Row],[Dzień tygonia]]=3, 4000, 0)</f>
        <v>5000</v>
      </c>
      <c r="F2">
        <f>WEEKDAY(Tabela1[[#This Row],[Data]])</f>
        <v>7</v>
      </c>
    </row>
    <row r="3" spans="1:6" x14ac:dyDescent="0.25">
      <c r="A3" s="1">
        <v>43436</v>
      </c>
      <c r="B3">
        <f>D2</f>
        <v>96400</v>
      </c>
      <c r="C3">
        <f>E2</f>
        <v>5000</v>
      </c>
      <c r="D3">
        <f>IF(Tabela1[[#This Row],[Siano rano]]&gt;=50000,Tabela1[[#This Row],[Siano rano]] - 90 * 40, Tabela1[[#This Row],[Siano rano]]) + IF(Tabela1[[#This Row],[Dzień tygonia]]=6, 15000, 0)</f>
        <v>92800</v>
      </c>
      <c r="E3">
        <f>IF(Tabela1[[#This Row],[Siano rano]]&lt;50000,Tabela1[[#This Row],[Żołędzie rano]] - 90 * 20, Tabela1[[#This Row],[Żołędzie rano]]) + IF(Tabela1[[#This Row],[Dzień tygonia]]=3, 4000, 0)</f>
        <v>5000</v>
      </c>
      <c r="F3">
        <f>WEEKDAY(Tabela1[[#This Row],[Data]])</f>
        <v>1</v>
      </c>
    </row>
    <row r="4" spans="1:6" x14ac:dyDescent="0.25">
      <c r="A4" s="1">
        <v>43437</v>
      </c>
      <c r="B4">
        <f t="shared" ref="B4:B67" si="0">D3</f>
        <v>92800</v>
      </c>
      <c r="C4">
        <f t="shared" ref="C4:C67" si="1">E3</f>
        <v>5000</v>
      </c>
      <c r="D4">
        <f>IF(Tabela1[[#This Row],[Siano rano]]&gt;=50000,Tabela1[[#This Row],[Siano rano]] - 90 * 40, Tabela1[[#This Row],[Siano rano]]) + IF(Tabela1[[#This Row],[Dzień tygonia]]=6, 15000, 0)</f>
        <v>89200</v>
      </c>
      <c r="E4">
        <f>IF(Tabela1[[#This Row],[Siano rano]]&lt;50000,Tabela1[[#This Row],[Żołędzie rano]] - 90 * 20, Tabela1[[#This Row],[Żołędzie rano]]) + IF(Tabela1[[#This Row],[Dzień tygonia]]=3, 4000, 0)</f>
        <v>5000</v>
      </c>
      <c r="F4">
        <f>WEEKDAY(Tabela1[[#This Row],[Data]])</f>
        <v>2</v>
      </c>
    </row>
    <row r="5" spans="1:6" x14ac:dyDescent="0.25">
      <c r="A5" s="1">
        <v>43438</v>
      </c>
      <c r="B5">
        <f t="shared" si="0"/>
        <v>89200</v>
      </c>
      <c r="C5">
        <f t="shared" si="1"/>
        <v>5000</v>
      </c>
      <c r="D5">
        <f>IF(Tabela1[[#This Row],[Siano rano]]&gt;=50000,Tabela1[[#This Row],[Siano rano]] - 90 * 40, Tabela1[[#This Row],[Siano rano]]) + IF(Tabela1[[#This Row],[Dzień tygonia]]=6, 15000, 0)</f>
        <v>85600</v>
      </c>
      <c r="E5">
        <f>IF(Tabela1[[#This Row],[Siano rano]]&lt;50000,Tabela1[[#This Row],[Żołędzie rano]] - 90 * 20, Tabela1[[#This Row],[Żołędzie rano]]) + IF(Tabela1[[#This Row],[Dzień tygonia]]=3, 4000, 0)</f>
        <v>9000</v>
      </c>
      <c r="F5">
        <f>WEEKDAY(Tabela1[[#This Row],[Data]])</f>
        <v>3</v>
      </c>
    </row>
    <row r="6" spans="1:6" x14ac:dyDescent="0.25">
      <c r="A6" s="1">
        <v>43439</v>
      </c>
      <c r="B6">
        <f t="shared" si="0"/>
        <v>85600</v>
      </c>
      <c r="C6">
        <f t="shared" si="1"/>
        <v>9000</v>
      </c>
      <c r="D6">
        <f>IF(Tabela1[[#This Row],[Siano rano]]&gt;=50000,Tabela1[[#This Row],[Siano rano]] - 90 * 40, Tabela1[[#This Row],[Siano rano]]) + IF(Tabela1[[#This Row],[Dzień tygonia]]=6, 15000, 0)</f>
        <v>82000</v>
      </c>
      <c r="E6">
        <f>IF(Tabela1[[#This Row],[Siano rano]]&lt;50000,Tabela1[[#This Row],[Żołędzie rano]] - 90 * 20, Tabela1[[#This Row],[Żołędzie rano]]) + IF(Tabela1[[#This Row],[Dzień tygonia]]=3, 4000, 0)</f>
        <v>9000</v>
      </c>
      <c r="F6">
        <f>WEEKDAY(Tabela1[[#This Row],[Data]])</f>
        <v>4</v>
      </c>
    </row>
    <row r="7" spans="1:6" x14ac:dyDescent="0.25">
      <c r="A7" s="1">
        <v>43440</v>
      </c>
      <c r="B7">
        <f t="shared" si="0"/>
        <v>82000</v>
      </c>
      <c r="C7">
        <f t="shared" si="1"/>
        <v>9000</v>
      </c>
      <c r="D7">
        <f>IF(Tabela1[[#This Row],[Siano rano]]&gt;=50000,Tabela1[[#This Row],[Siano rano]] - 90 * 40, Tabela1[[#This Row],[Siano rano]]) + IF(Tabela1[[#This Row],[Dzień tygonia]]=6, 15000, 0)</f>
        <v>78400</v>
      </c>
      <c r="E7">
        <f>IF(Tabela1[[#This Row],[Siano rano]]&lt;50000,Tabela1[[#This Row],[Żołędzie rano]] - 90 * 20, Tabela1[[#This Row],[Żołędzie rano]]) + IF(Tabela1[[#This Row],[Dzień tygonia]]=3, 4000, 0)</f>
        <v>9000</v>
      </c>
      <c r="F7">
        <f>WEEKDAY(Tabela1[[#This Row],[Data]])</f>
        <v>5</v>
      </c>
    </row>
    <row r="8" spans="1:6" x14ac:dyDescent="0.25">
      <c r="A8" s="1">
        <v>43441</v>
      </c>
      <c r="B8">
        <f t="shared" si="0"/>
        <v>78400</v>
      </c>
      <c r="C8">
        <f t="shared" si="1"/>
        <v>9000</v>
      </c>
      <c r="D8">
        <f>IF(Tabela1[[#This Row],[Siano rano]]&gt;=50000,Tabela1[[#This Row],[Siano rano]] - 90 * 40, Tabela1[[#This Row],[Siano rano]]) + IF(Tabela1[[#This Row],[Dzień tygonia]]=6, 15000, 0)</f>
        <v>89800</v>
      </c>
      <c r="E8">
        <f>IF(Tabela1[[#This Row],[Siano rano]]&lt;50000,Tabela1[[#This Row],[Żołędzie rano]] - 90 * 20, Tabela1[[#This Row],[Żołędzie rano]]) + IF(Tabela1[[#This Row],[Dzień tygonia]]=3, 4000, 0)</f>
        <v>9000</v>
      </c>
      <c r="F8">
        <f>WEEKDAY(Tabela1[[#This Row],[Data]])</f>
        <v>6</v>
      </c>
    </row>
    <row r="9" spans="1:6" x14ac:dyDescent="0.25">
      <c r="A9" s="1">
        <v>43442</v>
      </c>
      <c r="B9">
        <f t="shared" si="0"/>
        <v>89800</v>
      </c>
      <c r="C9">
        <f t="shared" si="1"/>
        <v>9000</v>
      </c>
      <c r="D9">
        <f>IF(Tabela1[[#This Row],[Siano rano]]&gt;=50000,Tabela1[[#This Row],[Siano rano]] - 90 * 40, Tabela1[[#This Row],[Siano rano]]) + IF(Tabela1[[#This Row],[Dzień tygonia]]=6, 15000, 0)</f>
        <v>86200</v>
      </c>
      <c r="E9">
        <f>IF(Tabela1[[#This Row],[Siano rano]]&lt;50000,Tabela1[[#This Row],[Żołędzie rano]] - 90 * 20, Tabela1[[#This Row],[Żołędzie rano]]) + IF(Tabela1[[#This Row],[Dzień tygonia]]=3, 4000, 0)</f>
        <v>9000</v>
      </c>
      <c r="F9">
        <f>WEEKDAY(Tabela1[[#This Row],[Data]])</f>
        <v>7</v>
      </c>
    </row>
    <row r="10" spans="1:6" x14ac:dyDescent="0.25">
      <c r="A10" s="1">
        <v>43443</v>
      </c>
      <c r="B10">
        <f t="shared" si="0"/>
        <v>86200</v>
      </c>
      <c r="C10">
        <f t="shared" si="1"/>
        <v>9000</v>
      </c>
      <c r="D10">
        <f>IF(Tabela1[[#This Row],[Siano rano]]&gt;=50000,Tabela1[[#This Row],[Siano rano]] - 90 * 40, Tabela1[[#This Row],[Siano rano]]) + IF(Tabela1[[#This Row],[Dzień tygonia]]=6, 15000, 0)</f>
        <v>82600</v>
      </c>
      <c r="E10">
        <f>IF(Tabela1[[#This Row],[Siano rano]]&lt;50000,Tabela1[[#This Row],[Żołędzie rano]] - 90 * 20, Tabela1[[#This Row],[Żołędzie rano]]) + IF(Tabela1[[#This Row],[Dzień tygonia]]=3, 4000, 0)</f>
        <v>9000</v>
      </c>
      <c r="F10">
        <f>WEEKDAY(Tabela1[[#This Row],[Data]])</f>
        <v>1</v>
      </c>
    </row>
    <row r="11" spans="1:6" x14ac:dyDescent="0.25">
      <c r="A11" s="1">
        <v>43444</v>
      </c>
      <c r="B11">
        <f t="shared" si="0"/>
        <v>82600</v>
      </c>
      <c r="C11">
        <f t="shared" si="1"/>
        <v>9000</v>
      </c>
      <c r="D11">
        <f>IF(Tabela1[[#This Row],[Siano rano]]&gt;=50000,Tabela1[[#This Row],[Siano rano]] - 90 * 40, Tabela1[[#This Row],[Siano rano]]) + IF(Tabela1[[#This Row],[Dzień tygonia]]=6, 15000, 0)</f>
        <v>79000</v>
      </c>
      <c r="E11">
        <f>IF(Tabela1[[#This Row],[Siano rano]]&lt;50000,Tabela1[[#This Row],[Żołędzie rano]] - 90 * 20, Tabela1[[#This Row],[Żołędzie rano]]) + IF(Tabela1[[#This Row],[Dzień tygonia]]=3, 4000, 0)</f>
        <v>9000</v>
      </c>
      <c r="F11">
        <f>WEEKDAY(Tabela1[[#This Row],[Data]])</f>
        <v>2</v>
      </c>
    </row>
    <row r="12" spans="1:6" x14ac:dyDescent="0.25">
      <c r="A12" s="1">
        <v>43445</v>
      </c>
      <c r="B12">
        <f t="shared" si="0"/>
        <v>79000</v>
      </c>
      <c r="C12">
        <f t="shared" si="1"/>
        <v>9000</v>
      </c>
      <c r="D12">
        <f>IF(Tabela1[[#This Row],[Siano rano]]&gt;=50000,Tabela1[[#This Row],[Siano rano]] - 90 * 40, Tabela1[[#This Row],[Siano rano]]) + IF(Tabela1[[#This Row],[Dzień tygonia]]=6, 15000, 0)</f>
        <v>75400</v>
      </c>
      <c r="E12">
        <f>IF(Tabela1[[#This Row],[Siano rano]]&lt;50000,Tabela1[[#This Row],[Żołędzie rano]] - 90 * 20, Tabela1[[#This Row],[Żołędzie rano]]) + IF(Tabela1[[#This Row],[Dzień tygonia]]=3, 4000, 0)</f>
        <v>13000</v>
      </c>
      <c r="F12">
        <f>WEEKDAY(Tabela1[[#This Row],[Data]])</f>
        <v>3</v>
      </c>
    </row>
    <row r="13" spans="1:6" x14ac:dyDescent="0.25">
      <c r="A13" s="1">
        <v>43446</v>
      </c>
      <c r="B13">
        <f t="shared" si="0"/>
        <v>75400</v>
      </c>
      <c r="C13">
        <f t="shared" si="1"/>
        <v>13000</v>
      </c>
      <c r="D13">
        <f>IF(Tabela1[[#This Row],[Siano rano]]&gt;=50000,Tabela1[[#This Row],[Siano rano]] - 90 * 40, Tabela1[[#This Row],[Siano rano]]) + IF(Tabela1[[#This Row],[Dzień tygonia]]=6, 15000, 0)</f>
        <v>71800</v>
      </c>
      <c r="E13">
        <f>IF(Tabela1[[#This Row],[Siano rano]]&lt;50000,Tabela1[[#This Row],[Żołędzie rano]] - 90 * 20, Tabela1[[#This Row],[Żołędzie rano]]) + IF(Tabela1[[#This Row],[Dzień tygonia]]=3, 4000, 0)</f>
        <v>13000</v>
      </c>
      <c r="F13">
        <f>WEEKDAY(Tabela1[[#This Row],[Data]])</f>
        <v>4</v>
      </c>
    </row>
    <row r="14" spans="1:6" x14ac:dyDescent="0.25">
      <c r="A14" s="1">
        <v>43447</v>
      </c>
      <c r="B14">
        <f t="shared" si="0"/>
        <v>71800</v>
      </c>
      <c r="C14">
        <f t="shared" si="1"/>
        <v>13000</v>
      </c>
      <c r="D14">
        <f>IF(Tabela1[[#This Row],[Siano rano]]&gt;=50000,Tabela1[[#This Row],[Siano rano]] - 90 * 40, Tabela1[[#This Row],[Siano rano]]) + IF(Tabela1[[#This Row],[Dzień tygonia]]=6, 15000, 0)</f>
        <v>68200</v>
      </c>
      <c r="E14">
        <f>IF(Tabela1[[#This Row],[Siano rano]]&lt;50000,Tabela1[[#This Row],[Żołędzie rano]] - 90 * 20, Tabela1[[#This Row],[Żołędzie rano]]) + IF(Tabela1[[#This Row],[Dzień tygonia]]=3, 4000, 0)</f>
        <v>13000</v>
      </c>
      <c r="F14">
        <f>WEEKDAY(Tabela1[[#This Row],[Data]])</f>
        <v>5</v>
      </c>
    </row>
    <row r="15" spans="1:6" x14ac:dyDescent="0.25">
      <c r="A15" s="1">
        <v>43448</v>
      </c>
      <c r="B15">
        <f t="shared" si="0"/>
        <v>68200</v>
      </c>
      <c r="C15">
        <f t="shared" si="1"/>
        <v>13000</v>
      </c>
      <c r="D15">
        <f>IF(Tabela1[[#This Row],[Siano rano]]&gt;=50000,Tabela1[[#This Row],[Siano rano]] - 90 * 40, Tabela1[[#This Row],[Siano rano]]) + IF(Tabela1[[#This Row],[Dzień tygonia]]=6, 15000, 0)</f>
        <v>79600</v>
      </c>
      <c r="E15">
        <f>IF(Tabela1[[#This Row],[Siano rano]]&lt;50000,Tabela1[[#This Row],[Żołędzie rano]] - 90 * 20, Tabela1[[#This Row],[Żołędzie rano]]) + IF(Tabela1[[#This Row],[Dzień tygonia]]=3, 4000, 0)</f>
        <v>13000</v>
      </c>
      <c r="F15">
        <f>WEEKDAY(Tabela1[[#This Row],[Data]])</f>
        <v>6</v>
      </c>
    </row>
    <row r="16" spans="1:6" x14ac:dyDescent="0.25">
      <c r="A16" s="1">
        <v>43449</v>
      </c>
      <c r="B16">
        <f t="shared" si="0"/>
        <v>79600</v>
      </c>
      <c r="C16">
        <f t="shared" si="1"/>
        <v>13000</v>
      </c>
      <c r="D16">
        <f>IF(Tabela1[[#This Row],[Siano rano]]&gt;=50000,Tabela1[[#This Row],[Siano rano]] - 90 * 40, Tabela1[[#This Row],[Siano rano]]) + IF(Tabela1[[#This Row],[Dzień tygonia]]=6, 15000, 0)</f>
        <v>76000</v>
      </c>
      <c r="E16">
        <f>IF(Tabela1[[#This Row],[Siano rano]]&lt;50000,Tabela1[[#This Row],[Żołędzie rano]] - 90 * 20, Tabela1[[#This Row],[Żołędzie rano]]) + IF(Tabela1[[#This Row],[Dzień tygonia]]=3, 4000, 0)</f>
        <v>13000</v>
      </c>
      <c r="F16">
        <f>WEEKDAY(Tabela1[[#This Row],[Data]])</f>
        <v>7</v>
      </c>
    </row>
    <row r="17" spans="1:6" x14ac:dyDescent="0.25">
      <c r="A17" s="1">
        <v>43450</v>
      </c>
      <c r="B17">
        <f t="shared" si="0"/>
        <v>76000</v>
      </c>
      <c r="C17">
        <f t="shared" si="1"/>
        <v>13000</v>
      </c>
      <c r="D17">
        <f>IF(Tabela1[[#This Row],[Siano rano]]&gt;=50000,Tabela1[[#This Row],[Siano rano]] - 90 * 40, Tabela1[[#This Row],[Siano rano]]) + IF(Tabela1[[#This Row],[Dzień tygonia]]=6, 15000, 0)</f>
        <v>72400</v>
      </c>
      <c r="E17">
        <f>IF(Tabela1[[#This Row],[Siano rano]]&lt;50000,Tabela1[[#This Row],[Żołędzie rano]] - 90 * 20, Tabela1[[#This Row],[Żołędzie rano]]) + IF(Tabela1[[#This Row],[Dzień tygonia]]=3, 4000, 0)</f>
        <v>13000</v>
      </c>
      <c r="F17">
        <f>WEEKDAY(Tabela1[[#This Row],[Data]])</f>
        <v>1</v>
      </c>
    </row>
    <row r="18" spans="1:6" x14ac:dyDescent="0.25">
      <c r="A18" s="1">
        <v>43451</v>
      </c>
      <c r="B18">
        <f t="shared" si="0"/>
        <v>72400</v>
      </c>
      <c r="C18">
        <f t="shared" si="1"/>
        <v>13000</v>
      </c>
      <c r="D18">
        <f>IF(Tabela1[[#This Row],[Siano rano]]&gt;=50000,Tabela1[[#This Row],[Siano rano]] - 90 * 40, Tabela1[[#This Row],[Siano rano]]) + IF(Tabela1[[#This Row],[Dzień tygonia]]=6, 15000, 0)</f>
        <v>68800</v>
      </c>
      <c r="E18">
        <f>IF(Tabela1[[#This Row],[Siano rano]]&lt;50000,Tabela1[[#This Row],[Żołędzie rano]] - 90 * 20, Tabela1[[#This Row],[Żołędzie rano]]) + IF(Tabela1[[#This Row],[Dzień tygonia]]=3, 4000, 0)</f>
        <v>13000</v>
      </c>
      <c r="F18">
        <f>WEEKDAY(Tabela1[[#This Row],[Data]])</f>
        <v>2</v>
      </c>
    </row>
    <row r="19" spans="1:6" x14ac:dyDescent="0.25">
      <c r="A19" s="1">
        <v>43452</v>
      </c>
      <c r="B19">
        <f t="shared" si="0"/>
        <v>68800</v>
      </c>
      <c r="C19">
        <f t="shared" si="1"/>
        <v>13000</v>
      </c>
      <c r="D19">
        <f>IF(Tabela1[[#This Row],[Siano rano]]&gt;=50000,Tabela1[[#This Row],[Siano rano]] - 90 * 40, Tabela1[[#This Row],[Siano rano]]) + IF(Tabela1[[#This Row],[Dzień tygonia]]=6, 15000, 0)</f>
        <v>65200</v>
      </c>
      <c r="E19">
        <f>IF(Tabela1[[#This Row],[Siano rano]]&lt;50000,Tabela1[[#This Row],[Żołędzie rano]] - 90 * 20, Tabela1[[#This Row],[Żołędzie rano]]) + IF(Tabela1[[#This Row],[Dzień tygonia]]=3, 4000, 0)</f>
        <v>17000</v>
      </c>
      <c r="F19">
        <f>WEEKDAY(Tabela1[[#This Row],[Data]])</f>
        <v>3</v>
      </c>
    </row>
    <row r="20" spans="1:6" x14ac:dyDescent="0.25">
      <c r="A20" s="1">
        <v>43453</v>
      </c>
      <c r="B20">
        <f t="shared" si="0"/>
        <v>65200</v>
      </c>
      <c r="C20">
        <f t="shared" si="1"/>
        <v>17000</v>
      </c>
      <c r="D20">
        <f>IF(Tabela1[[#This Row],[Siano rano]]&gt;=50000,Tabela1[[#This Row],[Siano rano]] - 90 * 40, Tabela1[[#This Row],[Siano rano]]) + IF(Tabela1[[#This Row],[Dzień tygonia]]=6, 15000, 0)</f>
        <v>61600</v>
      </c>
      <c r="E20">
        <f>IF(Tabela1[[#This Row],[Siano rano]]&lt;50000,Tabela1[[#This Row],[Żołędzie rano]] - 90 * 20, Tabela1[[#This Row],[Żołędzie rano]]) + IF(Tabela1[[#This Row],[Dzień tygonia]]=3, 4000, 0)</f>
        <v>17000</v>
      </c>
      <c r="F20">
        <f>WEEKDAY(Tabela1[[#This Row],[Data]])</f>
        <v>4</v>
      </c>
    </row>
    <row r="21" spans="1:6" x14ac:dyDescent="0.25">
      <c r="A21" s="1">
        <v>43454</v>
      </c>
      <c r="B21">
        <f t="shared" si="0"/>
        <v>61600</v>
      </c>
      <c r="C21">
        <f t="shared" si="1"/>
        <v>17000</v>
      </c>
      <c r="D21">
        <f>IF(Tabela1[[#This Row],[Siano rano]]&gt;=50000,Tabela1[[#This Row],[Siano rano]] - 90 * 40, Tabela1[[#This Row],[Siano rano]]) + IF(Tabela1[[#This Row],[Dzień tygonia]]=6, 15000, 0)</f>
        <v>58000</v>
      </c>
      <c r="E21">
        <f>IF(Tabela1[[#This Row],[Siano rano]]&lt;50000,Tabela1[[#This Row],[Żołędzie rano]] - 90 * 20, Tabela1[[#This Row],[Żołędzie rano]]) + IF(Tabela1[[#This Row],[Dzień tygonia]]=3, 4000, 0)</f>
        <v>17000</v>
      </c>
      <c r="F21">
        <f>WEEKDAY(Tabela1[[#This Row],[Data]])</f>
        <v>5</v>
      </c>
    </row>
    <row r="22" spans="1:6" x14ac:dyDescent="0.25">
      <c r="A22" s="1">
        <v>43455</v>
      </c>
      <c r="B22">
        <f t="shared" si="0"/>
        <v>58000</v>
      </c>
      <c r="C22">
        <f t="shared" si="1"/>
        <v>17000</v>
      </c>
      <c r="D22">
        <f>IF(Tabela1[[#This Row],[Siano rano]]&gt;=50000,Tabela1[[#This Row],[Siano rano]] - 90 * 40, Tabela1[[#This Row],[Siano rano]]) + IF(Tabela1[[#This Row],[Dzień tygonia]]=6, 15000, 0)</f>
        <v>69400</v>
      </c>
      <c r="E22">
        <f>IF(Tabela1[[#This Row],[Siano rano]]&lt;50000,Tabela1[[#This Row],[Żołędzie rano]] - 90 * 20, Tabela1[[#This Row],[Żołędzie rano]]) + IF(Tabela1[[#This Row],[Dzień tygonia]]=3, 4000, 0)</f>
        <v>17000</v>
      </c>
      <c r="F22">
        <f>WEEKDAY(Tabela1[[#This Row],[Data]])</f>
        <v>6</v>
      </c>
    </row>
    <row r="23" spans="1:6" x14ac:dyDescent="0.25">
      <c r="A23" s="1">
        <v>43456</v>
      </c>
      <c r="B23">
        <f t="shared" si="0"/>
        <v>69400</v>
      </c>
      <c r="C23">
        <f t="shared" si="1"/>
        <v>17000</v>
      </c>
      <c r="D23">
        <f>IF(Tabela1[[#This Row],[Siano rano]]&gt;=50000,Tabela1[[#This Row],[Siano rano]] - 90 * 40, Tabela1[[#This Row],[Siano rano]]) + IF(Tabela1[[#This Row],[Dzień tygonia]]=6, 15000, 0)</f>
        <v>65800</v>
      </c>
      <c r="E23">
        <f>IF(Tabela1[[#This Row],[Siano rano]]&lt;50000,Tabela1[[#This Row],[Żołędzie rano]] - 90 * 20, Tabela1[[#This Row],[Żołędzie rano]]) + IF(Tabela1[[#This Row],[Dzień tygonia]]=3, 4000, 0)</f>
        <v>17000</v>
      </c>
      <c r="F23">
        <f>WEEKDAY(Tabela1[[#This Row],[Data]])</f>
        <v>7</v>
      </c>
    </row>
    <row r="24" spans="1:6" x14ac:dyDescent="0.25">
      <c r="A24" s="1">
        <v>43457</v>
      </c>
      <c r="B24">
        <f t="shared" si="0"/>
        <v>65800</v>
      </c>
      <c r="C24">
        <f t="shared" si="1"/>
        <v>17000</v>
      </c>
      <c r="D24">
        <f>IF(Tabela1[[#This Row],[Siano rano]]&gt;=50000,Tabela1[[#This Row],[Siano rano]] - 90 * 40, Tabela1[[#This Row],[Siano rano]]) + IF(Tabela1[[#This Row],[Dzień tygonia]]=6, 15000, 0)</f>
        <v>62200</v>
      </c>
      <c r="E24">
        <f>IF(Tabela1[[#This Row],[Siano rano]]&lt;50000,Tabela1[[#This Row],[Żołędzie rano]] - 90 * 20, Tabela1[[#This Row],[Żołędzie rano]]) + IF(Tabela1[[#This Row],[Dzień tygonia]]=3, 4000, 0)</f>
        <v>17000</v>
      </c>
      <c r="F24">
        <f>WEEKDAY(Tabela1[[#This Row],[Data]])</f>
        <v>1</v>
      </c>
    </row>
    <row r="25" spans="1:6" x14ac:dyDescent="0.25">
      <c r="A25" s="1">
        <v>43458</v>
      </c>
      <c r="B25">
        <f t="shared" si="0"/>
        <v>62200</v>
      </c>
      <c r="C25">
        <f t="shared" si="1"/>
        <v>17000</v>
      </c>
      <c r="D25">
        <f>IF(Tabela1[[#This Row],[Siano rano]]&gt;=50000,Tabela1[[#This Row],[Siano rano]] - 90 * 40, Tabela1[[#This Row],[Siano rano]]) + IF(Tabela1[[#This Row],[Dzień tygonia]]=6, 15000, 0)</f>
        <v>58600</v>
      </c>
      <c r="E25">
        <f>IF(Tabela1[[#This Row],[Siano rano]]&lt;50000,Tabela1[[#This Row],[Żołędzie rano]] - 90 * 20, Tabela1[[#This Row],[Żołędzie rano]]) + IF(Tabela1[[#This Row],[Dzień tygonia]]=3, 4000, 0)</f>
        <v>17000</v>
      </c>
      <c r="F25">
        <f>WEEKDAY(Tabela1[[#This Row],[Data]])</f>
        <v>2</v>
      </c>
    </row>
    <row r="26" spans="1:6" x14ac:dyDescent="0.25">
      <c r="A26" s="1">
        <v>43459</v>
      </c>
      <c r="B26">
        <f t="shared" si="0"/>
        <v>58600</v>
      </c>
      <c r="C26">
        <f t="shared" si="1"/>
        <v>17000</v>
      </c>
      <c r="D26">
        <f>IF(Tabela1[[#This Row],[Siano rano]]&gt;=50000,Tabela1[[#This Row],[Siano rano]] - 90 * 40, Tabela1[[#This Row],[Siano rano]]) + IF(Tabela1[[#This Row],[Dzień tygonia]]=6, 15000, 0)</f>
        <v>55000</v>
      </c>
      <c r="E26">
        <f>IF(Tabela1[[#This Row],[Siano rano]]&lt;50000,Tabela1[[#This Row],[Żołędzie rano]] - 90 * 20, Tabela1[[#This Row],[Żołędzie rano]]) + IF(Tabela1[[#This Row],[Dzień tygonia]]=3, 4000, 0)</f>
        <v>21000</v>
      </c>
      <c r="F26">
        <f>WEEKDAY(Tabela1[[#This Row],[Data]])</f>
        <v>3</v>
      </c>
    </row>
    <row r="27" spans="1:6" x14ac:dyDescent="0.25">
      <c r="A27" s="1">
        <v>43460</v>
      </c>
      <c r="B27">
        <f t="shared" si="0"/>
        <v>55000</v>
      </c>
      <c r="C27">
        <f t="shared" si="1"/>
        <v>21000</v>
      </c>
      <c r="D27">
        <f>IF(Tabela1[[#This Row],[Siano rano]]&gt;=50000,Tabela1[[#This Row],[Siano rano]] - 90 * 40, Tabela1[[#This Row],[Siano rano]]) + IF(Tabela1[[#This Row],[Dzień tygonia]]=6, 15000, 0)</f>
        <v>51400</v>
      </c>
      <c r="E27">
        <f>IF(Tabela1[[#This Row],[Siano rano]]&lt;50000,Tabela1[[#This Row],[Żołędzie rano]] - 90 * 20, Tabela1[[#This Row],[Żołędzie rano]]) + IF(Tabela1[[#This Row],[Dzień tygonia]]=3, 4000, 0)</f>
        <v>21000</v>
      </c>
      <c r="F27">
        <f>WEEKDAY(Tabela1[[#This Row],[Data]])</f>
        <v>4</v>
      </c>
    </row>
    <row r="28" spans="1:6" x14ac:dyDescent="0.25">
      <c r="A28" s="1">
        <v>43461</v>
      </c>
      <c r="B28">
        <f t="shared" si="0"/>
        <v>51400</v>
      </c>
      <c r="C28">
        <f t="shared" si="1"/>
        <v>21000</v>
      </c>
      <c r="D28">
        <f>IF(Tabela1[[#This Row],[Siano rano]]&gt;=50000,Tabela1[[#This Row],[Siano rano]] - 90 * 40, Tabela1[[#This Row],[Siano rano]]) + IF(Tabela1[[#This Row],[Dzień tygonia]]=6, 15000, 0)</f>
        <v>47800</v>
      </c>
      <c r="E28">
        <f>IF(Tabela1[[#This Row],[Siano rano]]&lt;50000,Tabela1[[#This Row],[Żołędzie rano]] - 90 * 20, Tabela1[[#This Row],[Żołędzie rano]]) + IF(Tabela1[[#This Row],[Dzień tygonia]]=3, 4000, 0)</f>
        <v>21000</v>
      </c>
      <c r="F28">
        <f>WEEKDAY(Tabela1[[#This Row],[Data]])</f>
        <v>5</v>
      </c>
    </row>
    <row r="29" spans="1:6" x14ac:dyDescent="0.25">
      <c r="A29" s="1">
        <v>43462</v>
      </c>
      <c r="B29">
        <f t="shared" si="0"/>
        <v>47800</v>
      </c>
      <c r="C29">
        <f t="shared" si="1"/>
        <v>21000</v>
      </c>
      <c r="D29">
        <f>IF(Tabela1[[#This Row],[Siano rano]]&gt;=50000,Tabela1[[#This Row],[Siano rano]] - 90 * 40, Tabela1[[#This Row],[Siano rano]]) + IF(Tabela1[[#This Row],[Dzień tygonia]]=6, 15000, 0)</f>
        <v>62800</v>
      </c>
      <c r="E29">
        <f>IF(Tabela1[[#This Row],[Siano rano]]&lt;50000,Tabela1[[#This Row],[Żołędzie rano]] - 90 * 20, Tabela1[[#This Row],[Żołędzie rano]]) + IF(Tabela1[[#This Row],[Dzień tygonia]]=3, 4000, 0)</f>
        <v>19200</v>
      </c>
      <c r="F29">
        <f>WEEKDAY(Tabela1[[#This Row],[Data]])</f>
        <v>6</v>
      </c>
    </row>
    <row r="30" spans="1:6" x14ac:dyDescent="0.25">
      <c r="A30" s="1">
        <v>43463</v>
      </c>
      <c r="B30">
        <f t="shared" si="0"/>
        <v>62800</v>
      </c>
      <c r="C30">
        <f t="shared" si="1"/>
        <v>19200</v>
      </c>
      <c r="D30">
        <f>IF(Tabela1[[#This Row],[Siano rano]]&gt;=50000,Tabela1[[#This Row],[Siano rano]] - 90 * 40, Tabela1[[#This Row],[Siano rano]]) + IF(Tabela1[[#This Row],[Dzień tygonia]]=6, 15000, 0)</f>
        <v>59200</v>
      </c>
      <c r="E30">
        <f>IF(Tabela1[[#This Row],[Siano rano]]&lt;50000,Tabela1[[#This Row],[Żołędzie rano]] - 90 * 20, Tabela1[[#This Row],[Żołędzie rano]]) + IF(Tabela1[[#This Row],[Dzień tygonia]]=3, 4000, 0)</f>
        <v>19200</v>
      </c>
      <c r="F30">
        <f>WEEKDAY(Tabela1[[#This Row],[Data]])</f>
        <v>7</v>
      </c>
    </row>
    <row r="31" spans="1:6" x14ac:dyDescent="0.25">
      <c r="A31" s="1">
        <v>43464</v>
      </c>
      <c r="B31">
        <f t="shared" si="0"/>
        <v>59200</v>
      </c>
      <c r="C31">
        <f t="shared" si="1"/>
        <v>19200</v>
      </c>
      <c r="D31">
        <f>IF(Tabela1[[#This Row],[Siano rano]]&gt;=50000,Tabela1[[#This Row],[Siano rano]] - 90 * 40, Tabela1[[#This Row],[Siano rano]]) + IF(Tabela1[[#This Row],[Dzień tygonia]]=6, 15000, 0)</f>
        <v>55600</v>
      </c>
      <c r="E31">
        <f>IF(Tabela1[[#This Row],[Siano rano]]&lt;50000,Tabela1[[#This Row],[Żołędzie rano]] - 90 * 20, Tabela1[[#This Row],[Żołędzie rano]]) + IF(Tabela1[[#This Row],[Dzień tygonia]]=3, 4000, 0)</f>
        <v>19200</v>
      </c>
      <c r="F31">
        <f>WEEKDAY(Tabela1[[#This Row],[Data]])</f>
        <v>1</v>
      </c>
    </row>
    <row r="32" spans="1:6" x14ac:dyDescent="0.25">
      <c r="A32" s="1">
        <v>43465</v>
      </c>
      <c r="B32">
        <f t="shared" si="0"/>
        <v>55600</v>
      </c>
      <c r="C32">
        <f t="shared" si="1"/>
        <v>19200</v>
      </c>
      <c r="D32">
        <f>IF(Tabela1[[#This Row],[Siano rano]]&gt;=50000,Tabela1[[#This Row],[Siano rano]] - 90 * 40, Tabela1[[#This Row],[Siano rano]]) + IF(Tabela1[[#This Row],[Dzień tygonia]]=6, 15000, 0)</f>
        <v>52000</v>
      </c>
      <c r="E32">
        <f>IF(Tabela1[[#This Row],[Siano rano]]&lt;50000,Tabela1[[#This Row],[Żołędzie rano]] - 90 * 20, Tabela1[[#This Row],[Żołędzie rano]]) + IF(Tabela1[[#This Row],[Dzień tygonia]]=3, 4000, 0)</f>
        <v>19200</v>
      </c>
      <c r="F32">
        <f>WEEKDAY(Tabela1[[#This Row],[Data]])</f>
        <v>2</v>
      </c>
    </row>
    <row r="33" spans="1:6" x14ac:dyDescent="0.25">
      <c r="A33" s="1">
        <v>43466</v>
      </c>
      <c r="B33">
        <f t="shared" si="0"/>
        <v>52000</v>
      </c>
      <c r="C33">
        <f t="shared" si="1"/>
        <v>19200</v>
      </c>
      <c r="D33">
        <f>IF(Tabela1[[#This Row],[Siano rano]]&gt;=50000,Tabela1[[#This Row],[Siano rano]] - 90 * 40, Tabela1[[#This Row],[Siano rano]]) + IF(Tabela1[[#This Row],[Dzień tygonia]]=6, 15000, 0)</f>
        <v>48400</v>
      </c>
      <c r="E33">
        <f>IF(Tabela1[[#This Row],[Siano rano]]&lt;50000,Tabela1[[#This Row],[Żołędzie rano]] - 90 * 20, Tabela1[[#This Row],[Żołędzie rano]]) + IF(Tabela1[[#This Row],[Dzień tygonia]]=3, 4000, 0)</f>
        <v>23200</v>
      </c>
      <c r="F33">
        <f>WEEKDAY(Tabela1[[#This Row],[Data]])</f>
        <v>3</v>
      </c>
    </row>
    <row r="34" spans="1:6" x14ac:dyDescent="0.25">
      <c r="A34" s="1">
        <v>43467</v>
      </c>
      <c r="B34">
        <f t="shared" si="0"/>
        <v>48400</v>
      </c>
      <c r="C34">
        <f t="shared" si="1"/>
        <v>23200</v>
      </c>
      <c r="D34">
        <f>IF(Tabela1[[#This Row],[Siano rano]]&gt;=50000,Tabela1[[#This Row],[Siano rano]] - 90 * 40, Tabela1[[#This Row],[Siano rano]]) + IF(Tabela1[[#This Row],[Dzień tygonia]]=6, 15000, 0)</f>
        <v>48400</v>
      </c>
      <c r="E34">
        <f>IF(Tabela1[[#This Row],[Siano rano]]&lt;50000,Tabela1[[#This Row],[Żołędzie rano]] - 90 * 20, Tabela1[[#This Row],[Żołędzie rano]]) + IF(Tabela1[[#This Row],[Dzień tygonia]]=3, 4000, 0)</f>
        <v>21400</v>
      </c>
      <c r="F34">
        <f>WEEKDAY(Tabela1[[#This Row],[Data]])</f>
        <v>4</v>
      </c>
    </row>
    <row r="35" spans="1:6" x14ac:dyDescent="0.25">
      <c r="A35" s="1">
        <v>43468</v>
      </c>
      <c r="B35">
        <f t="shared" si="0"/>
        <v>48400</v>
      </c>
      <c r="C35">
        <f t="shared" si="1"/>
        <v>21400</v>
      </c>
      <c r="D35">
        <f>IF(Tabela1[[#This Row],[Siano rano]]&gt;=50000,Tabela1[[#This Row],[Siano rano]] - 90 * 40, Tabela1[[#This Row],[Siano rano]]) + IF(Tabela1[[#This Row],[Dzień tygonia]]=6, 15000, 0)</f>
        <v>48400</v>
      </c>
      <c r="E35">
        <f>IF(Tabela1[[#This Row],[Siano rano]]&lt;50000,Tabela1[[#This Row],[Żołędzie rano]] - 90 * 20, Tabela1[[#This Row],[Żołędzie rano]]) + IF(Tabela1[[#This Row],[Dzień tygonia]]=3, 4000, 0)</f>
        <v>19600</v>
      </c>
      <c r="F35">
        <f>WEEKDAY(Tabela1[[#This Row],[Data]])</f>
        <v>5</v>
      </c>
    </row>
    <row r="36" spans="1:6" x14ac:dyDescent="0.25">
      <c r="A36" s="1">
        <v>43469</v>
      </c>
      <c r="B36">
        <f t="shared" si="0"/>
        <v>48400</v>
      </c>
      <c r="C36">
        <f t="shared" si="1"/>
        <v>19600</v>
      </c>
      <c r="D36">
        <f>IF(Tabela1[[#This Row],[Siano rano]]&gt;=50000,Tabela1[[#This Row],[Siano rano]] - 90 * 40, Tabela1[[#This Row],[Siano rano]]) + IF(Tabela1[[#This Row],[Dzień tygonia]]=6, 15000, 0)</f>
        <v>63400</v>
      </c>
      <c r="E36">
        <f>IF(Tabela1[[#This Row],[Siano rano]]&lt;50000,Tabela1[[#This Row],[Żołędzie rano]] - 90 * 20, Tabela1[[#This Row],[Żołędzie rano]]) + IF(Tabela1[[#This Row],[Dzień tygonia]]=3, 4000, 0)</f>
        <v>17800</v>
      </c>
      <c r="F36">
        <f>WEEKDAY(Tabela1[[#This Row],[Data]])</f>
        <v>6</v>
      </c>
    </row>
    <row r="37" spans="1:6" x14ac:dyDescent="0.25">
      <c r="A37" s="1">
        <v>43470</v>
      </c>
      <c r="B37">
        <f t="shared" si="0"/>
        <v>63400</v>
      </c>
      <c r="C37">
        <f t="shared" si="1"/>
        <v>17800</v>
      </c>
      <c r="D37">
        <f>IF(Tabela1[[#This Row],[Siano rano]]&gt;=50000,Tabela1[[#This Row],[Siano rano]] - 90 * 40, Tabela1[[#This Row],[Siano rano]]) + IF(Tabela1[[#This Row],[Dzień tygonia]]=6, 15000, 0)</f>
        <v>59800</v>
      </c>
      <c r="E37">
        <f>IF(Tabela1[[#This Row],[Siano rano]]&lt;50000,Tabela1[[#This Row],[Żołędzie rano]] - 90 * 20, Tabela1[[#This Row],[Żołędzie rano]]) + IF(Tabela1[[#This Row],[Dzień tygonia]]=3, 4000, 0)</f>
        <v>17800</v>
      </c>
      <c r="F37">
        <f>WEEKDAY(Tabela1[[#This Row],[Data]])</f>
        <v>7</v>
      </c>
    </row>
    <row r="38" spans="1:6" x14ac:dyDescent="0.25">
      <c r="A38" s="1">
        <v>43471</v>
      </c>
      <c r="B38">
        <f t="shared" si="0"/>
        <v>59800</v>
      </c>
      <c r="C38">
        <f t="shared" si="1"/>
        <v>17800</v>
      </c>
      <c r="D38">
        <f>IF(Tabela1[[#This Row],[Siano rano]]&gt;=50000,Tabela1[[#This Row],[Siano rano]] - 90 * 40, Tabela1[[#This Row],[Siano rano]]) + IF(Tabela1[[#This Row],[Dzień tygonia]]=6, 15000, 0)</f>
        <v>56200</v>
      </c>
      <c r="E38">
        <f>IF(Tabela1[[#This Row],[Siano rano]]&lt;50000,Tabela1[[#This Row],[Żołędzie rano]] - 90 * 20, Tabela1[[#This Row],[Żołędzie rano]]) + IF(Tabela1[[#This Row],[Dzień tygonia]]=3, 4000, 0)</f>
        <v>17800</v>
      </c>
      <c r="F38">
        <f>WEEKDAY(Tabela1[[#This Row],[Data]])</f>
        <v>1</v>
      </c>
    </row>
    <row r="39" spans="1:6" x14ac:dyDescent="0.25">
      <c r="A39" s="1">
        <v>43472</v>
      </c>
      <c r="B39">
        <f t="shared" si="0"/>
        <v>56200</v>
      </c>
      <c r="C39">
        <f t="shared" si="1"/>
        <v>17800</v>
      </c>
      <c r="D39">
        <f>IF(Tabela1[[#This Row],[Siano rano]]&gt;=50000,Tabela1[[#This Row],[Siano rano]] - 90 * 40, Tabela1[[#This Row],[Siano rano]]) + IF(Tabela1[[#This Row],[Dzień tygonia]]=6, 15000, 0)</f>
        <v>52600</v>
      </c>
      <c r="E39">
        <f>IF(Tabela1[[#This Row],[Siano rano]]&lt;50000,Tabela1[[#This Row],[Żołędzie rano]] - 90 * 20, Tabela1[[#This Row],[Żołędzie rano]]) + IF(Tabela1[[#This Row],[Dzień tygonia]]=3, 4000, 0)</f>
        <v>17800</v>
      </c>
      <c r="F39">
        <f>WEEKDAY(Tabela1[[#This Row],[Data]])</f>
        <v>2</v>
      </c>
    </row>
    <row r="40" spans="1:6" x14ac:dyDescent="0.25">
      <c r="A40" s="1">
        <v>43473</v>
      </c>
      <c r="B40">
        <f t="shared" si="0"/>
        <v>52600</v>
      </c>
      <c r="C40">
        <f t="shared" si="1"/>
        <v>17800</v>
      </c>
      <c r="D40">
        <f>IF(Tabela1[[#This Row],[Siano rano]]&gt;=50000,Tabela1[[#This Row],[Siano rano]] - 90 * 40, Tabela1[[#This Row],[Siano rano]]) + IF(Tabela1[[#This Row],[Dzień tygonia]]=6, 15000, 0)</f>
        <v>49000</v>
      </c>
      <c r="E40">
        <f>IF(Tabela1[[#This Row],[Siano rano]]&lt;50000,Tabela1[[#This Row],[Żołędzie rano]] - 90 * 20, Tabela1[[#This Row],[Żołędzie rano]]) + IF(Tabela1[[#This Row],[Dzień tygonia]]=3, 4000, 0)</f>
        <v>21800</v>
      </c>
      <c r="F40">
        <f>WEEKDAY(Tabela1[[#This Row],[Data]])</f>
        <v>3</v>
      </c>
    </row>
    <row r="41" spans="1:6" x14ac:dyDescent="0.25">
      <c r="A41" s="1">
        <v>43474</v>
      </c>
      <c r="B41">
        <f t="shared" si="0"/>
        <v>49000</v>
      </c>
      <c r="C41">
        <f t="shared" si="1"/>
        <v>21800</v>
      </c>
      <c r="D41">
        <f>IF(Tabela1[[#This Row],[Siano rano]]&gt;=50000,Tabela1[[#This Row],[Siano rano]] - 90 * 40, Tabela1[[#This Row],[Siano rano]]) + IF(Tabela1[[#This Row],[Dzień tygonia]]=6, 15000, 0)</f>
        <v>49000</v>
      </c>
      <c r="E41">
        <f>IF(Tabela1[[#This Row],[Siano rano]]&lt;50000,Tabela1[[#This Row],[Żołędzie rano]] - 90 * 20, Tabela1[[#This Row],[Żołędzie rano]]) + IF(Tabela1[[#This Row],[Dzień tygonia]]=3, 4000, 0)</f>
        <v>20000</v>
      </c>
      <c r="F41">
        <f>WEEKDAY(Tabela1[[#This Row],[Data]])</f>
        <v>4</v>
      </c>
    </row>
    <row r="42" spans="1:6" x14ac:dyDescent="0.25">
      <c r="A42" s="1">
        <v>43475</v>
      </c>
      <c r="B42">
        <f t="shared" si="0"/>
        <v>49000</v>
      </c>
      <c r="C42">
        <f t="shared" si="1"/>
        <v>20000</v>
      </c>
      <c r="D42">
        <f>IF(Tabela1[[#This Row],[Siano rano]]&gt;=50000,Tabela1[[#This Row],[Siano rano]] - 90 * 40, Tabela1[[#This Row],[Siano rano]]) + IF(Tabela1[[#This Row],[Dzień tygonia]]=6, 15000, 0)</f>
        <v>49000</v>
      </c>
      <c r="E42">
        <f>IF(Tabela1[[#This Row],[Siano rano]]&lt;50000,Tabela1[[#This Row],[Żołędzie rano]] - 90 * 20, Tabela1[[#This Row],[Żołędzie rano]]) + IF(Tabela1[[#This Row],[Dzień tygonia]]=3, 4000, 0)</f>
        <v>18200</v>
      </c>
      <c r="F42">
        <f>WEEKDAY(Tabela1[[#This Row],[Data]])</f>
        <v>5</v>
      </c>
    </row>
    <row r="43" spans="1:6" x14ac:dyDescent="0.25">
      <c r="A43" s="1">
        <v>43476</v>
      </c>
      <c r="B43">
        <f t="shared" si="0"/>
        <v>49000</v>
      </c>
      <c r="C43">
        <f t="shared" si="1"/>
        <v>18200</v>
      </c>
      <c r="D43">
        <f>IF(Tabela1[[#This Row],[Siano rano]]&gt;=50000,Tabela1[[#This Row],[Siano rano]] - 90 * 40, Tabela1[[#This Row],[Siano rano]]) + IF(Tabela1[[#This Row],[Dzień tygonia]]=6, 15000, 0)</f>
        <v>64000</v>
      </c>
      <c r="E43">
        <f>IF(Tabela1[[#This Row],[Siano rano]]&lt;50000,Tabela1[[#This Row],[Żołędzie rano]] - 90 * 20, Tabela1[[#This Row],[Żołędzie rano]]) + IF(Tabela1[[#This Row],[Dzień tygonia]]=3, 4000, 0)</f>
        <v>16400</v>
      </c>
      <c r="F43">
        <f>WEEKDAY(Tabela1[[#This Row],[Data]])</f>
        <v>6</v>
      </c>
    </row>
    <row r="44" spans="1:6" x14ac:dyDescent="0.25">
      <c r="A44" s="1">
        <v>43477</v>
      </c>
      <c r="B44">
        <f t="shared" si="0"/>
        <v>64000</v>
      </c>
      <c r="C44">
        <f t="shared" si="1"/>
        <v>16400</v>
      </c>
      <c r="D44">
        <f>IF(Tabela1[[#This Row],[Siano rano]]&gt;=50000,Tabela1[[#This Row],[Siano rano]] - 90 * 40, Tabela1[[#This Row],[Siano rano]]) + IF(Tabela1[[#This Row],[Dzień tygonia]]=6, 15000, 0)</f>
        <v>60400</v>
      </c>
      <c r="E44">
        <f>IF(Tabela1[[#This Row],[Siano rano]]&lt;50000,Tabela1[[#This Row],[Żołędzie rano]] - 90 * 20, Tabela1[[#This Row],[Żołędzie rano]]) + IF(Tabela1[[#This Row],[Dzień tygonia]]=3, 4000, 0)</f>
        <v>16400</v>
      </c>
      <c r="F44">
        <f>WEEKDAY(Tabela1[[#This Row],[Data]])</f>
        <v>7</v>
      </c>
    </row>
    <row r="45" spans="1:6" x14ac:dyDescent="0.25">
      <c r="A45" s="1">
        <v>43478</v>
      </c>
      <c r="B45">
        <f t="shared" si="0"/>
        <v>60400</v>
      </c>
      <c r="C45">
        <f t="shared" si="1"/>
        <v>16400</v>
      </c>
      <c r="D45">
        <f>IF(Tabela1[[#This Row],[Siano rano]]&gt;=50000,Tabela1[[#This Row],[Siano rano]] - 90 * 40, Tabela1[[#This Row],[Siano rano]]) + IF(Tabela1[[#This Row],[Dzień tygonia]]=6, 15000, 0)</f>
        <v>56800</v>
      </c>
      <c r="E45">
        <f>IF(Tabela1[[#This Row],[Siano rano]]&lt;50000,Tabela1[[#This Row],[Żołędzie rano]] - 90 * 20, Tabela1[[#This Row],[Żołędzie rano]]) + IF(Tabela1[[#This Row],[Dzień tygonia]]=3, 4000, 0)</f>
        <v>16400</v>
      </c>
      <c r="F45">
        <f>WEEKDAY(Tabela1[[#This Row],[Data]])</f>
        <v>1</v>
      </c>
    </row>
    <row r="46" spans="1:6" x14ac:dyDescent="0.25">
      <c r="A46" s="1">
        <v>43479</v>
      </c>
      <c r="B46">
        <f t="shared" si="0"/>
        <v>56800</v>
      </c>
      <c r="C46">
        <f t="shared" si="1"/>
        <v>16400</v>
      </c>
      <c r="D46">
        <f>IF(Tabela1[[#This Row],[Siano rano]]&gt;=50000,Tabela1[[#This Row],[Siano rano]] - 90 * 40, Tabela1[[#This Row],[Siano rano]]) + IF(Tabela1[[#This Row],[Dzień tygonia]]=6, 15000, 0)</f>
        <v>53200</v>
      </c>
      <c r="E46">
        <f>IF(Tabela1[[#This Row],[Siano rano]]&lt;50000,Tabela1[[#This Row],[Żołędzie rano]] - 90 * 20, Tabela1[[#This Row],[Żołędzie rano]]) + IF(Tabela1[[#This Row],[Dzień tygonia]]=3, 4000, 0)</f>
        <v>16400</v>
      </c>
      <c r="F46">
        <f>WEEKDAY(Tabela1[[#This Row],[Data]])</f>
        <v>2</v>
      </c>
    </row>
    <row r="47" spans="1:6" x14ac:dyDescent="0.25">
      <c r="A47" s="1">
        <v>43480</v>
      </c>
      <c r="B47">
        <f t="shared" si="0"/>
        <v>53200</v>
      </c>
      <c r="C47">
        <f t="shared" si="1"/>
        <v>16400</v>
      </c>
      <c r="D47">
        <f>IF(Tabela1[[#This Row],[Siano rano]]&gt;=50000,Tabela1[[#This Row],[Siano rano]] - 90 * 40, Tabela1[[#This Row],[Siano rano]]) + IF(Tabela1[[#This Row],[Dzień tygonia]]=6, 15000, 0)</f>
        <v>49600</v>
      </c>
      <c r="E47">
        <f>IF(Tabela1[[#This Row],[Siano rano]]&lt;50000,Tabela1[[#This Row],[Żołędzie rano]] - 90 * 20, Tabela1[[#This Row],[Żołędzie rano]]) + IF(Tabela1[[#This Row],[Dzień tygonia]]=3, 4000, 0)</f>
        <v>20400</v>
      </c>
      <c r="F47">
        <f>WEEKDAY(Tabela1[[#This Row],[Data]])</f>
        <v>3</v>
      </c>
    </row>
    <row r="48" spans="1:6" x14ac:dyDescent="0.25">
      <c r="A48" s="1">
        <v>43481</v>
      </c>
      <c r="B48">
        <f t="shared" si="0"/>
        <v>49600</v>
      </c>
      <c r="C48">
        <f t="shared" si="1"/>
        <v>20400</v>
      </c>
      <c r="D48">
        <f>IF(Tabela1[[#This Row],[Siano rano]]&gt;=50000,Tabela1[[#This Row],[Siano rano]] - 90 * 40, Tabela1[[#This Row],[Siano rano]]) + IF(Tabela1[[#This Row],[Dzień tygonia]]=6, 15000, 0)</f>
        <v>49600</v>
      </c>
      <c r="E48">
        <f>IF(Tabela1[[#This Row],[Siano rano]]&lt;50000,Tabela1[[#This Row],[Żołędzie rano]] - 90 * 20, Tabela1[[#This Row],[Żołędzie rano]]) + IF(Tabela1[[#This Row],[Dzień tygonia]]=3, 4000, 0)</f>
        <v>18600</v>
      </c>
      <c r="F48">
        <f>WEEKDAY(Tabela1[[#This Row],[Data]])</f>
        <v>4</v>
      </c>
    </row>
    <row r="49" spans="1:6" x14ac:dyDescent="0.25">
      <c r="A49" s="1">
        <v>43482</v>
      </c>
      <c r="B49">
        <f t="shared" si="0"/>
        <v>49600</v>
      </c>
      <c r="C49">
        <f t="shared" si="1"/>
        <v>18600</v>
      </c>
      <c r="D49">
        <f>IF(Tabela1[[#This Row],[Siano rano]]&gt;=50000,Tabela1[[#This Row],[Siano rano]] - 90 * 40, Tabela1[[#This Row],[Siano rano]]) + IF(Tabela1[[#This Row],[Dzień tygonia]]=6, 15000, 0)</f>
        <v>49600</v>
      </c>
      <c r="E49">
        <f>IF(Tabela1[[#This Row],[Siano rano]]&lt;50000,Tabela1[[#This Row],[Żołędzie rano]] - 90 * 20, Tabela1[[#This Row],[Żołędzie rano]]) + IF(Tabela1[[#This Row],[Dzień tygonia]]=3, 4000, 0)</f>
        <v>16800</v>
      </c>
      <c r="F49">
        <f>WEEKDAY(Tabela1[[#This Row],[Data]])</f>
        <v>5</v>
      </c>
    </row>
    <row r="50" spans="1:6" x14ac:dyDescent="0.25">
      <c r="A50" s="1">
        <v>43483</v>
      </c>
      <c r="B50">
        <f t="shared" si="0"/>
        <v>49600</v>
      </c>
      <c r="C50">
        <f t="shared" si="1"/>
        <v>16800</v>
      </c>
      <c r="D50">
        <f>IF(Tabela1[[#This Row],[Siano rano]]&gt;=50000,Tabela1[[#This Row],[Siano rano]] - 90 * 40, Tabela1[[#This Row],[Siano rano]]) + IF(Tabela1[[#This Row],[Dzień tygonia]]=6, 15000, 0)</f>
        <v>64600</v>
      </c>
      <c r="E50">
        <f>IF(Tabela1[[#This Row],[Siano rano]]&lt;50000,Tabela1[[#This Row],[Żołędzie rano]] - 90 * 20, Tabela1[[#This Row],[Żołędzie rano]]) + IF(Tabela1[[#This Row],[Dzień tygonia]]=3, 4000, 0)</f>
        <v>15000</v>
      </c>
      <c r="F50">
        <f>WEEKDAY(Tabela1[[#This Row],[Data]])</f>
        <v>6</v>
      </c>
    </row>
    <row r="51" spans="1:6" x14ac:dyDescent="0.25">
      <c r="A51" s="1">
        <v>43484</v>
      </c>
      <c r="B51">
        <f t="shared" si="0"/>
        <v>64600</v>
      </c>
      <c r="C51">
        <f t="shared" si="1"/>
        <v>15000</v>
      </c>
      <c r="D51">
        <f>IF(Tabela1[[#This Row],[Siano rano]]&gt;=50000,Tabela1[[#This Row],[Siano rano]] - 90 * 40, Tabela1[[#This Row],[Siano rano]]) + IF(Tabela1[[#This Row],[Dzień tygonia]]=6, 15000, 0)</f>
        <v>61000</v>
      </c>
      <c r="E51">
        <f>IF(Tabela1[[#This Row],[Siano rano]]&lt;50000,Tabela1[[#This Row],[Żołędzie rano]] - 90 * 20, Tabela1[[#This Row],[Żołędzie rano]]) + IF(Tabela1[[#This Row],[Dzień tygonia]]=3, 4000, 0)</f>
        <v>15000</v>
      </c>
      <c r="F51">
        <f>WEEKDAY(Tabela1[[#This Row],[Data]])</f>
        <v>7</v>
      </c>
    </row>
    <row r="52" spans="1:6" x14ac:dyDescent="0.25">
      <c r="A52" s="1">
        <v>43485</v>
      </c>
      <c r="B52">
        <f t="shared" si="0"/>
        <v>61000</v>
      </c>
      <c r="C52">
        <f t="shared" si="1"/>
        <v>15000</v>
      </c>
      <c r="D52">
        <f>IF(Tabela1[[#This Row],[Siano rano]]&gt;=50000,Tabela1[[#This Row],[Siano rano]] - 90 * 40, Tabela1[[#This Row],[Siano rano]]) + IF(Tabela1[[#This Row],[Dzień tygonia]]=6, 15000, 0)</f>
        <v>57400</v>
      </c>
      <c r="E52">
        <f>IF(Tabela1[[#This Row],[Siano rano]]&lt;50000,Tabela1[[#This Row],[Żołędzie rano]] - 90 * 20, Tabela1[[#This Row],[Żołędzie rano]]) + IF(Tabela1[[#This Row],[Dzień tygonia]]=3, 4000, 0)</f>
        <v>15000</v>
      </c>
      <c r="F52">
        <f>WEEKDAY(Tabela1[[#This Row],[Data]])</f>
        <v>1</v>
      </c>
    </row>
    <row r="53" spans="1:6" x14ac:dyDescent="0.25">
      <c r="A53" s="1">
        <v>43486</v>
      </c>
      <c r="B53">
        <f t="shared" si="0"/>
        <v>57400</v>
      </c>
      <c r="C53">
        <f t="shared" si="1"/>
        <v>15000</v>
      </c>
      <c r="D53">
        <f>IF(Tabela1[[#This Row],[Siano rano]]&gt;=50000,Tabela1[[#This Row],[Siano rano]] - 90 * 40, Tabela1[[#This Row],[Siano rano]]) + IF(Tabela1[[#This Row],[Dzień tygonia]]=6, 15000, 0)</f>
        <v>53800</v>
      </c>
      <c r="E53">
        <f>IF(Tabela1[[#This Row],[Siano rano]]&lt;50000,Tabela1[[#This Row],[Żołędzie rano]] - 90 * 20, Tabela1[[#This Row],[Żołędzie rano]]) + IF(Tabela1[[#This Row],[Dzień tygonia]]=3, 4000, 0)</f>
        <v>15000</v>
      </c>
      <c r="F53">
        <f>WEEKDAY(Tabela1[[#This Row],[Data]])</f>
        <v>2</v>
      </c>
    </row>
    <row r="54" spans="1:6" x14ac:dyDescent="0.25">
      <c r="A54" s="1">
        <v>43487</v>
      </c>
      <c r="B54">
        <f t="shared" si="0"/>
        <v>53800</v>
      </c>
      <c r="C54">
        <f t="shared" si="1"/>
        <v>15000</v>
      </c>
      <c r="D54">
        <f>IF(Tabela1[[#This Row],[Siano rano]]&gt;=50000,Tabela1[[#This Row],[Siano rano]] - 90 * 40, Tabela1[[#This Row],[Siano rano]]) + IF(Tabela1[[#This Row],[Dzień tygonia]]=6, 15000, 0)</f>
        <v>50200</v>
      </c>
      <c r="E54">
        <f>IF(Tabela1[[#This Row],[Siano rano]]&lt;50000,Tabela1[[#This Row],[Żołędzie rano]] - 90 * 20, Tabela1[[#This Row],[Żołędzie rano]]) + IF(Tabela1[[#This Row],[Dzień tygonia]]=3, 4000, 0)</f>
        <v>19000</v>
      </c>
      <c r="F54">
        <f>WEEKDAY(Tabela1[[#This Row],[Data]])</f>
        <v>3</v>
      </c>
    </row>
    <row r="55" spans="1:6" x14ac:dyDescent="0.25">
      <c r="A55" s="1">
        <v>43488</v>
      </c>
      <c r="B55">
        <f t="shared" si="0"/>
        <v>50200</v>
      </c>
      <c r="C55">
        <f t="shared" si="1"/>
        <v>19000</v>
      </c>
      <c r="D55">
        <f>IF(Tabela1[[#This Row],[Siano rano]]&gt;=50000,Tabela1[[#This Row],[Siano rano]] - 90 * 40, Tabela1[[#This Row],[Siano rano]]) + IF(Tabela1[[#This Row],[Dzień tygonia]]=6, 15000, 0)</f>
        <v>46600</v>
      </c>
      <c r="E55">
        <f>IF(Tabela1[[#This Row],[Siano rano]]&lt;50000,Tabela1[[#This Row],[Żołędzie rano]] - 90 * 20, Tabela1[[#This Row],[Żołędzie rano]]) + IF(Tabela1[[#This Row],[Dzień tygonia]]=3, 4000, 0)</f>
        <v>19000</v>
      </c>
      <c r="F55">
        <f>WEEKDAY(Tabela1[[#This Row],[Data]])</f>
        <v>4</v>
      </c>
    </row>
    <row r="56" spans="1:6" x14ac:dyDescent="0.25">
      <c r="A56" s="1">
        <v>43489</v>
      </c>
      <c r="B56">
        <f t="shared" si="0"/>
        <v>46600</v>
      </c>
      <c r="C56">
        <f t="shared" si="1"/>
        <v>19000</v>
      </c>
      <c r="D56">
        <f>IF(Tabela1[[#This Row],[Siano rano]]&gt;=50000,Tabela1[[#This Row],[Siano rano]] - 90 * 40, Tabela1[[#This Row],[Siano rano]]) + IF(Tabela1[[#This Row],[Dzień tygonia]]=6, 15000, 0)</f>
        <v>46600</v>
      </c>
      <c r="E56">
        <f>IF(Tabela1[[#This Row],[Siano rano]]&lt;50000,Tabela1[[#This Row],[Żołędzie rano]] - 90 * 20, Tabela1[[#This Row],[Żołędzie rano]]) + IF(Tabela1[[#This Row],[Dzień tygonia]]=3, 4000, 0)</f>
        <v>17200</v>
      </c>
      <c r="F56">
        <f>WEEKDAY(Tabela1[[#This Row],[Data]])</f>
        <v>5</v>
      </c>
    </row>
    <row r="57" spans="1:6" x14ac:dyDescent="0.25">
      <c r="A57" s="1">
        <v>43490</v>
      </c>
      <c r="B57">
        <f t="shared" si="0"/>
        <v>46600</v>
      </c>
      <c r="C57">
        <f t="shared" si="1"/>
        <v>17200</v>
      </c>
      <c r="D57">
        <f>IF(Tabela1[[#This Row],[Siano rano]]&gt;=50000,Tabela1[[#This Row],[Siano rano]] - 90 * 40, Tabela1[[#This Row],[Siano rano]]) + IF(Tabela1[[#This Row],[Dzień tygonia]]=6, 15000, 0)</f>
        <v>61600</v>
      </c>
      <c r="E57">
        <f>IF(Tabela1[[#This Row],[Siano rano]]&lt;50000,Tabela1[[#This Row],[Żołędzie rano]] - 90 * 20, Tabela1[[#This Row],[Żołędzie rano]]) + IF(Tabela1[[#This Row],[Dzień tygonia]]=3, 4000, 0)</f>
        <v>15400</v>
      </c>
      <c r="F57">
        <f>WEEKDAY(Tabela1[[#This Row],[Data]])</f>
        <v>6</v>
      </c>
    </row>
    <row r="58" spans="1:6" x14ac:dyDescent="0.25">
      <c r="A58" s="1">
        <v>43491</v>
      </c>
      <c r="B58">
        <f t="shared" si="0"/>
        <v>61600</v>
      </c>
      <c r="C58">
        <f t="shared" si="1"/>
        <v>15400</v>
      </c>
      <c r="D58">
        <f>IF(Tabela1[[#This Row],[Siano rano]]&gt;=50000,Tabela1[[#This Row],[Siano rano]] - 90 * 40, Tabela1[[#This Row],[Siano rano]]) + IF(Tabela1[[#This Row],[Dzień tygonia]]=6, 15000, 0)</f>
        <v>58000</v>
      </c>
      <c r="E58">
        <f>IF(Tabela1[[#This Row],[Siano rano]]&lt;50000,Tabela1[[#This Row],[Żołędzie rano]] - 90 * 20, Tabela1[[#This Row],[Żołędzie rano]]) + IF(Tabela1[[#This Row],[Dzień tygonia]]=3, 4000, 0)</f>
        <v>15400</v>
      </c>
      <c r="F58">
        <f>WEEKDAY(Tabela1[[#This Row],[Data]])</f>
        <v>7</v>
      </c>
    </row>
    <row r="59" spans="1:6" x14ac:dyDescent="0.25">
      <c r="A59" s="1">
        <v>43492</v>
      </c>
      <c r="B59">
        <f t="shared" si="0"/>
        <v>58000</v>
      </c>
      <c r="C59">
        <f t="shared" si="1"/>
        <v>15400</v>
      </c>
      <c r="D59">
        <f>IF(Tabela1[[#This Row],[Siano rano]]&gt;=50000,Tabela1[[#This Row],[Siano rano]] - 90 * 40, Tabela1[[#This Row],[Siano rano]]) + IF(Tabela1[[#This Row],[Dzień tygonia]]=6, 15000, 0)</f>
        <v>54400</v>
      </c>
      <c r="E59">
        <f>IF(Tabela1[[#This Row],[Siano rano]]&lt;50000,Tabela1[[#This Row],[Żołędzie rano]] - 90 * 20, Tabela1[[#This Row],[Żołędzie rano]]) + IF(Tabela1[[#This Row],[Dzień tygonia]]=3, 4000, 0)</f>
        <v>15400</v>
      </c>
      <c r="F59">
        <f>WEEKDAY(Tabela1[[#This Row],[Data]])</f>
        <v>1</v>
      </c>
    </row>
    <row r="60" spans="1:6" x14ac:dyDescent="0.25">
      <c r="A60" s="1">
        <v>43493</v>
      </c>
      <c r="B60">
        <f t="shared" si="0"/>
        <v>54400</v>
      </c>
      <c r="C60">
        <f t="shared" si="1"/>
        <v>15400</v>
      </c>
      <c r="D60">
        <f>IF(Tabela1[[#This Row],[Siano rano]]&gt;=50000,Tabela1[[#This Row],[Siano rano]] - 90 * 40, Tabela1[[#This Row],[Siano rano]]) + IF(Tabela1[[#This Row],[Dzień tygonia]]=6, 15000, 0)</f>
        <v>50800</v>
      </c>
      <c r="E60">
        <f>IF(Tabela1[[#This Row],[Siano rano]]&lt;50000,Tabela1[[#This Row],[Żołędzie rano]] - 90 * 20, Tabela1[[#This Row],[Żołędzie rano]]) + IF(Tabela1[[#This Row],[Dzień tygonia]]=3, 4000, 0)</f>
        <v>15400</v>
      </c>
      <c r="F60">
        <f>WEEKDAY(Tabela1[[#This Row],[Data]])</f>
        <v>2</v>
      </c>
    </row>
    <row r="61" spans="1:6" x14ac:dyDescent="0.25">
      <c r="A61" s="1">
        <v>43494</v>
      </c>
      <c r="B61">
        <f t="shared" si="0"/>
        <v>50800</v>
      </c>
      <c r="C61">
        <f t="shared" si="1"/>
        <v>15400</v>
      </c>
      <c r="D61">
        <f>IF(Tabela1[[#This Row],[Siano rano]]&gt;=50000,Tabela1[[#This Row],[Siano rano]] - 90 * 40, Tabela1[[#This Row],[Siano rano]]) + IF(Tabela1[[#This Row],[Dzień tygonia]]=6, 15000, 0)</f>
        <v>47200</v>
      </c>
      <c r="E61">
        <f>IF(Tabela1[[#This Row],[Siano rano]]&lt;50000,Tabela1[[#This Row],[Żołędzie rano]] - 90 * 20, Tabela1[[#This Row],[Żołędzie rano]]) + IF(Tabela1[[#This Row],[Dzień tygonia]]=3, 4000, 0)</f>
        <v>19400</v>
      </c>
      <c r="F61">
        <f>WEEKDAY(Tabela1[[#This Row],[Data]])</f>
        <v>3</v>
      </c>
    </row>
    <row r="62" spans="1:6" x14ac:dyDescent="0.25">
      <c r="A62" s="1">
        <v>43495</v>
      </c>
      <c r="B62">
        <f t="shared" si="0"/>
        <v>47200</v>
      </c>
      <c r="C62">
        <f t="shared" si="1"/>
        <v>19400</v>
      </c>
      <c r="D62">
        <f>IF(Tabela1[[#This Row],[Siano rano]]&gt;=50000,Tabela1[[#This Row],[Siano rano]] - 90 * 40, Tabela1[[#This Row],[Siano rano]]) + IF(Tabela1[[#This Row],[Dzień tygonia]]=6, 15000, 0)</f>
        <v>47200</v>
      </c>
      <c r="E62">
        <f>IF(Tabela1[[#This Row],[Siano rano]]&lt;50000,Tabela1[[#This Row],[Żołędzie rano]] - 90 * 20, Tabela1[[#This Row],[Żołędzie rano]]) + IF(Tabela1[[#This Row],[Dzień tygonia]]=3, 4000, 0)</f>
        <v>17600</v>
      </c>
      <c r="F62">
        <f>WEEKDAY(Tabela1[[#This Row],[Data]])</f>
        <v>4</v>
      </c>
    </row>
    <row r="63" spans="1:6" x14ac:dyDescent="0.25">
      <c r="A63" s="1">
        <v>43496</v>
      </c>
      <c r="B63">
        <f t="shared" si="0"/>
        <v>47200</v>
      </c>
      <c r="C63">
        <f t="shared" si="1"/>
        <v>17600</v>
      </c>
      <c r="D63">
        <f>IF(Tabela1[[#This Row],[Siano rano]]&gt;=50000,Tabela1[[#This Row],[Siano rano]] - 90 * 40, Tabela1[[#This Row],[Siano rano]]) + IF(Tabela1[[#This Row],[Dzień tygonia]]=6, 15000, 0)</f>
        <v>47200</v>
      </c>
      <c r="E63">
        <f>IF(Tabela1[[#This Row],[Siano rano]]&lt;50000,Tabela1[[#This Row],[Żołędzie rano]] - 90 * 20, Tabela1[[#This Row],[Żołędzie rano]]) + IF(Tabela1[[#This Row],[Dzień tygonia]]=3, 4000, 0)</f>
        <v>15800</v>
      </c>
      <c r="F63">
        <f>WEEKDAY(Tabela1[[#This Row],[Data]])</f>
        <v>5</v>
      </c>
    </row>
    <row r="64" spans="1:6" x14ac:dyDescent="0.25">
      <c r="A64" s="1">
        <v>43497</v>
      </c>
      <c r="B64">
        <f t="shared" si="0"/>
        <v>47200</v>
      </c>
      <c r="C64">
        <f t="shared" si="1"/>
        <v>15800</v>
      </c>
      <c r="D64">
        <f>IF(Tabela1[[#This Row],[Siano rano]]&gt;=50000,Tabela1[[#This Row],[Siano rano]] - 90 * 40, Tabela1[[#This Row],[Siano rano]]) + IF(Tabela1[[#This Row],[Dzień tygonia]]=6, 15000, 0)</f>
        <v>62200</v>
      </c>
      <c r="E64">
        <f>IF(Tabela1[[#This Row],[Siano rano]]&lt;50000,Tabela1[[#This Row],[Żołędzie rano]] - 90 * 20, Tabela1[[#This Row],[Żołędzie rano]]) + IF(Tabela1[[#This Row],[Dzień tygonia]]=3, 4000, 0)</f>
        <v>14000</v>
      </c>
      <c r="F64">
        <f>WEEKDAY(Tabela1[[#This Row],[Data]])</f>
        <v>6</v>
      </c>
    </row>
    <row r="65" spans="1:6" x14ac:dyDescent="0.25">
      <c r="A65" s="1">
        <v>43498</v>
      </c>
      <c r="B65">
        <f t="shared" si="0"/>
        <v>62200</v>
      </c>
      <c r="C65">
        <f t="shared" si="1"/>
        <v>14000</v>
      </c>
      <c r="D65">
        <f>IF(Tabela1[[#This Row],[Siano rano]]&gt;=50000,Tabela1[[#This Row],[Siano rano]] - 90 * 40, Tabela1[[#This Row],[Siano rano]]) + IF(Tabela1[[#This Row],[Dzień tygonia]]=6, 15000, 0)</f>
        <v>58600</v>
      </c>
      <c r="E65">
        <f>IF(Tabela1[[#This Row],[Siano rano]]&lt;50000,Tabela1[[#This Row],[Żołędzie rano]] - 90 * 20, Tabela1[[#This Row],[Żołędzie rano]]) + IF(Tabela1[[#This Row],[Dzień tygonia]]=3, 4000, 0)</f>
        <v>14000</v>
      </c>
      <c r="F65">
        <f>WEEKDAY(Tabela1[[#This Row],[Data]])</f>
        <v>7</v>
      </c>
    </row>
    <row r="66" spans="1:6" x14ac:dyDescent="0.25">
      <c r="A66" s="1">
        <v>43499</v>
      </c>
      <c r="B66">
        <f t="shared" si="0"/>
        <v>58600</v>
      </c>
      <c r="C66">
        <f t="shared" si="1"/>
        <v>14000</v>
      </c>
      <c r="D66">
        <f>IF(Tabela1[[#This Row],[Siano rano]]&gt;=50000,Tabela1[[#This Row],[Siano rano]] - 90 * 40, Tabela1[[#This Row],[Siano rano]]) + IF(Tabela1[[#This Row],[Dzień tygonia]]=6, 15000, 0)</f>
        <v>55000</v>
      </c>
      <c r="E66">
        <f>IF(Tabela1[[#This Row],[Siano rano]]&lt;50000,Tabela1[[#This Row],[Żołędzie rano]] - 90 * 20, Tabela1[[#This Row],[Żołędzie rano]]) + IF(Tabela1[[#This Row],[Dzień tygonia]]=3, 4000, 0)</f>
        <v>14000</v>
      </c>
      <c r="F66">
        <f>WEEKDAY(Tabela1[[#This Row],[Data]])</f>
        <v>1</v>
      </c>
    </row>
    <row r="67" spans="1:6" x14ac:dyDescent="0.25">
      <c r="A67" s="1">
        <v>43500</v>
      </c>
      <c r="B67">
        <f t="shared" si="0"/>
        <v>55000</v>
      </c>
      <c r="C67">
        <f t="shared" si="1"/>
        <v>14000</v>
      </c>
      <c r="D67">
        <f>IF(Tabela1[[#This Row],[Siano rano]]&gt;=50000,Tabela1[[#This Row],[Siano rano]] - 90 * 40, Tabela1[[#This Row],[Siano rano]]) + IF(Tabela1[[#This Row],[Dzień tygonia]]=6, 15000, 0)</f>
        <v>51400</v>
      </c>
      <c r="E67">
        <f>IF(Tabela1[[#This Row],[Siano rano]]&lt;50000,Tabela1[[#This Row],[Żołędzie rano]] - 90 * 20, Tabela1[[#This Row],[Żołędzie rano]]) + IF(Tabela1[[#This Row],[Dzień tygonia]]=3, 4000, 0)</f>
        <v>14000</v>
      </c>
      <c r="F67">
        <f>WEEKDAY(Tabela1[[#This Row],[Data]])</f>
        <v>2</v>
      </c>
    </row>
    <row r="68" spans="1:6" x14ac:dyDescent="0.25">
      <c r="A68" s="1">
        <v>43501</v>
      </c>
      <c r="B68">
        <f t="shared" ref="B68:B91" si="2">D67</f>
        <v>51400</v>
      </c>
      <c r="C68">
        <f t="shared" ref="C68:C91" si="3">E67</f>
        <v>14000</v>
      </c>
      <c r="D68">
        <f>IF(Tabela1[[#This Row],[Siano rano]]&gt;=50000,Tabela1[[#This Row],[Siano rano]] - 90 * 40, Tabela1[[#This Row],[Siano rano]]) + IF(Tabela1[[#This Row],[Dzień tygonia]]=6, 15000, 0)</f>
        <v>47800</v>
      </c>
      <c r="E68">
        <f>IF(Tabela1[[#This Row],[Siano rano]]&lt;50000,Tabela1[[#This Row],[Żołędzie rano]] - 90 * 20, Tabela1[[#This Row],[Żołędzie rano]]) + IF(Tabela1[[#This Row],[Dzień tygonia]]=3, 4000, 0)</f>
        <v>18000</v>
      </c>
      <c r="F68">
        <f>WEEKDAY(Tabela1[[#This Row],[Data]])</f>
        <v>3</v>
      </c>
    </row>
    <row r="69" spans="1:6" x14ac:dyDescent="0.25">
      <c r="A69" s="1">
        <v>43502</v>
      </c>
      <c r="B69">
        <f t="shared" si="2"/>
        <v>47800</v>
      </c>
      <c r="C69">
        <f t="shared" si="3"/>
        <v>18000</v>
      </c>
      <c r="D69">
        <f>IF(Tabela1[[#This Row],[Siano rano]]&gt;=50000,Tabela1[[#This Row],[Siano rano]] - 90 * 40, Tabela1[[#This Row],[Siano rano]]) + IF(Tabela1[[#This Row],[Dzień tygonia]]=6, 15000, 0)</f>
        <v>47800</v>
      </c>
      <c r="E69">
        <f>IF(Tabela1[[#This Row],[Siano rano]]&lt;50000,Tabela1[[#This Row],[Żołędzie rano]] - 90 * 20, Tabela1[[#This Row],[Żołędzie rano]]) + IF(Tabela1[[#This Row],[Dzień tygonia]]=3, 4000, 0)</f>
        <v>16200</v>
      </c>
      <c r="F69">
        <f>WEEKDAY(Tabela1[[#This Row],[Data]])</f>
        <v>4</v>
      </c>
    </row>
    <row r="70" spans="1:6" x14ac:dyDescent="0.25">
      <c r="A70" s="1">
        <v>43503</v>
      </c>
      <c r="B70">
        <f t="shared" si="2"/>
        <v>47800</v>
      </c>
      <c r="C70">
        <f t="shared" si="3"/>
        <v>16200</v>
      </c>
      <c r="D70">
        <f>IF(Tabela1[[#This Row],[Siano rano]]&gt;=50000,Tabela1[[#This Row],[Siano rano]] - 90 * 40, Tabela1[[#This Row],[Siano rano]]) + IF(Tabela1[[#This Row],[Dzień tygonia]]=6, 15000, 0)</f>
        <v>47800</v>
      </c>
      <c r="E70">
        <f>IF(Tabela1[[#This Row],[Siano rano]]&lt;50000,Tabela1[[#This Row],[Żołędzie rano]] - 90 * 20, Tabela1[[#This Row],[Żołędzie rano]]) + IF(Tabela1[[#This Row],[Dzień tygonia]]=3, 4000, 0)</f>
        <v>14400</v>
      </c>
      <c r="F70">
        <f>WEEKDAY(Tabela1[[#This Row],[Data]])</f>
        <v>5</v>
      </c>
    </row>
    <row r="71" spans="1:6" x14ac:dyDescent="0.25">
      <c r="A71" s="1">
        <v>43504</v>
      </c>
      <c r="B71">
        <f t="shared" si="2"/>
        <v>47800</v>
      </c>
      <c r="C71">
        <f t="shared" si="3"/>
        <v>14400</v>
      </c>
      <c r="D71">
        <f>IF(Tabela1[[#This Row],[Siano rano]]&gt;=50000,Tabela1[[#This Row],[Siano rano]] - 90 * 40, Tabela1[[#This Row],[Siano rano]]) + IF(Tabela1[[#This Row],[Dzień tygonia]]=6, 15000, 0)</f>
        <v>62800</v>
      </c>
      <c r="E71">
        <f>IF(Tabela1[[#This Row],[Siano rano]]&lt;50000,Tabela1[[#This Row],[Żołędzie rano]] - 90 * 20, Tabela1[[#This Row],[Żołędzie rano]]) + IF(Tabela1[[#This Row],[Dzień tygonia]]=3, 4000, 0)</f>
        <v>12600</v>
      </c>
      <c r="F71">
        <f>WEEKDAY(Tabela1[[#This Row],[Data]])</f>
        <v>6</v>
      </c>
    </row>
    <row r="72" spans="1:6" x14ac:dyDescent="0.25">
      <c r="A72" s="1">
        <v>43505</v>
      </c>
      <c r="B72">
        <f t="shared" si="2"/>
        <v>62800</v>
      </c>
      <c r="C72">
        <f t="shared" si="3"/>
        <v>12600</v>
      </c>
      <c r="D72">
        <f>IF(Tabela1[[#This Row],[Siano rano]]&gt;=50000,Tabela1[[#This Row],[Siano rano]] - 90 * 40, Tabela1[[#This Row],[Siano rano]]) + IF(Tabela1[[#This Row],[Dzień tygonia]]=6, 15000, 0)</f>
        <v>59200</v>
      </c>
      <c r="E72">
        <f>IF(Tabela1[[#This Row],[Siano rano]]&lt;50000,Tabela1[[#This Row],[Żołędzie rano]] - 90 * 20, Tabela1[[#This Row],[Żołędzie rano]]) + IF(Tabela1[[#This Row],[Dzień tygonia]]=3, 4000, 0)</f>
        <v>12600</v>
      </c>
      <c r="F72">
        <f>WEEKDAY(Tabela1[[#This Row],[Data]])</f>
        <v>7</v>
      </c>
    </row>
    <row r="73" spans="1:6" x14ac:dyDescent="0.25">
      <c r="A73" s="1">
        <v>43506</v>
      </c>
      <c r="B73">
        <f t="shared" si="2"/>
        <v>59200</v>
      </c>
      <c r="C73">
        <f t="shared" si="3"/>
        <v>12600</v>
      </c>
      <c r="D73">
        <f>IF(Tabela1[[#This Row],[Siano rano]]&gt;=50000,Tabela1[[#This Row],[Siano rano]] - 90 * 40, Tabela1[[#This Row],[Siano rano]]) + IF(Tabela1[[#This Row],[Dzień tygonia]]=6, 15000, 0)</f>
        <v>55600</v>
      </c>
      <c r="E73">
        <f>IF(Tabela1[[#This Row],[Siano rano]]&lt;50000,Tabela1[[#This Row],[Żołędzie rano]] - 90 * 20, Tabela1[[#This Row],[Żołędzie rano]]) + IF(Tabela1[[#This Row],[Dzień tygonia]]=3, 4000, 0)</f>
        <v>12600</v>
      </c>
      <c r="F73">
        <f>WEEKDAY(Tabela1[[#This Row],[Data]])</f>
        <v>1</v>
      </c>
    </row>
    <row r="74" spans="1:6" x14ac:dyDescent="0.25">
      <c r="A74" s="1">
        <v>43507</v>
      </c>
      <c r="B74">
        <f t="shared" si="2"/>
        <v>55600</v>
      </c>
      <c r="C74">
        <f t="shared" si="3"/>
        <v>12600</v>
      </c>
      <c r="D74">
        <f>IF(Tabela1[[#This Row],[Siano rano]]&gt;=50000,Tabela1[[#This Row],[Siano rano]] - 90 * 40, Tabela1[[#This Row],[Siano rano]]) + IF(Tabela1[[#This Row],[Dzień tygonia]]=6, 15000, 0)</f>
        <v>52000</v>
      </c>
      <c r="E74">
        <f>IF(Tabela1[[#This Row],[Siano rano]]&lt;50000,Tabela1[[#This Row],[Żołędzie rano]] - 90 * 20, Tabela1[[#This Row],[Żołędzie rano]]) + IF(Tabela1[[#This Row],[Dzień tygonia]]=3, 4000, 0)</f>
        <v>12600</v>
      </c>
      <c r="F74">
        <f>WEEKDAY(Tabela1[[#This Row],[Data]])</f>
        <v>2</v>
      </c>
    </row>
    <row r="75" spans="1:6" x14ac:dyDescent="0.25">
      <c r="A75" s="1">
        <v>43508</v>
      </c>
      <c r="B75">
        <f t="shared" si="2"/>
        <v>52000</v>
      </c>
      <c r="C75">
        <f t="shared" si="3"/>
        <v>12600</v>
      </c>
      <c r="D75">
        <f>IF(Tabela1[[#This Row],[Siano rano]]&gt;=50000,Tabela1[[#This Row],[Siano rano]] - 90 * 40, Tabela1[[#This Row],[Siano rano]]) + IF(Tabela1[[#This Row],[Dzień tygonia]]=6, 15000, 0)</f>
        <v>48400</v>
      </c>
      <c r="E75">
        <f>IF(Tabela1[[#This Row],[Siano rano]]&lt;50000,Tabela1[[#This Row],[Żołędzie rano]] - 90 * 20, Tabela1[[#This Row],[Żołędzie rano]]) + IF(Tabela1[[#This Row],[Dzień tygonia]]=3, 4000, 0)</f>
        <v>16600</v>
      </c>
      <c r="F75">
        <f>WEEKDAY(Tabela1[[#This Row],[Data]])</f>
        <v>3</v>
      </c>
    </row>
    <row r="76" spans="1:6" x14ac:dyDescent="0.25">
      <c r="A76" s="1">
        <v>43509</v>
      </c>
      <c r="B76">
        <f t="shared" si="2"/>
        <v>48400</v>
      </c>
      <c r="C76">
        <f t="shared" si="3"/>
        <v>16600</v>
      </c>
      <c r="D76">
        <f>IF(Tabela1[[#This Row],[Siano rano]]&gt;=50000,Tabela1[[#This Row],[Siano rano]] - 90 * 40, Tabela1[[#This Row],[Siano rano]]) + IF(Tabela1[[#This Row],[Dzień tygonia]]=6, 15000, 0)</f>
        <v>48400</v>
      </c>
      <c r="E76">
        <f>IF(Tabela1[[#This Row],[Siano rano]]&lt;50000,Tabela1[[#This Row],[Żołędzie rano]] - 90 * 20, Tabela1[[#This Row],[Żołędzie rano]]) + IF(Tabela1[[#This Row],[Dzień tygonia]]=3, 4000, 0)</f>
        <v>14800</v>
      </c>
      <c r="F76">
        <f>WEEKDAY(Tabela1[[#This Row],[Data]])</f>
        <v>4</v>
      </c>
    </row>
    <row r="77" spans="1:6" x14ac:dyDescent="0.25">
      <c r="A77" s="1">
        <v>43510</v>
      </c>
      <c r="B77">
        <f t="shared" si="2"/>
        <v>48400</v>
      </c>
      <c r="C77">
        <f t="shared" si="3"/>
        <v>14800</v>
      </c>
      <c r="D77">
        <f>IF(Tabela1[[#This Row],[Siano rano]]&gt;=50000,Tabela1[[#This Row],[Siano rano]] - 90 * 40, Tabela1[[#This Row],[Siano rano]]) + IF(Tabela1[[#This Row],[Dzień tygonia]]=6, 15000, 0)</f>
        <v>48400</v>
      </c>
      <c r="E77">
        <f>IF(Tabela1[[#This Row],[Siano rano]]&lt;50000,Tabela1[[#This Row],[Żołędzie rano]] - 90 * 20, Tabela1[[#This Row],[Żołędzie rano]]) + IF(Tabela1[[#This Row],[Dzień tygonia]]=3, 4000, 0)</f>
        <v>13000</v>
      </c>
      <c r="F77">
        <f>WEEKDAY(Tabela1[[#This Row],[Data]])</f>
        <v>5</v>
      </c>
    </row>
    <row r="78" spans="1:6" x14ac:dyDescent="0.25">
      <c r="A78" s="1">
        <v>43511</v>
      </c>
      <c r="B78">
        <f t="shared" si="2"/>
        <v>48400</v>
      </c>
      <c r="C78">
        <f t="shared" si="3"/>
        <v>13000</v>
      </c>
      <c r="D78">
        <f>IF(Tabela1[[#This Row],[Siano rano]]&gt;=50000,Tabela1[[#This Row],[Siano rano]] - 90 * 40, Tabela1[[#This Row],[Siano rano]]) + IF(Tabela1[[#This Row],[Dzień tygonia]]=6, 15000, 0)</f>
        <v>63400</v>
      </c>
      <c r="E78">
        <f>IF(Tabela1[[#This Row],[Siano rano]]&lt;50000,Tabela1[[#This Row],[Żołędzie rano]] - 90 * 20, Tabela1[[#This Row],[Żołędzie rano]]) + IF(Tabela1[[#This Row],[Dzień tygonia]]=3, 4000, 0)</f>
        <v>11200</v>
      </c>
      <c r="F78">
        <f>WEEKDAY(Tabela1[[#This Row],[Data]])</f>
        <v>6</v>
      </c>
    </row>
    <row r="79" spans="1:6" x14ac:dyDescent="0.25">
      <c r="A79" s="1">
        <v>43512</v>
      </c>
      <c r="B79">
        <f t="shared" si="2"/>
        <v>63400</v>
      </c>
      <c r="C79">
        <f t="shared" si="3"/>
        <v>11200</v>
      </c>
      <c r="D79">
        <f>IF(Tabela1[[#This Row],[Siano rano]]&gt;=50000,Tabela1[[#This Row],[Siano rano]] - 90 * 40, Tabela1[[#This Row],[Siano rano]]) + IF(Tabela1[[#This Row],[Dzień tygonia]]=6, 15000, 0)</f>
        <v>59800</v>
      </c>
      <c r="E79">
        <f>IF(Tabela1[[#This Row],[Siano rano]]&lt;50000,Tabela1[[#This Row],[Żołędzie rano]] - 90 * 20, Tabela1[[#This Row],[Żołędzie rano]]) + IF(Tabela1[[#This Row],[Dzień tygonia]]=3, 4000, 0)</f>
        <v>11200</v>
      </c>
      <c r="F79">
        <f>WEEKDAY(Tabela1[[#This Row],[Data]])</f>
        <v>7</v>
      </c>
    </row>
    <row r="80" spans="1:6" x14ac:dyDescent="0.25">
      <c r="A80" s="1">
        <v>43513</v>
      </c>
      <c r="B80">
        <f t="shared" si="2"/>
        <v>59800</v>
      </c>
      <c r="C80">
        <f t="shared" si="3"/>
        <v>11200</v>
      </c>
      <c r="D80">
        <f>IF(Tabela1[[#This Row],[Siano rano]]&gt;=50000,Tabela1[[#This Row],[Siano rano]] - 90 * 40, Tabela1[[#This Row],[Siano rano]]) + IF(Tabela1[[#This Row],[Dzień tygonia]]=6, 15000, 0)</f>
        <v>56200</v>
      </c>
      <c r="E80">
        <f>IF(Tabela1[[#This Row],[Siano rano]]&lt;50000,Tabela1[[#This Row],[Żołędzie rano]] - 90 * 20, Tabela1[[#This Row],[Żołędzie rano]]) + IF(Tabela1[[#This Row],[Dzień tygonia]]=3, 4000, 0)</f>
        <v>11200</v>
      </c>
      <c r="F80">
        <f>WEEKDAY(Tabela1[[#This Row],[Data]])</f>
        <v>1</v>
      </c>
    </row>
    <row r="81" spans="1:6" x14ac:dyDescent="0.25">
      <c r="A81" s="1">
        <v>43514</v>
      </c>
      <c r="B81">
        <f t="shared" si="2"/>
        <v>56200</v>
      </c>
      <c r="C81">
        <f t="shared" si="3"/>
        <v>11200</v>
      </c>
      <c r="D81">
        <f>IF(Tabela1[[#This Row],[Siano rano]]&gt;=50000,Tabela1[[#This Row],[Siano rano]] - 90 * 40, Tabela1[[#This Row],[Siano rano]]) + IF(Tabela1[[#This Row],[Dzień tygonia]]=6, 15000, 0)</f>
        <v>52600</v>
      </c>
      <c r="E81">
        <f>IF(Tabela1[[#This Row],[Siano rano]]&lt;50000,Tabela1[[#This Row],[Żołędzie rano]] - 90 * 20, Tabela1[[#This Row],[Żołędzie rano]]) + IF(Tabela1[[#This Row],[Dzień tygonia]]=3, 4000, 0)</f>
        <v>11200</v>
      </c>
      <c r="F81">
        <f>WEEKDAY(Tabela1[[#This Row],[Data]])</f>
        <v>2</v>
      </c>
    </row>
    <row r="82" spans="1:6" x14ac:dyDescent="0.25">
      <c r="A82" s="1">
        <v>43515</v>
      </c>
      <c r="B82">
        <f t="shared" si="2"/>
        <v>52600</v>
      </c>
      <c r="C82">
        <f t="shared" si="3"/>
        <v>11200</v>
      </c>
      <c r="D82">
        <f>IF(Tabela1[[#This Row],[Siano rano]]&gt;=50000,Tabela1[[#This Row],[Siano rano]] - 90 * 40, Tabela1[[#This Row],[Siano rano]]) + IF(Tabela1[[#This Row],[Dzień tygonia]]=6, 15000, 0)</f>
        <v>49000</v>
      </c>
      <c r="E82">
        <f>IF(Tabela1[[#This Row],[Siano rano]]&lt;50000,Tabela1[[#This Row],[Żołędzie rano]] - 90 * 20, Tabela1[[#This Row],[Żołędzie rano]]) + IF(Tabela1[[#This Row],[Dzień tygonia]]=3, 4000, 0)</f>
        <v>15200</v>
      </c>
      <c r="F82">
        <f>WEEKDAY(Tabela1[[#This Row],[Data]])</f>
        <v>3</v>
      </c>
    </row>
    <row r="83" spans="1:6" x14ac:dyDescent="0.25">
      <c r="A83" s="1">
        <v>43516</v>
      </c>
      <c r="B83">
        <f t="shared" si="2"/>
        <v>49000</v>
      </c>
      <c r="C83">
        <f t="shared" si="3"/>
        <v>15200</v>
      </c>
      <c r="D83">
        <f>IF(Tabela1[[#This Row],[Siano rano]]&gt;=50000,Tabela1[[#This Row],[Siano rano]] - 90 * 40, Tabela1[[#This Row],[Siano rano]]) + IF(Tabela1[[#This Row],[Dzień tygonia]]=6, 15000, 0)</f>
        <v>49000</v>
      </c>
      <c r="E83">
        <f>IF(Tabela1[[#This Row],[Siano rano]]&lt;50000,Tabela1[[#This Row],[Żołędzie rano]] - 90 * 20, Tabela1[[#This Row],[Żołędzie rano]]) + IF(Tabela1[[#This Row],[Dzień tygonia]]=3, 4000, 0)</f>
        <v>13400</v>
      </c>
      <c r="F83">
        <f>WEEKDAY(Tabela1[[#This Row],[Data]])</f>
        <v>4</v>
      </c>
    </row>
    <row r="84" spans="1:6" x14ac:dyDescent="0.25">
      <c r="A84" s="1">
        <v>43517</v>
      </c>
      <c r="B84">
        <f t="shared" si="2"/>
        <v>49000</v>
      </c>
      <c r="C84">
        <f t="shared" si="3"/>
        <v>13400</v>
      </c>
      <c r="D84">
        <f>IF(Tabela1[[#This Row],[Siano rano]]&gt;=50000,Tabela1[[#This Row],[Siano rano]] - 90 * 40, Tabela1[[#This Row],[Siano rano]]) + IF(Tabela1[[#This Row],[Dzień tygonia]]=6, 15000, 0)</f>
        <v>49000</v>
      </c>
      <c r="E84">
        <f>IF(Tabela1[[#This Row],[Siano rano]]&lt;50000,Tabela1[[#This Row],[Żołędzie rano]] - 90 * 20, Tabela1[[#This Row],[Żołędzie rano]]) + IF(Tabela1[[#This Row],[Dzień tygonia]]=3, 4000, 0)</f>
        <v>11600</v>
      </c>
      <c r="F84">
        <f>WEEKDAY(Tabela1[[#This Row],[Data]])</f>
        <v>5</v>
      </c>
    </row>
    <row r="85" spans="1:6" x14ac:dyDescent="0.25">
      <c r="A85" s="1">
        <v>43518</v>
      </c>
      <c r="B85">
        <f t="shared" si="2"/>
        <v>49000</v>
      </c>
      <c r="C85">
        <f t="shared" si="3"/>
        <v>11600</v>
      </c>
      <c r="D85">
        <f>IF(Tabela1[[#This Row],[Siano rano]]&gt;=50000,Tabela1[[#This Row],[Siano rano]] - 90 * 40, Tabela1[[#This Row],[Siano rano]]) + IF(Tabela1[[#This Row],[Dzień tygonia]]=6, 15000, 0)</f>
        <v>64000</v>
      </c>
      <c r="E85">
        <f>IF(Tabela1[[#This Row],[Siano rano]]&lt;50000,Tabela1[[#This Row],[Żołędzie rano]] - 90 * 20, Tabela1[[#This Row],[Żołędzie rano]]) + IF(Tabela1[[#This Row],[Dzień tygonia]]=3, 4000, 0)</f>
        <v>9800</v>
      </c>
      <c r="F85">
        <f>WEEKDAY(Tabela1[[#This Row],[Data]])</f>
        <v>6</v>
      </c>
    </row>
    <row r="86" spans="1:6" x14ac:dyDescent="0.25">
      <c r="A86" s="1">
        <v>43519</v>
      </c>
      <c r="B86">
        <f t="shared" si="2"/>
        <v>64000</v>
      </c>
      <c r="C86">
        <f t="shared" si="3"/>
        <v>9800</v>
      </c>
      <c r="D86">
        <f>IF(Tabela1[[#This Row],[Siano rano]]&gt;=50000,Tabela1[[#This Row],[Siano rano]] - 90 * 40, Tabela1[[#This Row],[Siano rano]]) + IF(Tabela1[[#This Row],[Dzień tygonia]]=6, 15000, 0)</f>
        <v>60400</v>
      </c>
      <c r="E86">
        <f>IF(Tabela1[[#This Row],[Siano rano]]&lt;50000,Tabela1[[#This Row],[Żołędzie rano]] - 90 * 20, Tabela1[[#This Row],[Żołędzie rano]]) + IF(Tabela1[[#This Row],[Dzień tygonia]]=3, 4000, 0)</f>
        <v>9800</v>
      </c>
      <c r="F86">
        <f>WEEKDAY(Tabela1[[#This Row],[Data]])</f>
        <v>7</v>
      </c>
    </row>
    <row r="87" spans="1:6" x14ac:dyDescent="0.25">
      <c r="A87" s="1">
        <v>43520</v>
      </c>
      <c r="B87">
        <f t="shared" si="2"/>
        <v>60400</v>
      </c>
      <c r="C87">
        <f t="shared" si="3"/>
        <v>9800</v>
      </c>
      <c r="D87">
        <f>IF(Tabela1[[#This Row],[Siano rano]]&gt;=50000,Tabela1[[#This Row],[Siano rano]] - 90 * 40, Tabela1[[#This Row],[Siano rano]]) + IF(Tabela1[[#This Row],[Dzień tygonia]]=6, 15000, 0)</f>
        <v>56800</v>
      </c>
      <c r="E87">
        <f>IF(Tabela1[[#This Row],[Siano rano]]&lt;50000,Tabela1[[#This Row],[Żołędzie rano]] - 90 * 20, Tabela1[[#This Row],[Żołędzie rano]]) + IF(Tabela1[[#This Row],[Dzień tygonia]]=3, 4000, 0)</f>
        <v>9800</v>
      </c>
      <c r="F87">
        <f>WEEKDAY(Tabela1[[#This Row],[Data]])</f>
        <v>1</v>
      </c>
    </row>
    <row r="88" spans="1:6" x14ac:dyDescent="0.25">
      <c r="A88" s="1">
        <v>43521</v>
      </c>
      <c r="B88">
        <f t="shared" si="2"/>
        <v>56800</v>
      </c>
      <c r="C88">
        <f t="shared" si="3"/>
        <v>9800</v>
      </c>
      <c r="D88">
        <f>IF(Tabela1[[#This Row],[Siano rano]]&gt;=50000,Tabela1[[#This Row],[Siano rano]] - 90 * 40, Tabela1[[#This Row],[Siano rano]]) + IF(Tabela1[[#This Row],[Dzień tygonia]]=6, 15000, 0)</f>
        <v>53200</v>
      </c>
      <c r="E88">
        <f>IF(Tabela1[[#This Row],[Siano rano]]&lt;50000,Tabela1[[#This Row],[Żołędzie rano]] - 90 * 20, Tabela1[[#This Row],[Żołędzie rano]]) + IF(Tabela1[[#This Row],[Dzień tygonia]]=3, 4000, 0)</f>
        <v>9800</v>
      </c>
      <c r="F88">
        <f>WEEKDAY(Tabela1[[#This Row],[Data]])</f>
        <v>2</v>
      </c>
    </row>
    <row r="89" spans="1:6" x14ac:dyDescent="0.25">
      <c r="A89" s="1">
        <v>43522</v>
      </c>
      <c r="B89">
        <f t="shared" si="2"/>
        <v>53200</v>
      </c>
      <c r="C89">
        <f t="shared" si="3"/>
        <v>9800</v>
      </c>
      <c r="D89">
        <f>IF(Tabela1[[#This Row],[Siano rano]]&gt;=50000,Tabela1[[#This Row],[Siano rano]] - 90 * 40, Tabela1[[#This Row],[Siano rano]]) + IF(Tabela1[[#This Row],[Dzień tygonia]]=6, 15000, 0)</f>
        <v>49600</v>
      </c>
      <c r="E89">
        <f>IF(Tabela1[[#This Row],[Siano rano]]&lt;50000,Tabela1[[#This Row],[Żołędzie rano]] - 90 * 20, Tabela1[[#This Row],[Żołędzie rano]]) + IF(Tabela1[[#This Row],[Dzień tygonia]]=3, 4000, 0)</f>
        <v>13800</v>
      </c>
      <c r="F89">
        <f>WEEKDAY(Tabela1[[#This Row],[Data]])</f>
        <v>3</v>
      </c>
    </row>
    <row r="90" spans="1:6" x14ac:dyDescent="0.25">
      <c r="A90" s="1">
        <v>43523</v>
      </c>
      <c r="B90">
        <f t="shared" si="2"/>
        <v>49600</v>
      </c>
      <c r="C90">
        <f t="shared" si="3"/>
        <v>13800</v>
      </c>
      <c r="D90">
        <f>IF(Tabela1[[#This Row],[Siano rano]]&gt;=50000,Tabela1[[#This Row],[Siano rano]] - 90 * 40, Tabela1[[#This Row],[Siano rano]]) + IF(Tabela1[[#This Row],[Dzień tygonia]]=6, 15000, 0)</f>
        <v>49600</v>
      </c>
      <c r="E90">
        <f>IF(Tabela1[[#This Row],[Siano rano]]&lt;50000,Tabela1[[#This Row],[Żołędzie rano]] - 90 * 20, Tabela1[[#This Row],[Żołędzie rano]]) + IF(Tabela1[[#This Row],[Dzień tygonia]]=3, 4000, 0)</f>
        <v>12000</v>
      </c>
      <c r="F90">
        <f>WEEKDAY(Tabela1[[#This Row],[Data]])</f>
        <v>4</v>
      </c>
    </row>
    <row r="91" spans="1:6" x14ac:dyDescent="0.25">
      <c r="A91" s="1">
        <v>43524</v>
      </c>
      <c r="B91">
        <f t="shared" si="2"/>
        <v>49600</v>
      </c>
      <c r="C91">
        <f t="shared" si="3"/>
        <v>12000</v>
      </c>
      <c r="D91">
        <f>IF(Tabela1[[#This Row],[Siano rano]]&gt;=50000,Tabela1[[#This Row],[Siano rano]] - 90 * 40, Tabela1[[#This Row],[Siano rano]]) + IF(Tabela1[[#This Row],[Dzień tygonia]]=6, 15000, 0)</f>
        <v>49600</v>
      </c>
      <c r="E91">
        <f>IF(Tabela1[[#This Row],[Siano rano]]&lt;50000,Tabela1[[#This Row],[Żołędzie rano]] - 90 * 20, Tabela1[[#This Row],[Żołędzie rano]]) + IF(Tabela1[[#This Row],[Dzień tygonia]]=3, 4000, 0)</f>
        <v>10200</v>
      </c>
      <c r="F91">
        <f>WEEKDAY(Tabela1[[#This Row],[Data]])</f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60EE-9CE6-4D67-9E6D-BF60EB8E2467}">
  <dimension ref="A1:J91"/>
  <sheetViews>
    <sheetView workbookViewId="0">
      <selection activeCell="I8" sqref="I8"/>
    </sheetView>
  </sheetViews>
  <sheetFormatPr defaultRowHeight="15" x14ac:dyDescent="0.25"/>
  <cols>
    <col min="1" max="1" width="12.28515625" customWidth="1"/>
    <col min="2" max="2" width="17.85546875" customWidth="1"/>
    <col min="3" max="3" width="21" customWidth="1"/>
    <col min="4" max="4" width="24" customWidth="1"/>
    <col min="5" max="5" width="23.5703125" customWidth="1"/>
    <col min="6" max="6" width="22.28515625" customWidth="1"/>
    <col min="9" max="9" width="18.85546875" customWidth="1"/>
    <col min="10" max="10" width="9.8554687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0" x14ac:dyDescent="0.25">
      <c r="A2" s="1">
        <v>43435</v>
      </c>
      <c r="B2">
        <v>100000</v>
      </c>
      <c r="C2">
        <v>5000</v>
      </c>
      <c r="D2">
        <f>IF(Tabela13[[#This Row],[Siano rano]]&gt;=50000,Tabela13[[#This Row],[Siano rano]] - 90 * 40, Tabela13[[#This Row],[Siano rano]]) + IF(Tabela13[[#This Row],[Dzień tygonia]]=6, 15000, 0)</f>
        <v>96400</v>
      </c>
      <c r="E2">
        <f>IF(Tabela13[[#This Row],[Siano rano]]&lt;50000,Tabela13[[#This Row],[Żołędzie rano]] - 90 * 20, Tabela13[[#This Row],[Żołędzie rano]]) + IF(Tabela13[[#This Row],[Dzień tygonia]]=3, 4000, 0)</f>
        <v>5000</v>
      </c>
      <c r="F2">
        <f>WEEKDAY(Tabela13[[#This Row],[Data]])</f>
        <v>7</v>
      </c>
      <c r="I2" s="2" t="s">
        <v>8</v>
      </c>
      <c r="J2" s="2">
        <f>COUNTIF(F:F, 6)</f>
        <v>12</v>
      </c>
    </row>
    <row r="3" spans="1:10" x14ac:dyDescent="0.25">
      <c r="A3" s="1">
        <v>43436</v>
      </c>
      <c r="B3">
        <f>D2</f>
        <v>96400</v>
      </c>
      <c r="C3">
        <f>E2</f>
        <v>5000</v>
      </c>
      <c r="D3">
        <f>IF(Tabela13[[#This Row],[Siano rano]]&gt;=50000,Tabela13[[#This Row],[Siano rano]] - 90 * 40, Tabela13[[#This Row],[Siano rano]]) + IF(Tabela13[[#This Row],[Dzień tygonia]]=6, 15000, 0)</f>
        <v>92800</v>
      </c>
      <c r="E3">
        <f>IF(Tabela13[[#This Row],[Siano rano]]&lt;50000,Tabela13[[#This Row],[Żołędzie rano]] - 90 * 20, Tabela13[[#This Row],[Żołędzie rano]]) + IF(Tabela13[[#This Row],[Dzień tygonia]]=3, 4000, 0)</f>
        <v>5000</v>
      </c>
      <c r="F3">
        <f>WEEKDAY(Tabela13[[#This Row],[Data]])</f>
        <v>1</v>
      </c>
    </row>
    <row r="4" spans="1:10" x14ac:dyDescent="0.25">
      <c r="A4" s="1">
        <v>43437</v>
      </c>
      <c r="B4">
        <f t="shared" ref="B4:C67" si="0">D3</f>
        <v>92800</v>
      </c>
      <c r="C4">
        <f t="shared" si="0"/>
        <v>5000</v>
      </c>
      <c r="D4">
        <f>IF(Tabela13[[#This Row],[Siano rano]]&gt;=50000,Tabela13[[#This Row],[Siano rano]] - 90 * 40, Tabela13[[#This Row],[Siano rano]]) + IF(Tabela13[[#This Row],[Dzień tygonia]]=6, 15000, 0)</f>
        <v>89200</v>
      </c>
      <c r="E4">
        <f>IF(Tabela13[[#This Row],[Siano rano]]&lt;50000,Tabela13[[#This Row],[Żołędzie rano]] - 90 * 20, Tabela13[[#This Row],[Żołędzie rano]]) + IF(Tabela13[[#This Row],[Dzień tygonia]]=3, 4000, 0)</f>
        <v>5000</v>
      </c>
      <c r="F4">
        <f>WEEKDAY(Tabela13[[#This Row],[Data]])</f>
        <v>2</v>
      </c>
      <c r="I4" s="2" t="s">
        <v>9</v>
      </c>
      <c r="J4" s="2">
        <f>COUNTIF(F:F, 3)</f>
        <v>13</v>
      </c>
    </row>
    <row r="5" spans="1:10" x14ac:dyDescent="0.25">
      <c r="A5" s="1">
        <v>43438</v>
      </c>
      <c r="B5">
        <f t="shared" si="0"/>
        <v>89200</v>
      </c>
      <c r="C5">
        <f t="shared" si="0"/>
        <v>5000</v>
      </c>
      <c r="D5">
        <f>IF(Tabela13[[#This Row],[Siano rano]]&gt;=50000,Tabela13[[#This Row],[Siano rano]] - 90 * 40, Tabela13[[#This Row],[Siano rano]]) + IF(Tabela13[[#This Row],[Dzień tygonia]]=6, 15000, 0)</f>
        <v>85600</v>
      </c>
      <c r="E5">
        <f>IF(Tabela13[[#This Row],[Siano rano]]&lt;50000,Tabela13[[#This Row],[Żołędzie rano]] - 90 * 20, Tabela13[[#This Row],[Żołędzie rano]]) + IF(Tabela13[[#This Row],[Dzień tygonia]]=3, 4000, 0)</f>
        <v>9000</v>
      </c>
      <c r="F5">
        <f>WEEKDAY(Tabela13[[#This Row],[Data]])</f>
        <v>3</v>
      </c>
    </row>
    <row r="6" spans="1:10" x14ac:dyDescent="0.25">
      <c r="A6" s="1">
        <v>43439</v>
      </c>
      <c r="B6">
        <f t="shared" si="0"/>
        <v>85600</v>
      </c>
      <c r="C6">
        <f t="shared" si="0"/>
        <v>9000</v>
      </c>
      <c r="D6">
        <f>IF(Tabela13[[#This Row],[Siano rano]]&gt;=50000,Tabela13[[#This Row],[Siano rano]] - 90 * 40, Tabela13[[#This Row],[Siano rano]]) + IF(Tabela13[[#This Row],[Dzień tygonia]]=6, 15000, 0)</f>
        <v>82000</v>
      </c>
      <c r="E6">
        <f>IF(Tabela13[[#This Row],[Siano rano]]&lt;50000,Tabela13[[#This Row],[Żołędzie rano]] - 90 * 20, Tabela13[[#This Row],[Żołędzie rano]]) + IF(Tabela13[[#This Row],[Dzień tygonia]]=3, 4000, 0)</f>
        <v>9000</v>
      </c>
      <c r="F6">
        <f>WEEKDAY(Tabela13[[#This Row],[Data]])</f>
        <v>4</v>
      </c>
    </row>
    <row r="7" spans="1:10" x14ac:dyDescent="0.25">
      <c r="A7" s="1">
        <v>43440</v>
      </c>
      <c r="B7">
        <f t="shared" si="0"/>
        <v>82000</v>
      </c>
      <c r="C7">
        <f t="shared" si="0"/>
        <v>9000</v>
      </c>
      <c r="D7">
        <f>IF(Tabela13[[#This Row],[Siano rano]]&gt;=50000,Tabela13[[#This Row],[Siano rano]] - 90 * 40, Tabela13[[#This Row],[Siano rano]]) + IF(Tabela13[[#This Row],[Dzień tygonia]]=6, 15000, 0)</f>
        <v>78400</v>
      </c>
      <c r="E7">
        <f>IF(Tabela13[[#This Row],[Siano rano]]&lt;50000,Tabela13[[#This Row],[Żołędzie rano]] - 90 * 20, Tabela13[[#This Row],[Żołędzie rano]]) + IF(Tabela13[[#This Row],[Dzień tygonia]]=3, 4000, 0)</f>
        <v>9000</v>
      </c>
      <c r="F7">
        <f>WEEKDAY(Tabela13[[#This Row],[Data]])</f>
        <v>5</v>
      </c>
    </row>
    <row r="8" spans="1:10" x14ac:dyDescent="0.25">
      <c r="A8" s="1">
        <v>43441</v>
      </c>
      <c r="B8">
        <f t="shared" si="0"/>
        <v>78400</v>
      </c>
      <c r="C8">
        <f t="shared" si="0"/>
        <v>9000</v>
      </c>
      <c r="D8">
        <f>IF(Tabela13[[#This Row],[Siano rano]]&gt;=50000,Tabela13[[#This Row],[Siano rano]] - 90 * 40, Tabela13[[#This Row],[Siano rano]]) + IF(Tabela13[[#This Row],[Dzień tygonia]]=6, 15000, 0)</f>
        <v>89800</v>
      </c>
      <c r="E8">
        <f>IF(Tabela13[[#This Row],[Siano rano]]&lt;50000,Tabela13[[#This Row],[Żołędzie rano]] - 90 * 20, Tabela13[[#This Row],[Żołędzie rano]]) + IF(Tabela13[[#This Row],[Dzień tygonia]]=3, 4000, 0)</f>
        <v>9000</v>
      </c>
      <c r="F8">
        <f>WEEKDAY(Tabela13[[#This Row],[Data]])</f>
        <v>6</v>
      </c>
    </row>
    <row r="9" spans="1:10" x14ac:dyDescent="0.25">
      <c r="A9" s="1">
        <v>43442</v>
      </c>
      <c r="B9">
        <f t="shared" si="0"/>
        <v>89800</v>
      </c>
      <c r="C9">
        <f t="shared" si="0"/>
        <v>9000</v>
      </c>
      <c r="D9">
        <f>IF(Tabela13[[#This Row],[Siano rano]]&gt;=50000,Tabela13[[#This Row],[Siano rano]] - 90 * 40, Tabela13[[#This Row],[Siano rano]]) + IF(Tabela13[[#This Row],[Dzień tygonia]]=6, 15000, 0)</f>
        <v>86200</v>
      </c>
      <c r="E9">
        <f>IF(Tabela13[[#This Row],[Siano rano]]&lt;50000,Tabela13[[#This Row],[Żołędzie rano]] - 90 * 20, Tabela13[[#This Row],[Żołędzie rano]]) + IF(Tabela13[[#This Row],[Dzień tygonia]]=3, 4000, 0)</f>
        <v>9000</v>
      </c>
      <c r="F9">
        <f>WEEKDAY(Tabela13[[#This Row],[Data]])</f>
        <v>7</v>
      </c>
    </row>
    <row r="10" spans="1:10" x14ac:dyDescent="0.25">
      <c r="A10" s="1">
        <v>43443</v>
      </c>
      <c r="B10">
        <f t="shared" si="0"/>
        <v>86200</v>
      </c>
      <c r="C10">
        <f t="shared" si="0"/>
        <v>9000</v>
      </c>
      <c r="D10">
        <f>IF(Tabela13[[#This Row],[Siano rano]]&gt;=50000,Tabela13[[#This Row],[Siano rano]] - 90 * 40, Tabela13[[#This Row],[Siano rano]]) + IF(Tabela13[[#This Row],[Dzień tygonia]]=6, 15000, 0)</f>
        <v>82600</v>
      </c>
      <c r="E10">
        <f>IF(Tabela13[[#This Row],[Siano rano]]&lt;50000,Tabela13[[#This Row],[Żołędzie rano]] - 90 * 20, Tabela13[[#This Row],[Żołędzie rano]]) + IF(Tabela13[[#This Row],[Dzień tygonia]]=3, 4000, 0)</f>
        <v>9000</v>
      </c>
      <c r="F10">
        <f>WEEKDAY(Tabela13[[#This Row],[Data]])</f>
        <v>1</v>
      </c>
    </row>
    <row r="11" spans="1:10" x14ac:dyDescent="0.25">
      <c r="A11" s="1">
        <v>43444</v>
      </c>
      <c r="B11">
        <f t="shared" si="0"/>
        <v>82600</v>
      </c>
      <c r="C11">
        <f t="shared" si="0"/>
        <v>9000</v>
      </c>
      <c r="D11">
        <f>IF(Tabela13[[#This Row],[Siano rano]]&gt;=50000,Tabela13[[#This Row],[Siano rano]] - 90 * 40, Tabela13[[#This Row],[Siano rano]]) + IF(Tabela13[[#This Row],[Dzień tygonia]]=6, 15000, 0)</f>
        <v>79000</v>
      </c>
      <c r="E11">
        <f>IF(Tabela13[[#This Row],[Siano rano]]&lt;50000,Tabela13[[#This Row],[Żołędzie rano]] - 90 * 20, Tabela13[[#This Row],[Żołędzie rano]]) + IF(Tabela13[[#This Row],[Dzień tygonia]]=3, 4000, 0)</f>
        <v>9000</v>
      </c>
      <c r="F11">
        <f>WEEKDAY(Tabela13[[#This Row],[Data]])</f>
        <v>2</v>
      </c>
    </row>
    <row r="12" spans="1:10" x14ac:dyDescent="0.25">
      <c r="A12" s="1">
        <v>43445</v>
      </c>
      <c r="B12">
        <f t="shared" si="0"/>
        <v>79000</v>
      </c>
      <c r="C12">
        <f t="shared" si="0"/>
        <v>9000</v>
      </c>
      <c r="D12">
        <f>IF(Tabela13[[#This Row],[Siano rano]]&gt;=50000,Tabela13[[#This Row],[Siano rano]] - 90 * 40, Tabela13[[#This Row],[Siano rano]]) + IF(Tabela13[[#This Row],[Dzień tygonia]]=6, 15000, 0)</f>
        <v>75400</v>
      </c>
      <c r="E12">
        <f>IF(Tabela13[[#This Row],[Siano rano]]&lt;50000,Tabela13[[#This Row],[Żołędzie rano]] - 90 * 20, Tabela13[[#This Row],[Żołędzie rano]]) + IF(Tabela13[[#This Row],[Dzień tygonia]]=3, 4000, 0)</f>
        <v>13000</v>
      </c>
      <c r="F12">
        <f>WEEKDAY(Tabela13[[#This Row],[Data]])</f>
        <v>3</v>
      </c>
    </row>
    <row r="13" spans="1:10" x14ac:dyDescent="0.25">
      <c r="A13" s="1">
        <v>43446</v>
      </c>
      <c r="B13">
        <f t="shared" si="0"/>
        <v>75400</v>
      </c>
      <c r="C13">
        <f t="shared" si="0"/>
        <v>13000</v>
      </c>
      <c r="D13">
        <f>IF(Tabela13[[#This Row],[Siano rano]]&gt;=50000,Tabela13[[#This Row],[Siano rano]] - 90 * 40, Tabela13[[#This Row],[Siano rano]]) + IF(Tabela13[[#This Row],[Dzień tygonia]]=6, 15000, 0)</f>
        <v>71800</v>
      </c>
      <c r="E13">
        <f>IF(Tabela13[[#This Row],[Siano rano]]&lt;50000,Tabela13[[#This Row],[Żołędzie rano]] - 90 * 20, Tabela13[[#This Row],[Żołędzie rano]]) + IF(Tabela13[[#This Row],[Dzień tygonia]]=3, 4000, 0)</f>
        <v>13000</v>
      </c>
      <c r="F13">
        <f>WEEKDAY(Tabela13[[#This Row],[Data]])</f>
        <v>4</v>
      </c>
    </row>
    <row r="14" spans="1:10" x14ac:dyDescent="0.25">
      <c r="A14" s="1">
        <v>43447</v>
      </c>
      <c r="B14">
        <f t="shared" si="0"/>
        <v>71800</v>
      </c>
      <c r="C14">
        <f t="shared" si="0"/>
        <v>13000</v>
      </c>
      <c r="D14">
        <f>IF(Tabela13[[#This Row],[Siano rano]]&gt;=50000,Tabela13[[#This Row],[Siano rano]] - 90 * 40, Tabela13[[#This Row],[Siano rano]]) + IF(Tabela13[[#This Row],[Dzień tygonia]]=6, 15000, 0)</f>
        <v>68200</v>
      </c>
      <c r="E14">
        <f>IF(Tabela13[[#This Row],[Siano rano]]&lt;50000,Tabela13[[#This Row],[Żołędzie rano]] - 90 * 20, Tabela13[[#This Row],[Żołędzie rano]]) + IF(Tabela13[[#This Row],[Dzień tygonia]]=3, 4000, 0)</f>
        <v>13000</v>
      </c>
      <c r="F14">
        <f>WEEKDAY(Tabela13[[#This Row],[Data]])</f>
        <v>5</v>
      </c>
    </row>
    <row r="15" spans="1:10" x14ac:dyDescent="0.25">
      <c r="A15" s="1">
        <v>43448</v>
      </c>
      <c r="B15">
        <f t="shared" si="0"/>
        <v>68200</v>
      </c>
      <c r="C15">
        <f t="shared" si="0"/>
        <v>13000</v>
      </c>
      <c r="D15">
        <f>IF(Tabela13[[#This Row],[Siano rano]]&gt;=50000,Tabela13[[#This Row],[Siano rano]] - 90 * 40, Tabela13[[#This Row],[Siano rano]]) + IF(Tabela13[[#This Row],[Dzień tygonia]]=6, 15000, 0)</f>
        <v>79600</v>
      </c>
      <c r="E15">
        <f>IF(Tabela13[[#This Row],[Siano rano]]&lt;50000,Tabela13[[#This Row],[Żołędzie rano]] - 90 * 20, Tabela13[[#This Row],[Żołędzie rano]]) + IF(Tabela13[[#This Row],[Dzień tygonia]]=3, 4000, 0)</f>
        <v>13000</v>
      </c>
      <c r="F15">
        <f>WEEKDAY(Tabela13[[#This Row],[Data]])</f>
        <v>6</v>
      </c>
    </row>
    <row r="16" spans="1:10" x14ac:dyDescent="0.25">
      <c r="A16" s="1">
        <v>43449</v>
      </c>
      <c r="B16">
        <f t="shared" si="0"/>
        <v>79600</v>
      </c>
      <c r="C16">
        <f t="shared" si="0"/>
        <v>13000</v>
      </c>
      <c r="D16">
        <f>IF(Tabela13[[#This Row],[Siano rano]]&gt;=50000,Tabela13[[#This Row],[Siano rano]] - 90 * 40, Tabela13[[#This Row],[Siano rano]]) + IF(Tabela13[[#This Row],[Dzień tygonia]]=6, 15000, 0)</f>
        <v>76000</v>
      </c>
      <c r="E16">
        <f>IF(Tabela13[[#This Row],[Siano rano]]&lt;50000,Tabela13[[#This Row],[Żołędzie rano]] - 90 * 20, Tabela13[[#This Row],[Żołędzie rano]]) + IF(Tabela13[[#This Row],[Dzień tygonia]]=3, 4000, 0)</f>
        <v>13000</v>
      </c>
      <c r="F16">
        <f>WEEKDAY(Tabela13[[#This Row],[Data]])</f>
        <v>7</v>
      </c>
    </row>
    <row r="17" spans="1:6" x14ac:dyDescent="0.25">
      <c r="A17" s="1">
        <v>43450</v>
      </c>
      <c r="B17">
        <f t="shared" si="0"/>
        <v>76000</v>
      </c>
      <c r="C17">
        <f t="shared" si="0"/>
        <v>13000</v>
      </c>
      <c r="D17">
        <f>IF(Tabela13[[#This Row],[Siano rano]]&gt;=50000,Tabela13[[#This Row],[Siano rano]] - 90 * 40, Tabela13[[#This Row],[Siano rano]]) + IF(Tabela13[[#This Row],[Dzień tygonia]]=6, 15000, 0)</f>
        <v>72400</v>
      </c>
      <c r="E17">
        <f>IF(Tabela13[[#This Row],[Siano rano]]&lt;50000,Tabela13[[#This Row],[Żołędzie rano]] - 90 * 20, Tabela13[[#This Row],[Żołędzie rano]]) + IF(Tabela13[[#This Row],[Dzień tygonia]]=3, 4000, 0)</f>
        <v>13000</v>
      </c>
      <c r="F17">
        <f>WEEKDAY(Tabela13[[#This Row],[Data]])</f>
        <v>1</v>
      </c>
    </row>
    <row r="18" spans="1:6" x14ac:dyDescent="0.25">
      <c r="A18" s="1">
        <v>43451</v>
      </c>
      <c r="B18">
        <f t="shared" si="0"/>
        <v>72400</v>
      </c>
      <c r="C18">
        <f t="shared" si="0"/>
        <v>13000</v>
      </c>
      <c r="D18">
        <f>IF(Tabela13[[#This Row],[Siano rano]]&gt;=50000,Tabela13[[#This Row],[Siano rano]] - 90 * 40, Tabela13[[#This Row],[Siano rano]]) + IF(Tabela13[[#This Row],[Dzień tygonia]]=6, 15000, 0)</f>
        <v>68800</v>
      </c>
      <c r="E18">
        <f>IF(Tabela13[[#This Row],[Siano rano]]&lt;50000,Tabela13[[#This Row],[Żołędzie rano]] - 90 * 20, Tabela13[[#This Row],[Żołędzie rano]]) + IF(Tabela13[[#This Row],[Dzień tygonia]]=3, 4000, 0)</f>
        <v>13000</v>
      </c>
      <c r="F18">
        <f>WEEKDAY(Tabela13[[#This Row],[Data]])</f>
        <v>2</v>
      </c>
    </row>
    <row r="19" spans="1:6" x14ac:dyDescent="0.25">
      <c r="A19" s="1">
        <v>43452</v>
      </c>
      <c r="B19">
        <f t="shared" si="0"/>
        <v>68800</v>
      </c>
      <c r="C19">
        <f t="shared" si="0"/>
        <v>13000</v>
      </c>
      <c r="D19">
        <f>IF(Tabela13[[#This Row],[Siano rano]]&gt;=50000,Tabela13[[#This Row],[Siano rano]] - 90 * 40, Tabela13[[#This Row],[Siano rano]]) + IF(Tabela13[[#This Row],[Dzień tygonia]]=6, 15000, 0)</f>
        <v>65200</v>
      </c>
      <c r="E19">
        <f>IF(Tabela13[[#This Row],[Siano rano]]&lt;50000,Tabela13[[#This Row],[Żołędzie rano]] - 90 * 20, Tabela13[[#This Row],[Żołędzie rano]]) + IF(Tabela13[[#This Row],[Dzień tygonia]]=3, 4000, 0)</f>
        <v>17000</v>
      </c>
      <c r="F19">
        <f>WEEKDAY(Tabela13[[#This Row],[Data]])</f>
        <v>3</v>
      </c>
    </row>
    <row r="20" spans="1:6" x14ac:dyDescent="0.25">
      <c r="A20" s="1">
        <v>43453</v>
      </c>
      <c r="B20">
        <f t="shared" si="0"/>
        <v>65200</v>
      </c>
      <c r="C20">
        <f t="shared" si="0"/>
        <v>17000</v>
      </c>
      <c r="D20">
        <f>IF(Tabela13[[#This Row],[Siano rano]]&gt;=50000,Tabela13[[#This Row],[Siano rano]] - 90 * 40, Tabela13[[#This Row],[Siano rano]]) + IF(Tabela13[[#This Row],[Dzień tygonia]]=6, 15000, 0)</f>
        <v>61600</v>
      </c>
      <c r="E20">
        <f>IF(Tabela13[[#This Row],[Siano rano]]&lt;50000,Tabela13[[#This Row],[Żołędzie rano]] - 90 * 20, Tabela13[[#This Row],[Żołędzie rano]]) + IF(Tabela13[[#This Row],[Dzień tygonia]]=3, 4000, 0)</f>
        <v>17000</v>
      </c>
      <c r="F20">
        <f>WEEKDAY(Tabela13[[#This Row],[Data]])</f>
        <v>4</v>
      </c>
    </row>
    <row r="21" spans="1:6" x14ac:dyDescent="0.25">
      <c r="A21" s="1">
        <v>43454</v>
      </c>
      <c r="B21">
        <f t="shared" si="0"/>
        <v>61600</v>
      </c>
      <c r="C21">
        <f t="shared" si="0"/>
        <v>17000</v>
      </c>
      <c r="D21">
        <f>IF(Tabela13[[#This Row],[Siano rano]]&gt;=50000,Tabela13[[#This Row],[Siano rano]] - 90 * 40, Tabela13[[#This Row],[Siano rano]]) + IF(Tabela13[[#This Row],[Dzień tygonia]]=6, 15000, 0)</f>
        <v>58000</v>
      </c>
      <c r="E21">
        <f>IF(Tabela13[[#This Row],[Siano rano]]&lt;50000,Tabela13[[#This Row],[Żołędzie rano]] - 90 * 20, Tabela13[[#This Row],[Żołędzie rano]]) + IF(Tabela13[[#This Row],[Dzień tygonia]]=3, 4000, 0)</f>
        <v>17000</v>
      </c>
      <c r="F21">
        <f>WEEKDAY(Tabela13[[#This Row],[Data]])</f>
        <v>5</v>
      </c>
    </row>
    <row r="22" spans="1:6" x14ac:dyDescent="0.25">
      <c r="A22" s="1">
        <v>43455</v>
      </c>
      <c r="B22">
        <f t="shared" si="0"/>
        <v>58000</v>
      </c>
      <c r="C22">
        <f t="shared" si="0"/>
        <v>17000</v>
      </c>
      <c r="D22">
        <f>IF(Tabela13[[#This Row],[Siano rano]]&gt;=50000,Tabela13[[#This Row],[Siano rano]] - 90 * 40, Tabela13[[#This Row],[Siano rano]]) + IF(Tabela13[[#This Row],[Dzień tygonia]]=6, 15000, 0)</f>
        <v>69400</v>
      </c>
      <c r="E22">
        <f>IF(Tabela13[[#This Row],[Siano rano]]&lt;50000,Tabela13[[#This Row],[Żołędzie rano]] - 90 * 20, Tabela13[[#This Row],[Żołędzie rano]]) + IF(Tabela13[[#This Row],[Dzień tygonia]]=3, 4000, 0)</f>
        <v>17000</v>
      </c>
      <c r="F22">
        <f>WEEKDAY(Tabela13[[#This Row],[Data]])</f>
        <v>6</v>
      </c>
    </row>
    <row r="23" spans="1:6" x14ac:dyDescent="0.25">
      <c r="A23" s="1">
        <v>43456</v>
      </c>
      <c r="B23">
        <f t="shared" si="0"/>
        <v>69400</v>
      </c>
      <c r="C23">
        <f t="shared" si="0"/>
        <v>17000</v>
      </c>
      <c r="D23">
        <f>IF(Tabela13[[#This Row],[Siano rano]]&gt;=50000,Tabela13[[#This Row],[Siano rano]] - 90 * 40, Tabela13[[#This Row],[Siano rano]]) + IF(Tabela13[[#This Row],[Dzień tygonia]]=6, 15000, 0)</f>
        <v>65800</v>
      </c>
      <c r="E23">
        <f>IF(Tabela13[[#This Row],[Siano rano]]&lt;50000,Tabela13[[#This Row],[Żołędzie rano]] - 90 * 20, Tabela13[[#This Row],[Żołędzie rano]]) + IF(Tabela13[[#This Row],[Dzień tygonia]]=3, 4000, 0)</f>
        <v>17000</v>
      </c>
      <c r="F23">
        <f>WEEKDAY(Tabela13[[#This Row],[Data]])</f>
        <v>7</v>
      </c>
    </row>
    <row r="24" spans="1:6" x14ac:dyDescent="0.25">
      <c r="A24" s="1">
        <v>43457</v>
      </c>
      <c r="B24">
        <f t="shared" si="0"/>
        <v>65800</v>
      </c>
      <c r="C24">
        <f t="shared" si="0"/>
        <v>17000</v>
      </c>
      <c r="D24">
        <f>IF(Tabela13[[#This Row],[Siano rano]]&gt;=50000,Tabela13[[#This Row],[Siano rano]] - 90 * 40, Tabela13[[#This Row],[Siano rano]]) + IF(Tabela13[[#This Row],[Dzień tygonia]]=6, 15000, 0)</f>
        <v>62200</v>
      </c>
      <c r="E24">
        <f>IF(Tabela13[[#This Row],[Siano rano]]&lt;50000,Tabela13[[#This Row],[Żołędzie rano]] - 90 * 20, Tabela13[[#This Row],[Żołędzie rano]]) + IF(Tabela13[[#This Row],[Dzień tygonia]]=3, 4000, 0)</f>
        <v>17000</v>
      </c>
      <c r="F24">
        <f>WEEKDAY(Tabela13[[#This Row],[Data]])</f>
        <v>1</v>
      </c>
    </row>
    <row r="25" spans="1:6" x14ac:dyDescent="0.25">
      <c r="A25" s="1">
        <v>43458</v>
      </c>
      <c r="B25">
        <f t="shared" si="0"/>
        <v>62200</v>
      </c>
      <c r="C25">
        <f t="shared" si="0"/>
        <v>17000</v>
      </c>
      <c r="D25">
        <f>IF(Tabela13[[#This Row],[Siano rano]]&gt;=50000,Tabela13[[#This Row],[Siano rano]] - 90 * 40, Tabela13[[#This Row],[Siano rano]]) + IF(Tabela13[[#This Row],[Dzień tygonia]]=6, 15000, 0)</f>
        <v>58600</v>
      </c>
      <c r="E25">
        <f>IF(Tabela13[[#This Row],[Siano rano]]&lt;50000,Tabela13[[#This Row],[Żołędzie rano]] - 90 * 20, Tabela13[[#This Row],[Żołędzie rano]]) + IF(Tabela13[[#This Row],[Dzień tygonia]]=3, 4000, 0)</f>
        <v>17000</v>
      </c>
      <c r="F25">
        <f>WEEKDAY(Tabela13[[#This Row],[Data]])</f>
        <v>2</v>
      </c>
    </row>
    <row r="26" spans="1:6" x14ac:dyDescent="0.25">
      <c r="A26" s="1">
        <v>43459</v>
      </c>
      <c r="B26">
        <f t="shared" si="0"/>
        <v>58600</v>
      </c>
      <c r="C26">
        <f t="shared" si="0"/>
        <v>17000</v>
      </c>
      <c r="D26">
        <f>IF(Tabela13[[#This Row],[Siano rano]]&gt;=50000,Tabela13[[#This Row],[Siano rano]] - 90 * 40, Tabela13[[#This Row],[Siano rano]]) + IF(Tabela13[[#This Row],[Dzień tygonia]]=6, 15000, 0)</f>
        <v>55000</v>
      </c>
      <c r="E26">
        <f>IF(Tabela13[[#This Row],[Siano rano]]&lt;50000,Tabela13[[#This Row],[Żołędzie rano]] - 90 * 20, Tabela13[[#This Row],[Żołędzie rano]]) + IF(Tabela13[[#This Row],[Dzień tygonia]]=3, 4000, 0)</f>
        <v>21000</v>
      </c>
      <c r="F26">
        <f>WEEKDAY(Tabela13[[#This Row],[Data]])</f>
        <v>3</v>
      </c>
    </row>
    <row r="27" spans="1:6" x14ac:dyDescent="0.25">
      <c r="A27" s="1">
        <v>43460</v>
      </c>
      <c r="B27">
        <f t="shared" si="0"/>
        <v>55000</v>
      </c>
      <c r="C27">
        <f t="shared" si="0"/>
        <v>21000</v>
      </c>
      <c r="D27">
        <f>IF(Tabela13[[#This Row],[Siano rano]]&gt;=50000,Tabela13[[#This Row],[Siano rano]] - 90 * 40, Tabela13[[#This Row],[Siano rano]]) + IF(Tabela13[[#This Row],[Dzień tygonia]]=6, 15000, 0)</f>
        <v>51400</v>
      </c>
      <c r="E27">
        <f>IF(Tabela13[[#This Row],[Siano rano]]&lt;50000,Tabela13[[#This Row],[Żołędzie rano]] - 90 * 20, Tabela13[[#This Row],[Żołędzie rano]]) + IF(Tabela13[[#This Row],[Dzień tygonia]]=3, 4000, 0)</f>
        <v>21000</v>
      </c>
      <c r="F27">
        <f>WEEKDAY(Tabela13[[#This Row],[Data]])</f>
        <v>4</v>
      </c>
    </row>
    <row r="28" spans="1:6" x14ac:dyDescent="0.25">
      <c r="A28" s="1">
        <v>43461</v>
      </c>
      <c r="B28">
        <f t="shared" si="0"/>
        <v>51400</v>
      </c>
      <c r="C28">
        <f t="shared" si="0"/>
        <v>21000</v>
      </c>
      <c r="D28">
        <f>IF(Tabela13[[#This Row],[Siano rano]]&gt;=50000,Tabela13[[#This Row],[Siano rano]] - 90 * 40, Tabela13[[#This Row],[Siano rano]]) + IF(Tabela13[[#This Row],[Dzień tygonia]]=6, 15000, 0)</f>
        <v>47800</v>
      </c>
      <c r="E28">
        <f>IF(Tabela13[[#This Row],[Siano rano]]&lt;50000,Tabela13[[#This Row],[Żołędzie rano]] - 90 * 20, Tabela13[[#This Row],[Żołędzie rano]]) + IF(Tabela13[[#This Row],[Dzień tygonia]]=3, 4000, 0)</f>
        <v>21000</v>
      </c>
      <c r="F28">
        <f>WEEKDAY(Tabela13[[#This Row],[Data]])</f>
        <v>5</v>
      </c>
    </row>
    <row r="29" spans="1:6" x14ac:dyDescent="0.25">
      <c r="A29" s="1">
        <v>43462</v>
      </c>
      <c r="B29">
        <f t="shared" si="0"/>
        <v>47800</v>
      </c>
      <c r="C29">
        <f t="shared" si="0"/>
        <v>21000</v>
      </c>
      <c r="D29">
        <f>IF(Tabela13[[#This Row],[Siano rano]]&gt;=50000,Tabela13[[#This Row],[Siano rano]] - 90 * 40, Tabela13[[#This Row],[Siano rano]]) + IF(Tabela13[[#This Row],[Dzień tygonia]]=6, 15000, 0)</f>
        <v>62800</v>
      </c>
      <c r="E29">
        <f>IF(Tabela13[[#This Row],[Siano rano]]&lt;50000,Tabela13[[#This Row],[Żołędzie rano]] - 90 * 20, Tabela13[[#This Row],[Żołędzie rano]]) + IF(Tabela13[[#This Row],[Dzień tygonia]]=3, 4000, 0)</f>
        <v>19200</v>
      </c>
      <c r="F29">
        <f>WEEKDAY(Tabela13[[#This Row],[Data]])</f>
        <v>6</v>
      </c>
    </row>
    <row r="30" spans="1:6" x14ac:dyDescent="0.25">
      <c r="A30" s="1">
        <v>43463</v>
      </c>
      <c r="B30">
        <f t="shared" si="0"/>
        <v>62800</v>
      </c>
      <c r="C30">
        <f t="shared" si="0"/>
        <v>19200</v>
      </c>
      <c r="D30">
        <f>IF(Tabela13[[#This Row],[Siano rano]]&gt;=50000,Tabela13[[#This Row],[Siano rano]] - 90 * 40, Tabela13[[#This Row],[Siano rano]]) + IF(Tabela13[[#This Row],[Dzień tygonia]]=6, 15000, 0)</f>
        <v>59200</v>
      </c>
      <c r="E30">
        <f>IF(Tabela13[[#This Row],[Siano rano]]&lt;50000,Tabela13[[#This Row],[Żołędzie rano]] - 90 * 20, Tabela13[[#This Row],[Żołędzie rano]]) + IF(Tabela13[[#This Row],[Dzień tygonia]]=3, 4000, 0)</f>
        <v>19200</v>
      </c>
      <c r="F30">
        <f>WEEKDAY(Tabela13[[#This Row],[Data]])</f>
        <v>7</v>
      </c>
    </row>
    <row r="31" spans="1:6" x14ac:dyDescent="0.25">
      <c r="A31" s="1">
        <v>43464</v>
      </c>
      <c r="B31">
        <f t="shared" si="0"/>
        <v>59200</v>
      </c>
      <c r="C31">
        <f t="shared" si="0"/>
        <v>19200</v>
      </c>
      <c r="D31">
        <f>IF(Tabela13[[#This Row],[Siano rano]]&gt;=50000,Tabela13[[#This Row],[Siano rano]] - 90 * 40, Tabela13[[#This Row],[Siano rano]]) + IF(Tabela13[[#This Row],[Dzień tygonia]]=6, 15000, 0)</f>
        <v>55600</v>
      </c>
      <c r="E31">
        <f>IF(Tabela13[[#This Row],[Siano rano]]&lt;50000,Tabela13[[#This Row],[Żołędzie rano]] - 90 * 20, Tabela13[[#This Row],[Żołędzie rano]]) + IF(Tabela13[[#This Row],[Dzień tygonia]]=3, 4000, 0)</f>
        <v>19200</v>
      </c>
      <c r="F31">
        <f>WEEKDAY(Tabela13[[#This Row],[Data]])</f>
        <v>1</v>
      </c>
    </row>
    <row r="32" spans="1:6" x14ac:dyDescent="0.25">
      <c r="A32" s="1">
        <v>43465</v>
      </c>
      <c r="B32">
        <f t="shared" si="0"/>
        <v>55600</v>
      </c>
      <c r="C32">
        <f t="shared" si="0"/>
        <v>19200</v>
      </c>
      <c r="D32">
        <f>IF(Tabela13[[#This Row],[Siano rano]]&gt;=50000,Tabela13[[#This Row],[Siano rano]] - 90 * 40, Tabela13[[#This Row],[Siano rano]]) + IF(Tabela13[[#This Row],[Dzień tygonia]]=6, 15000, 0)</f>
        <v>52000</v>
      </c>
      <c r="E32">
        <f>IF(Tabela13[[#This Row],[Siano rano]]&lt;50000,Tabela13[[#This Row],[Żołędzie rano]] - 90 * 20, Tabela13[[#This Row],[Żołędzie rano]]) + IF(Tabela13[[#This Row],[Dzień tygonia]]=3, 4000, 0)</f>
        <v>19200</v>
      </c>
      <c r="F32">
        <f>WEEKDAY(Tabela13[[#This Row],[Data]])</f>
        <v>2</v>
      </c>
    </row>
    <row r="33" spans="1:6" x14ac:dyDescent="0.25">
      <c r="A33" s="1">
        <v>43466</v>
      </c>
      <c r="B33">
        <f t="shared" si="0"/>
        <v>52000</v>
      </c>
      <c r="C33">
        <f t="shared" si="0"/>
        <v>19200</v>
      </c>
      <c r="D33">
        <f>IF(Tabela13[[#This Row],[Siano rano]]&gt;=50000,Tabela13[[#This Row],[Siano rano]] - 90 * 40, Tabela13[[#This Row],[Siano rano]]) + IF(Tabela13[[#This Row],[Dzień tygonia]]=6, 15000, 0)</f>
        <v>48400</v>
      </c>
      <c r="E33">
        <f>IF(Tabela13[[#This Row],[Siano rano]]&lt;50000,Tabela13[[#This Row],[Żołędzie rano]] - 90 * 20, Tabela13[[#This Row],[Żołędzie rano]]) + IF(Tabela13[[#This Row],[Dzień tygonia]]=3, 4000, 0)</f>
        <v>23200</v>
      </c>
      <c r="F33">
        <f>WEEKDAY(Tabela13[[#This Row],[Data]])</f>
        <v>3</v>
      </c>
    </row>
    <row r="34" spans="1:6" x14ac:dyDescent="0.25">
      <c r="A34" s="1">
        <v>43467</v>
      </c>
      <c r="B34">
        <f t="shared" si="0"/>
        <v>48400</v>
      </c>
      <c r="C34">
        <f t="shared" si="0"/>
        <v>23200</v>
      </c>
      <c r="D34">
        <f>IF(Tabela13[[#This Row],[Siano rano]]&gt;=50000,Tabela13[[#This Row],[Siano rano]] - 90 * 40, Tabela13[[#This Row],[Siano rano]]) + IF(Tabela13[[#This Row],[Dzień tygonia]]=6, 15000, 0)</f>
        <v>48400</v>
      </c>
      <c r="E34">
        <f>IF(Tabela13[[#This Row],[Siano rano]]&lt;50000,Tabela13[[#This Row],[Żołędzie rano]] - 90 * 20, Tabela13[[#This Row],[Żołędzie rano]]) + IF(Tabela13[[#This Row],[Dzień tygonia]]=3, 4000, 0)</f>
        <v>21400</v>
      </c>
      <c r="F34">
        <f>WEEKDAY(Tabela13[[#This Row],[Data]])</f>
        <v>4</v>
      </c>
    </row>
    <row r="35" spans="1:6" x14ac:dyDescent="0.25">
      <c r="A35" s="1">
        <v>43468</v>
      </c>
      <c r="B35">
        <f t="shared" si="0"/>
        <v>48400</v>
      </c>
      <c r="C35">
        <f t="shared" si="0"/>
        <v>21400</v>
      </c>
      <c r="D35">
        <f>IF(Tabela13[[#This Row],[Siano rano]]&gt;=50000,Tabela13[[#This Row],[Siano rano]] - 90 * 40, Tabela13[[#This Row],[Siano rano]]) + IF(Tabela13[[#This Row],[Dzień tygonia]]=6, 15000, 0)</f>
        <v>48400</v>
      </c>
      <c r="E35">
        <f>IF(Tabela13[[#This Row],[Siano rano]]&lt;50000,Tabela13[[#This Row],[Żołędzie rano]] - 90 * 20, Tabela13[[#This Row],[Żołędzie rano]]) + IF(Tabela13[[#This Row],[Dzień tygonia]]=3, 4000, 0)</f>
        <v>19600</v>
      </c>
      <c r="F35">
        <f>WEEKDAY(Tabela13[[#This Row],[Data]])</f>
        <v>5</v>
      </c>
    </row>
    <row r="36" spans="1:6" x14ac:dyDescent="0.25">
      <c r="A36" s="1">
        <v>43469</v>
      </c>
      <c r="B36">
        <f t="shared" si="0"/>
        <v>48400</v>
      </c>
      <c r="C36">
        <f t="shared" si="0"/>
        <v>19600</v>
      </c>
      <c r="D36">
        <f>IF(Tabela13[[#This Row],[Siano rano]]&gt;=50000,Tabela13[[#This Row],[Siano rano]] - 90 * 40, Tabela13[[#This Row],[Siano rano]]) + IF(Tabela13[[#This Row],[Dzień tygonia]]=6, 15000, 0)</f>
        <v>63400</v>
      </c>
      <c r="E36">
        <f>IF(Tabela13[[#This Row],[Siano rano]]&lt;50000,Tabela13[[#This Row],[Żołędzie rano]] - 90 * 20, Tabela13[[#This Row],[Żołędzie rano]]) + IF(Tabela13[[#This Row],[Dzień tygonia]]=3, 4000, 0)</f>
        <v>17800</v>
      </c>
      <c r="F36">
        <f>WEEKDAY(Tabela13[[#This Row],[Data]])</f>
        <v>6</v>
      </c>
    </row>
    <row r="37" spans="1:6" x14ac:dyDescent="0.25">
      <c r="A37" s="1">
        <v>43470</v>
      </c>
      <c r="B37">
        <f t="shared" si="0"/>
        <v>63400</v>
      </c>
      <c r="C37">
        <f t="shared" si="0"/>
        <v>17800</v>
      </c>
      <c r="D37">
        <f>IF(Tabela13[[#This Row],[Siano rano]]&gt;=50000,Tabela13[[#This Row],[Siano rano]] - 90 * 40, Tabela13[[#This Row],[Siano rano]]) + IF(Tabela13[[#This Row],[Dzień tygonia]]=6, 15000, 0)</f>
        <v>59800</v>
      </c>
      <c r="E37">
        <f>IF(Tabela13[[#This Row],[Siano rano]]&lt;50000,Tabela13[[#This Row],[Żołędzie rano]] - 90 * 20, Tabela13[[#This Row],[Żołędzie rano]]) + IF(Tabela13[[#This Row],[Dzień tygonia]]=3, 4000, 0)</f>
        <v>17800</v>
      </c>
      <c r="F37">
        <f>WEEKDAY(Tabela13[[#This Row],[Data]])</f>
        <v>7</v>
      </c>
    </row>
    <row r="38" spans="1:6" x14ac:dyDescent="0.25">
      <c r="A38" s="1">
        <v>43471</v>
      </c>
      <c r="B38">
        <f t="shared" si="0"/>
        <v>59800</v>
      </c>
      <c r="C38">
        <f t="shared" si="0"/>
        <v>17800</v>
      </c>
      <c r="D38">
        <f>IF(Tabela13[[#This Row],[Siano rano]]&gt;=50000,Tabela13[[#This Row],[Siano rano]] - 90 * 40, Tabela13[[#This Row],[Siano rano]]) + IF(Tabela13[[#This Row],[Dzień tygonia]]=6, 15000, 0)</f>
        <v>56200</v>
      </c>
      <c r="E38">
        <f>IF(Tabela13[[#This Row],[Siano rano]]&lt;50000,Tabela13[[#This Row],[Żołędzie rano]] - 90 * 20, Tabela13[[#This Row],[Żołędzie rano]]) + IF(Tabela13[[#This Row],[Dzień tygonia]]=3, 4000, 0)</f>
        <v>17800</v>
      </c>
      <c r="F38">
        <f>WEEKDAY(Tabela13[[#This Row],[Data]])</f>
        <v>1</v>
      </c>
    </row>
    <row r="39" spans="1:6" x14ac:dyDescent="0.25">
      <c r="A39" s="1">
        <v>43472</v>
      </c>
      <c r="B39">
        <f t="shared" si="0"/>
        <v>56200</v>
      </c>
      <c r="C39">
        <f t="shared" si="0"/>
        <v>17800</v>
      </c>
      <c r="D39">
        <f>IF(Tabela13[[#This Row],[Siano rano]]&gt;=50000,Tabela13[[#This Row],[Siano rano]] - 90 * 40, Tabela13[[#This Row],[Siano rano]]) + IF(Tabela13[[#This Row],[Dzień tygonia]]=6, 15000, 0)</f>
        <v>52600</v>
      </c>
      <c r="E39">
        <f>IF(Tabela13[[#This Row],[Siano rano]]&lt;50000,Tabela13[[#This Row],[Żołędzie rano]] - 90 * 20, Tabela13[[#This Row],[Żołędzie rano]]) + IF(Tabela13[[#This Row],[Dzień tygonia]]=3, 4000, 0)</f>
        <v>17800</v>
      </c>
      <c r="F39">
        <f>WEEKDAY(Tabela13[[#This Row],[Data]])</f>
        <v>2</v>
      </c>
    </row>
    <row r="40" spans="1:6" x14ac:dyDescent="0.25">
      <c r="A40" s="1">
        <v>43473</v>
      </c>
      <c r="B40">
        <f t="shared" si="0"/>
        <v>52600</v>
      </c>
      <c r="C40">
        <f t="shared" si="0"/>
        <v>17800</v>
      </c>
      <c r="D40">
        <f>IF(Tabela13[[#This Row],[Siano rano]]&gt;=50000,Tabela13[[#This Row],[Siano rano]] - 90 * 40, Tabela13[[#This Row],[Siano rano]]) + IF(Tabela13[[#This Row],[Dzień tygonia]]=6, 15000, 0)</f>
        <v>49000</v>
      </c>
      <c r="E40">
        <f>IF(Tabela13[[#This Row],[Siano rano]]&lt;50000,Tabela13[[#This Row],[Żołędzie rano]] - 90 * 20, Tabela13[[#This Row],[Żołędzie rano]]) + IF(Tabela13[[#This Row],[Dzień tygonia]]=3, 4000, 0)</f>
        <v>21800</v>
      </c>
      <c r="F40">
        <f>WEEKDAY(Tabela13[[#This Row],[Data]])</f>
        <v>3</v>
      </c>
    </row>
    <row r="41" spans="1:6" x14ac:dyDescent="0.25">
      <c r="A41" s="1">
        <v>43474</v>
      </c>
      <c r="B41">
        <f t="shared" si="0"/>
        <v>49000</v>
      </c>
      <c r="C41">
        <f t="shared" si="0"/>
        <v>21800</v>
      </c>
      <c r="D41">
        <f>IF(Tabela13[[#This Row],[Siano rano]]&gt;=50000,Tabela13[[#This Row],[Siano rano]] - 90 * 40, Tabela13[[#This Row],[Siano rano]]) + IF(Tabela13[[#This Row],[Dzień tygonia]]=6, 15000, 0)</f>
        <v>49000</v>
      </c>
      <c r="E41">
        <f>IF(Tabela13[[#This Row],[Siano rano]]&lt;50000,Tabela13[[#This Row],[Żołędzie rano]] - 90 * 20, Tabela13[[#This Row],[Żołędzie rano]]) + IF(Tabela13[[#This Row],[Dzień tygonia]]=3, 4000, 0)</f>
        <v>20000</v>
      </c>
      <c r="F41">
        <f>WEEKDAY(Tabela13[[#This Row],[Data]])</f>
        <v>4</v>
      </c>
    </row>
    <row r="42" spans="1:6" x14ac:dyDescent="0.25">
      <c r="A42" s="1">
        <v>43475</v>
      </c>
      <c r="B42">
        <f t="shared" si="0"/>
        <v>49000</v>
      </c>
      <c r="C42">
        <f t="shared" si="0"/>
        <v>20000</v>
      </c>
      <c r="D42">
        <f>IF(Tabela13[[#This Row],[Siano rano]]&gt;=50000,Tabela13[[#This Row],[Siano rano]] - 90 * 40, Tabela13[[#This Row],[Siano rano]]) + IF(Tabela13[[#This Row],[Dzień tygonia]]=6, 15000, 0)</f>
        <v>49000</v>
      </c>
      <c r="E42">
        <f>IF(Tabela13[[#This Row],[Siano rano]]&lt;50000,Tabela13[[#This Row],[Żołędzie rano]] - 90 * 20, Tabela13[[#This Row],[Żołędzie rano]]) + IF(Tabela13[[#This Row],[Dzień tygonia]]=3, 4000, 0)</f>
        <v>18200</v>
      </c>
      <c r="F42">
        <f>WEEKDAY(Tabela13[[#This Row],[Data]])</f>
        <v>5</v>
      </c>
    </row>
    <row r="43" spans="1:6" x14ac:dyDescent="0.25">
      <c r="A43" s="1">
        <v>43476</v>
      </c>
      <c r="B43">
        <f t="shared" si="0"/>
        <v>49000</v>
      </c>
      <c r="C43">
        <f t="shared" si="0"/>
        <v>18200</v>
      </c>
      <c r="D43">
        <f>IF(Tabela13[[#This Row],[Siano rano]]&gt;=50000,Tabela13[[#This Row],[Siano rano]] - 90 * 40, Tabela13[[#This Row],[Siano rano]]) + IF(Tabela13[[#This Row],[Dzień tygonia]]=6, 15000, 0)</f>
        <v>64000</v>
      </c>
      <c r="E43">
        <f>IF(Tabela13[[#This Row],[Siano rano]]&lt;50000,Tabela13[[#This Row],[Żołędzie rano]] - 90 * 20, Tabela13[[#This Row],[Żołędzie rano]]) + IF(Tabela13[[#This Row],[Dzień tygonia]]=3, 4000, 0)</f>
        <v>16400</v>
      </c>
      <c r="F43">
        <f>WEEKDAY(Tabela13[[#This Row],[Data]])</f>
        <v>6</v>
      </c>
    </row>
    <row r="44" spans="1:6" x14ac:dyDescent="0.25">
      <c r="A44" s="1">
        <v>43477</v>
      </c>
      <c r="B44">
        <f t="shared" si="0"/>
        <v>64000</v>
      </c>
      <c r="C44">
        <f t="shared" si="0"/>
        <v>16400</v>
      </c>
      <c r="D44">
        <f>IF(Tabela13[[#This Row],[Siano rano]]&gt;=50000,Tabela13[[#This Row],[Siano rano]] - 90 * 40, Tabela13[[#This Row],[Siano rano]]) + IF(Tabela13[[#This Row],[Dzień tygonia]]=6, 15000, 0)</f>
        <v>60400</v>
      </c>
      <c r="E44">
        <f>IF(Tabela13[[#This Row],[Siano rano]]&lt;50000,Tabela13[[#This Row],[Żołędzie rano]] - 90 * 20, Tabela13[[#This Row],[Żołędzie rano]]) + IF(Tabela13[[#This Row],[Dzień tygonia]]=3, 4000, 0)</f>
        <v>16400</v>
      </c>
      <c r="F44">
        <f>WEEKDAY(Tabela13[[#This Row],[Data]])</f>
        <v>7</v>
      </c>
    </row>
    <row r="45" spans="1:6" x14ac:dyDescent="0.25">
      <c r="A45" s="1">
        <v>43478</v>
      </c>
      <c r="B45">
        <f t="shared" si="0"/>
        <v>60400</v>
      </c>
      <c r="C45">
        <f t="shared" si="0"/>
        <v>16400</v>
      </c>
      <c r="D45">
        <f>IF(Tabela13[[#This Row],[Siano rano]]&gt;=50000,Tabela13[[#This Row],[Siano rano]] - 90 * 40, Tabela13[[#This Row],[Siano rano]]) + IF(Tabela13[[#This Row],[Dzień tygonia]]=6, 15000, 0)</f>
        <v>56800</v>
      </c>
      <c r="E45">
        <f>IF(Tabela13[[#This Row],[Siano rano]]&lt;50000,Tabela13[[#This Row],[Żołędzie rano]] - 90 * 20, Tabela13[[#This Row],[Żołędzie rano]]) + IF(Tabela13[[#This Row],[Dzień tygonia]]=3, 4000, 0)</f>
        <v>16400</v>
      </c>
      <c r="F45">
        <f>WEEKDAY(Tabela13[[#This Row],[Data]])</f>
        <v>1</v>
      </c>
    </row>
    <row r="46" spans="1:6" x14ac:dyDescent="0.25">
      <c r="A46" s="1">
        <v>43479</v>
      </c>
      <c r="B46">
        <f t="shared" si="0"/>
        <v>56800</v>
      </c>
      <c r="C46">
        <f t="shared" si="0"/>
        <v>16400</v>
      </c>
      <c r="D46">
        <f>IF(Tabela13[[#This Row],[Siano rano]]&gt;=50000,Tabela13[[#This Row],[Siano rano]] - 90 * 40, Tabela13[[#This Row],[Siano rano]]) + IF(Tabela13[[#This Row],[Dzień tygonia]]=6, 15000, 0)</f>
        <v>53200</v>
      </c>
      <c r="E46">
        <f>IF(Tabela13[[#This Row],[Siano rano]]&lt;50000,Tabela13[[#This Row],[Żołędzie rano]] - 90 * 20, Tabela13[[#This Row],[Żołędzie rano]]) + IF(Tabela13[[#This Row],[Dzień tygonia]]=3, 4000, 0)</f>
        <v>16400</v>
      </c>
      <c r="F46">
        <f>WEEKDAY(Tabela13[[#This Row],[Data]])</f>
        <v>2</v>
      </c>
    </row>
    <row r="47" spans="1:6" x14ac:dyDescent="0.25">
      <c r="A47" s="1">
        <v>43480</v>
      </c>
      <c r="B47">
        <f t="shared" si="0"/>
        <v>53200</v>
      </c>
      <c r="C47">
        <f t="shared" si="0"/>
        <v>16400</v>
      </c>
      <c r="D47">
        <f>IF(Tabela13[[#This Row],[Siano rano]]&gt;=50000,Tabela13[[#This Row],[Siano rano]] - 90 * 40, Tabela13[[#This Row],[Siano rano]]) + IF(Tabela13[[#This Row],[Dzień tygonia]]=6, 15000, 0)</f>
        <v>49600</v>
      </c>
      <c r="E47">
        <f>IF(Tabela13[[#This Row],[Siano rano]]&lt;50000,Tabela13[[#This Row],[Żołędzie rano]] - 90 * 20, Tabela13[[#This Row],[Żołędzie rano]]) + IF(Tabela13[[#This Row],[Dzień tygonia]]=3, 4000, 0)</f>
        <v>20400</v>
      </c>
      <c r="F47">
        <f>WEEKDAY(Tabela13[[#This Row],[Data]])</f>
        <v>3</v>
      </c>
    </row>
    <row r="48" spans="1:6" x14ac:dyDescent="0.25">
      <c r="A48" s="1">
        <v>43481</v>
      </c>
      <c r="B48">
        <f t="shared" si="0"/>
        <v>49600</v>
      </c>
      <c r="C48">
        <f t="shared" si="0"/>
        <v>20400</v>
      </c>
      <c r="D48">
        <f>IF(Tabela13[[#This Row],[Siano rano]]&gt;=50000,Tabela13[[#This Row],[Siano rano]] - 90 * 40, Tabela13[[#This Row],[Siano rano]]) + IF(Tabela13[[#This Row],[Dzień tygonia]]=6, 15000, 0)</f>
        <v>49600</v>
      </c>
      <c r="E48">
        <f>IF(Tabela13[[#This Row],[Siano rano]]&lt;50000,Tabela13[[#This Row],[Żołędzie rano]] - 90 * 20, Tabela13[[#This Row],[Żołędzie rano]]) + IF(Tabela13[[#This Row],[Dzień tygonia]]=3, 4000, 0)</f>
        <v>18600</v>
      </c>
      <c r="F48">
        <f>WEEKDAY(Tabela13[[#This Row],[Data]])</f>
        <v>4</v>
      </c>
    </row>
    <row r="49" spans="1:6" x14ac:dyDescent="0.25">
      <c r="A49" s="1">
        <v>43482</v>
      </c>
      <c r="B49">
        <f t="shared" si="0"/>
        <v>49600</v>
      </c>
      <c r="C49">
        <f t="shared" si="0"/>
        <v>18600</v>
      </c>
      <c r="D49">
        <f>IF(Tabela13[[#This Row],[Siano rano]]&gt;=50000,Tabela13[[#This Row],[Siano rano]] - 90 * 40, Tabela13[[#This Row],[Siano rano]]) + IF(Tabela13[[#This Row],[Dzień tygonia]]=6, 15000, 0)</f>
        <v>49600</v>
      </c>
      <c r="E49">
        <f>IF(Tabela13[[#This Row],[Siano rano]]&lt;50000,Tabela13[[#This Row],[Żołędzie rano]] - 90 * 20, Tabela13[[#This Row],[Żołędzie rano]]) + IF(Tabela13[[#This Row],[Dzień tygonia]]=3, 4000, 0)</f>
        <v>16800</v>
      </c>
      <c r="F49">
        <f>WEEKDAY(Tabela13[[#This Row],[Data]])</f>
        <v>5</v>
      </c>
    </row>
    <row r="50" spans="1:6" x14ac:dyDescent="0.25">
      <c r="A50" s="1">
        <v>43483</v>
      </c>
      <c r="B50">
        <f t="shared" si="0"/>
        <v>49600</v>
      </c>
      <c r="C50">
        <f t="shared" si="0"/>
        <v>16800</v>
      </c>
      <c r="D50">
        <f>IF(Tabela13[[#This Row],[Siano rano]]&gt;=50000,Tabela13[[#This Row],[Siano rano]] - 90 * 40, Tabela13[[#This Row],[Siano rano]]) + IF(Tabela13[[#This Row],[Dzień tygonia]]=6, 15000, 0)</f>
        <v>64600</v>
      </c>
      <c r="E50">
        <f>IF(Tabela13[[#This Row],[Siano rano]]&lt;50000,Tabela13[[#This Row],[Żołędzie rano]] - 90 * 20, Tabela13[[#This Row],[Żołędzie rano]]) + IF(Tabela13[[#This Row],[Dzień tygonia]]=3, 4000, 0)</f>
        <v>15000</v>
      </c>
      <c r="F50">
        <f>WEEKDAY(Tabela13[[#This Row],[Data]])</f>
        <v>6</v>
      </c>
    </row>
    <row r="51" spans="1:6" x14ac:dyDescent="0.25">
      <c r="A51" s="1">
        <v>43484</v>
      </c>
      <c r="B51">
        <f t="shared" si="0"/>
        <v>64600</v>
      </c>
      <c r="C51">
        <f t="shared" si="0"/>
        <v>15000</v>
      </c>
      <c r="D51">
        <f>IF(Tabela13[[#This Row],[Siano rano]]&gt;=50000,Tabela13[[#This Row],[Siano rano]] - 90 * 40, Tabela13[[#This Row],[Siano rano]]) + IF(Tabela13[[#This Row],[Dzień tygonia]]=6, 15000, 0)</f>
        <v>61000</v>
      </c>
      <c r="E51">
        <f>IF(Tabela13[[#This Row],[Siano rano]]&lt;50000,Tabela13[[#This Row],[Żołędzie rano]] - 90 * 20, Tabela13[[#This Row],[Żołędzie rano]]) + IF(Tabela13[[#This Row],[Dzień tygonia]]=3, 4000, 0)</f>
        <v>15000</v>
      </c>
      <c r="F51">
        <f>WEEKDAY(Tabela13[[#This Row],[Data]])</f>
        <v>7</v>
      </c>
    </row>
    <row r="52" spans="1:6" x14ac:dyDescent="0.25">
      <c r="A52" s="1">
        <v>43485</v>
      </c>
      <c r="B52">
        <f t="shared" si="0"/>
        <v>61000</v>
      </c>
      <c r="C52">
        <f t="shared" si="0"/>
        <v>15000</v>
      </c>
      <c r="D52">
        <f>IF(Tabela13[[#This Row],[Siano rano]]&gt;=50000,Tabela13[[#This Row],[Siano rano]] - 90 * 40, Tabela13[[#This Row],[Siano rano]]) + IF(Tabela13[[#This Row],[Dzień tygonia]]=6, 15000, 0)</f>
        <v>57400</v>
      </c>
      <c r="E52">
        <f>IF(Tabela13[[#This Row],[Siano rano]]&lt;50000,Tabela13[[#This Row],[Żołędzie rano]] - 90 * 20, Tabela13[[#This Row],[Żołędzie rano]]) + IF(Tabela13[[#This Row],[Dzień tygonia]]=3, 4000, 0)</f>
        <v>15000</v>
      </c>
      <c r="F52">
        <f>WEEKDAY(Tabela13[[#This Row],[Data]])</f>
        <v>1</v>
      </c>
    </row>
    <row r="53" spans="1:6" x14ac:dyDescent="0.25">
      <c r="A53" s="1">
        <v>43486</v>
      </c>
      <c r="B53">
        <f t="shared" si="0"/>
        <v>57400</v>
      </c>
      <c r="C53">
        <f t="shared" si="0"/>
        <v>15000</v>
      </c>
      <c r="D53">
        <f>IF(Tabela13[[#This Row],[Siano rano]]&gt;=50000,Tabela13[[#This Row],[Siano rano]] - 90 * 40, Tabela13[[#This Row],[Siano rano]]) + IF(Tabela13[[#This Row],[Dzień tygonia]]=6, 15000, 0)</f>
        <v>53800</v>
      </c>
      <c r="E53">
        <f>IF(Tabela13[[#This Row],[Siano rano]]&lt;50000,Tabela13[[#This Row],[Żołędzie rano]] - 90 * 20, Tabela13[[#This Row],[Żołędzie rano]]) + IF(Tabela13[[#This Row],[Dzień tygonia]]=3, 4000, 0)</f>
        <v>15000</v>
      </c>
      <c r="F53">
        <f>WEEKDAY(Tabela13[[#This Row],[Data]])</f>
        <v>2</v>
      </c>
    </row>
    <row r="54" spans="1:6" x14ac:dyDescent="0.25">
      <c r="A54" s="1">
        <v>43487</v>
      </c>
      <c r="B54">
        <f t="shared" si="0"/>
        <v>53800</v>
      </c>
      <c r="C54">
        <f t="shared" si="0"/>
        <v>15000</v>
      </c>
      <c r="D54">
        <f>IF(Tabela13[[#This Row],[Siano rano]]&gt;=50000,Tabela13[[#This Row],[Siano rano]] - 90 * 40, Tabela13[[#This Row],[Siano rano]]) + IF(Tabela13[[#This Row],[Dzień tygonia]]=6, 15000, 0)</f>
        <v>50200</v>
      </c>
      <c r="E54">
        <f>IF(Tabela13[[#This Row],[Siano rano]]&lt;50000,Tabela13[[#This Row],[Żołędzie rano]] - 90 * 20, Tabela13[[#This Row],[Żołędzie rano]]) + IF(Tabela13[[#This Row],[Dzień tygonia]]=3, 4000, 0)</f>
        <v>19000</v>
      </c>
      <c r="F54">
        <f>WEEKDAY(Tabela13[[#This Row],[Data]])</f>
        <v>3</v>
      </c>
    </row>
    <row r="55" spans="1:6" x14ac:dyDescent="0.25">
      <c r="A55" s="1">
        <v>43488</v>
      </c>
      <c r="B55">
        <f t="shared" si="0"/>
        <v>50200</v>
      </c>
      <c r="C55">
        <f t="shared" si="0"/>
        <v>19000</v>
      </c>
      <c r="D55">
        <f>IF(Tabela13[[#This Row],[Siano rano]]&gt;=50000,Tabela13[[#This Row],[Siano rano]] - 90 * 40, Tabela13[[#This Row],[Siano rano]]) + IF(Tabela13[[#This Row],[Dzień tygonia]]=6, 15000, 0)</f>
        <v>46600</v>
      </c>
      <c r="E55">
        <f>IF(Tabela13[[#This Row],[Siano rano]]&lt;50000,Tabela13[[#This Row],[Żołędzie rano]] - 90 * 20, Tabela13[[#This Row],[Żołędzie rano]]) + IF(Tabela13[[#This Row],[Dzień tygonia]]=3, 4000, 0)</f>
        <v>19000</v>
      </c>
      <c r="F55">
        <f>WEEKDAY(Tabela13[[#This Row],[Data]])</f>
        <v>4</v>
      </c>
    </row>
    <row r="56" spans="1:6" x14ac:dyDescent="0.25">
      <c r="A56" s="1">
        <v>43489</v>
      </c>
      <c r="B56">
        <f t="shared" si="0"/>
        <v>46600</v>
      </c>
      <c r="C56">
        <f t="shared" si="0"/>
        <v>19000</v>
      </c>
      <c r="D56">
        <f>IF(Tabela13[[#This Row],[Siano rano]]&gt;=50000,Tabela13[[#This Row],[Siano rano]] - 90 * 40, Tabela13[[#This Row],[Siano rano]]) + IF(Tabela13[[#This Row],[Dzień tygonia]]=6, 15000, 0)</f>
        <v>46600</v>
      </c>
      <c r="E56">
        <f>IF(Tabela13[[#This Row],[Siano rano]]&lt;50000,Tabela13[[#This Row],[Żołędzie rano]] - 90 * 20, Tabela13[[#This Row],[Żołędzie rano]]) + IF(Tabela13[[#This Row],[Dzień tygonia]]=3, 4000, 0)</f>
        <v>17200</v>
      </c>
      <c r="F56">
        <f>WEEKDAY(Tabela13[[#This Row],[Data]])</f>
        <v>5</v>
      </c>
    </row>
    <row r="57" spans="1:6" x14ac:dyDescent="0.25">
      <c r="A57" s="1">
        <v>43490</v>
      </c>
      <c r="B57">
        <f t="shared" si="0"/>
        <v>46600</v>
      </c>
      <c r="C57">
        <f t="shared" si="0"/>
        <v>17200</v>
      </c>
      <c r="D57">
        <f>IF(Tabela13[[#This Row],[Siano rano]]&gt;=50000,Tabela13[[#This Row],[Siano rano]] - 90 * 40, Tabela13[[#This Row],[Siano rano]]) + IF(Tabela13[[#This Row],[Dzień tygonia]]=6, 15000, 0)</f>
        <v>61600</v>
      </c>
      <c r="E57">
        <f>IF(Tabela13[[#This Row],[Siano rano]]&lt;50000,Tabela13[[#This Row],[Żołędzie rano]] - 90 * 20, Tabela13[[#This Row],[Żołędzie rano]]) + IF(Tabela13[[#This Row],[Dzień tygonia]]=3, 4000, 0)</f>
        <v>15400</v>
      </c>
      <c r="F57">
        <f>WEEKDAY(Tabela13[[#This Row],[Data]])</f>
        <v>6</v>
      </c>
    </row>
    <row r="58" spans="1:6" x14ac:dyDescent="0.25">
      <c r="A58" s="1">
        <v>43491</v>
      </c>
      <c r="B58">
        <f t="shared" si="0"/>
        <v>61600</v>
      </c>
      <c r="C58">
        <f t="shared" si="0"/>
        <v>15400</v>
      </c>
      <c r="D58">
        <f>IF(Tabela13[[#This Row],[Siano rano]]&gt;=50000,Tabela13[[#This Row],[Siano rano]] - 90 * 40, Tabela13[[#This Row],[Siano rano]]) + IF(Tabela13[[#This Row],[Dzień tygonia]]=6, 15000, 0)</f>
        <v>58000</v>
      </c>
      <c r="E58">
        <f>IF(Tabela13[[#This Row],[Siano rano]]&lt;50000,Tabela13[[#This Row],[Żołędzie rano]] - 90 * 20, Tabela13[[#This Row],[Żołędzie rano]]) + IF(Tabela13[[#This Row],[Dzień tygonia]]=3, 4000, 0)</f>
        <v>15400</v>
      </c>
      <c r="F58">
        <f>WEEKDAY(Tabela13[[#This Row],[Data]])</f>
        <v>7</v>
      </c>
    </row>
    <row r="59" spans="1:6" x14ac:dyDescent="0.25">
      <c r="A59" s="1">
        <v>43492</v>
      </c>
      <c r="B59">
        <f t="shared" si="0"/>
        <v>58000</v>
      </c>
      <c r="C59">
        <f t="shared" si="0"/>
        <v>15400</v>
      </c>
      <c r="D59">
        <f>IF(Tabela13[[#This Row],[Siano rano]]&gt;=50000,Tabela13[[#This Row],[Siano rano]] - 90 * 40, Tabela13[[#This Row],[Siano rano]]) + IF(Tabela13[[#This Row],[Dzień tygonia]]=6, 15000, 0)</f>
        <v>54400</v>
      </c>
      <c r="E59">
        <f>IF(Tabela13[[#This Row],[Siano rano]]&lt;50000,Tabela13[[#This Row],[Żołędzie rano]] - 90 * 20, Tabela13[[#This Row],[Żołędzie rano]]) + IF(Tabela13[[#This Row],[Dzień tygonia]]=3, 4000, 0)</f>
        <v>15400</v>
      </c>
      <c r="F59">
        <f>WEEKDAY(Tabela13[[#This Row],[Data]])</f>
        <v>1</v>
      </c>
    </row>
    <row r="60" spans="1:6" x14ac:dyDescent="0.25">
      <c r="A60" s="1">
        <v>43493</v>
      </c>
      <c r="B60">
        <f t="shared" si="0"/>
        <v>54400</v>
      </c>
      <c r="C60">
        <f t="shared" si="0"/>
        <v>15400</v>
      </c>
      <c r="D60">
        <f>IF(Tabela13[[#This Row],[Siano rano]]&gt;=50000,Tabela13[[#This Row],[Siano rano]] - 90 * 40, Tabela13[[#This Row],[Siano rano]]) + IF(Tabela13[[#This Row],[Dzień tygonia]]=6, 15000, 0)</f>
        <v>50800</v>
      </c>
      <c r="E60">
        <f>IF(Tabela13[[#This Row],[Siano rano]]&lt;50000,Tabela13[[#This Row],[Żołędzie rano]] - 90 * 20, Tabela13[[#This Row],[Żołędzie rano]]) + IF(Tabela13[[#This Row],[Dzień tygonia]]=3, 4000, 0)</f>
        <v>15400</v>
      </c>
      <c r="F60">
        <f>WEEKDAY(Tabela13[[#This Row],[Data]])</f>
        <v>2</v>
      </c>
    </row>
    <row r="61" spans="1:6" x14ac:dyDescent="0.25">
      <c r="A61" s="1">
        <v>43494</v>
      </c>
      <c r="B61">
        <f t="shared" si="0"/>
        <v>50800</v>
      </c>
      <c r="C61">
        <f t="shared" si="0"/>
        <v>15400</v>
      </c>
      <c r="D61">
        <f>IF(Tabela13[[#This Row],[Siano rano]]&gt;=50000,Tabela13[[#This Row],[Siano rano]] - 90 * 40, Tabela13[[#This Row],[Siano rano]]) + IF(Tabela13[[#This Row],[Dzień tygonia]]=6, 15000, 0)</f>
        <v>47200</v>
      </c>
      <c r="E61">
        <f>IF(Tabela13[[#This Row],[Siano rano]]&lt;50000,Tabela13[[#This Row],[Żołędzie rano]] - 90 * 20, Tabela13[[#This Row],[Żołędzie rano]]) + IF(Tabela13[[#This Row],[Dzień tygonia]]=3, 4000, 0)</f>
        <v>19400</v>
      </c>
      <c r="F61">
        <f>WEEKDAY(Tabela13[[#This Row],[Data]])</f>
        <v>3</v>
      </c>
    </row>
    <row r="62" spans="1:6" x14ac:dyDescent="0.25">
      <c r="A62" s="1">
        <v>43495</v>
      </c>
      <c r="B62">
        <f t="shared" si="0"/>
        <v>47200</v>
      </c>
      <c r="C62">
        <f t="shared" si="0"/>
        <v>19400</v>
      </c>
      <c r="D62">
        <f>IF(Tabela13[[#This Row],[Siano rano]]&gt;=50000,Tabela13[[#This Row],[Siano rano]] - 90 * 40, Tabela13[[#This Row],[Siano rano]]) + IF(Tabela13[[#This Row],[Dzień tygonia]]=6, 15000, 0)</f>
        <v>47200</v>
      </c>
      <c r="E62">
        <f>IF(Tabela13[[#This Row],[Siano rano]]&lt;50000,Tabela13[[#This Row],[Żołędzie rano]] - 90 * 20, Tabela13[[#This Row],[Żołędzie rano]]) + IF(Tabela13[[#This Row],[Dzień tygonia]]=3, 4000, 0)</f>
        <v>17600</v>
      </c>
      <c r="F62">
        <f>WEEKDAY(Tabela13[[#This Row],[Data]])</f>
        <v>4</v>
      </c>
    </row>
    <row r="63" spans="1:6" x14ac:dyDescent="0.25">
      <c r="A63" s="1">
        <v>43496</v>
      </c>
      <c r="B63">
        <f t="shared" si="0"/>
        <v>47200</v>
      </c>
      <c r="C63">
        <f t="shared" si="0"/>
        <v>17600</v>
      </c>
      <c r="D63">
        <f>IF(Tabela13[[#This Row],[Siano rano]]&gt;=50000,Tabela13[[#This Row],[Siano rano]] - 90 * 40, Tabela13[[#This Row],[Siano rano]]) + IF(Tabela13[[#This Row],[Dzień tygonia]]=6, 15000, 0)</f>
        <v>47200</v>
      </c>
      <c r="E63">
        <f>IF(Tabela13[[#This Row],[Siano rano]]&lt;50000,Tabela13[[#This Row],[Żołędzie rano]] - 90 * 20, Tabela13[[#This Row],[Żołędzie rano]]) + IF(Tabela13[[#This Row],[Dzień tygonia]]=3, 4000, 0)</f>
        <v>15800</v>
      </c>
      <c r="F63">
        <f>WEEKDAY(Tabela13[[#This Row],[Data]])</f>
        <v>5</v>
      </c>
    </row>
    <row r="64" spans="1:6" x14ac:dyDescent="0.25">
      <c r="A64" s="1">
        <v>43497</v>
      </c>
      <c r="B64">
        <f t="shared" si="0"/>
        <v>47200</v>
      </c>
      <c r="C64">
        <f t="shared" si="0"/>
        <v>15800</v>
      </c>
      <c r="D64">
        <f>IF(Tabela13[[#This Row],[Siano rano]]&gt;=50000,Tabela13[[#This Row],[Siano rano]] - 90 * 40, Tabela13[[#This Row],[Siano rano]]) + IF(Tabela13[[#This Row],[Dzień tygonia]]=6, 15000, 0)</f>
        <v>62200</v>
      </c>
      <c r="E64">
        <f>IF(Tabela13[[#This Row],[Siano rano]]&lt;50000,Tabela13[[#This Row],[Żołędzie rano]] - 90 * 20, Tabela13[[#This Row],[Żołędzie rano]]) + IF(Tabela13[[#This Row],[Dzień tygonia]]=3, 4000, 0)</f>
        <v>14000</v>
      </c>
      <c r="F64">
        <f>WEEKDAY(Tabela13[[#This Row],[Data]])</f>
        <v>6</v>
      </c>
    </row>
    <row r="65" spans="1:6" x14ac:dyDescent="0.25">
      <c r="A65" s="1">
        <v>43498</v>
      </c>
      <c r="B65">
        <f t="shared" si="0"/>
        <v>62200</v>
      </c>
      <c r="C65">
        <f t="shared" si="0"/>
        <v>14000</v>
      </c>
      <c r="D65">
        <f>IF(Tabela13[[#This Row],[Siano rano]]&gt;=50000,Tabela13[[#This Row],[Siano rano]] - 90 * 40, Tabela13[[#This Row],[Siano rano]]) + IF(Tabela13[[#This Row],[Dzień tygonia]]=6, 15000, 0)</f>
        <v>58600</v>
      </c>
      <c r="E65">
        <f>IF(Tabela13[[#This Row],[Siano rano]]&lt;50000,Tabela13[[#This Row],[Żołędzie rano]] - 90 * 20, Tabela13[[#This Row],[Żołędzie rano]]) + IF(Tabela13[[#This Row],[Dzień tygonia]]=3, 4000, 0)</f>
        <v>14000</v>
      </c>
      <c r="F65">
        <f>WEEKDAY(Tabela13[[#This Row],[Data]])</f>
        <v>7</v>
      </c>
    </row>
    <row r="66" spans="1:6" x14ac:dyDescent="0.25">
      <c r="A66" s="1">
        <v>43499</v>
      </c>
      <c r="B66">
        <f t="shared" si="0"/>
        <v>58600</v>
      </c>
      <c r="C66">
        <f t="shared" si="0"/>
        <v>14000</v>
      </c>
      <c r="D66">
        <f>IF(Tabela13[[#This Row],[Siano rano]]&gt;=50000,Tabela13[[#This Row],[Siano rano]] - 90 * 40, Tabela13[[#This Row],[Siano rano]]) + IF(Tabela13[[#This Row],[Dzień tygonia]]=6, 15000, 0)</f>
        <v>55000</v>
      </c>
      <c r="E66">
        <f>IF(Tabela13[[#This Row],[Siano rano]]&lt;50000,Tabela13[[#This Row],[Żołędzie rano]] - 90 * 20, Tabela13[[#This Row],[Żołędzie rano]]) + IF(Tabela13[[#This Row],[Dzień tygonia]]=3, 4000, 0)</f>
        <v>14000</v>
      </c>
      <c r="F66">
        <f>WEEKDAY(Tabela13[[#This Row],[Data]])</f>
        <v>1</v>
      </c>
    </row>
    <row r="67" spans="1:6" x14ac:dyDescent="0.25">
      <c r="A67" s="1">
        <v>43500</v>
      </c>
      <c r="B67">
        <f t="shared" si="0"/>
        <v>55000</v>
      </c>
      <c r="C67">
        <f t="shared" si="0"/>
        <v>14000</v>
      </c>
      <c r="D67">
        <f>IF(Tabela13[[#This Row],[Siano rano]]&gt;=50000,Tabela13[[#This Row],[Siano rano]] - 90 * 40, Tabela13[[#This Row],[Siano rano]]) + IF(Tabela13[[#This Row],[Dzień tygonia]]=6, 15000, 0)</f>
        <v>51400</v>
      </c>
      <c r="E67">
        <f>IF(Tabela13[[#This Row],[Siano rano]]&lt;50000,Tabela13[[#This Row],[Żołędzie rano]] - 90 * 20, Tabela13[[#This Row],[Żołędzie rano]]) + IF(Tabela13[[#This Row],[Dzień tygonia]]=3, 4000, 0)</f>
        <v>14000</v>
      </c>
      <c r="F67">
        <f>WEEKDAY(Tabela13[[#This Row],[Data]])</f>
        <v>2</v>
      </c>
    </row>
    <row r="68" spans="1:6" x14ac:dyDescent="0.25">
      <c r="A68" s="1">
        <v>43501</v>
      </c>
      <c r="B68">
        <f t="shared" ref="B68:C91" si="1">D67</f>
        <v>51400</v>
      </c>
      <c r="C68">
        <f t="shared" si="1"/>
        <v>14000</v>
      </c>
      <c r="D68">
        <f>IF(Tabela13[[#This Row],[Siano rano]]&gt;=50000,Tabela13[[#This Row],[Siano rano]] - 90 * 40, Tabela13[[#This Row],[Siano rano]]) + IF(Tabela13[[#This Row],[Dzień tygonia]]=6, 15000, 0)</f>
        <v>47800</v>
      </c>
      <c r="E68">
        <f>IF(Tabela13[[#This Row],[Siano rano]]&lt;50000,Tabela13[[#This Row],[Żołędzie rano]] - 90 * 20, Tabela13[[#This Row],[Żołędzie rano]]) + IF(Tabela13[[#This Row],[Dzień tygonia]]=3, 4000, 0)</f>
        <v>18000</v>
      </c>
      <c r="F68">
        <f>WEEKDAY(Tabela13[[#This Row],[Data]])</f>
        <v>3</v>
      </c>
    </row>
    <row r="69" spans="1:6" x14ac:dyDescent="0.25">
      <c r="A69" s="1">
        <v>43502</v>
      </c>
      <c r="B69">
        <f t="shared" si="1"/>
        <v>47800</v>
      </c>
      <c r="C69">
        <f t="shared" si="1"/>
        <v>18000</v>
      </c>
      <c r="D69">
        <f>IF(Tabela13[[#This Row],[Siano rano]]&gt;=50000,Tabela13[[#This Row],[Siano rano]] - 90 * 40, Tabela13[[#This Row],[Siano rano]]) + IF(Tabela13[[#This Row],[Dzień tygonia]]=6, 15000, 0)</f>
        <v>47800</v>
      </c>
      <c r="E69">
        <f>IF(Tabela13[[#This Row],[Siano rano]]&lt;50000,Tabela13[[#This Row],[Żołędzie rano]] - 90 * 20, Tabela13[[#This Row],[Żołędzie rano]]) + IF(Tabela13[[#This Row],[Dzień tygonia]]=3, 4000, 0)</f>
        <v>16200</v>
      </c>
      <c r="F69">
        <f>WEEKDAY(Tabela13[[#This Row],[Data]])</f>
        <v>4</v>
      </c>
    </row>
    <row r="70" spans="1:6" x14ac:dyDescent="0.25">
      <c r="A70" s="1">
        <v>43503</v>
      </c>
      <c r="B70">
        <f t="shared" si="1"/>
        <v>47800</v>
      </c>
      <c r="C70">
        <f t="shared" si="1"/>
        <v>16200</v>
      </c>
      <c r="D70">
        <f>IF(Tabela13[[#This Row],[Siano rano]]&gt;=50000,Tabela13[[#This Row],[Siano rano]] - 90 * 40, Tabela13[[#This Row],[Siano rano]]) + IF(Tabela13[[#This Row],[Dzień tygonia]]=6, 15000, 0)</f>
        <v>47800</v>
      </c>
      <c r="E70">
        <f>IF(Tabela13[[#This Row],[Siano rano]]&lt;50000,Tabela13[[#This Row],[Żołędzie rano]] - 90 * 20, Tabela13[[#This Row],[Żołędzie rano]]) + IF(Tabela13[[#This Row],[Dzień tygonia]]=3, 4000, 0)</f>
        <v>14400</v>
      </c>
      <c r="F70">
        <f>WEEKDAY(Tabela13[[#This Row],[Data]])</f>
        <v>5</v>
      </c>
    </row>
    <row r="71" spans="1:6" x14ac:dyDescent="0.25">
      <c r="A71" s="1">
        <v>43504</v>
      </c>
      <c r="B71">
        <f t="shared" si="1"/>
        <v>47800</v>
      </c>
      <c r="C71">
        <f t="shared" si="1"/>
        <v>14400</v>
      </c>
      <c r="D71">
        <f>IF(Tabela13[[#This Row],[Siano rano]]&gt;=50000,Tabela13[[#This Row],[Siano rano]] - 90 * 40, Tabela13[[#This Row],[Siano rano]]) + IF(Tabela13[[#This Row],[Dzień tygonia]]=6, 15000, 0)</f>
        <v>62800</v>
      </c>
      <c r="E71">
        <f>IF(Tabela13[[#This Row],[Siano rano]]&lt;50000,Tabela13[[#This Row],[Żołędzie rano]] - 90 * 20, Tabela13[[#This Row],[Żołędzie rano]]) + IF(Tabela13[[#This Row],[Dzień tygonia]]=3, 4000, 0)</f>
        <v>12600</v>
      </c>
      <c r="F71">
        <f>WEEKDAY(Tabela13[[#This Row],[Data]])</f>
        <v>6</v>
      </c>
    </row>
    <row r="72" spans="1:6" x14ac:dyDescent="0.25">
      <c r="A72" s="1">
        <v>43505</v>
      </c>
      <c r="B72">
        <f t="shared" si="1"/>
        <v>62800</v>
      </c>
      <c r="C72">
        <f t="shared" si="1"/>
        <v>12600</v>
      </c>
      <c r="D72">
        <f>IF(Tabela13[[#This Row],[Siano rano]]&gt;=50000,Tabela13[[#This Row],[Siano rano]] - 90 * 40, Tabela13[[#This Row],[Siano rano]]) + IF(Tabela13[[#This Row],[Dzień tygonia]]=6, 15000, 0)</f>
        <v>59200</v>
      </c>
      <c r="E72">
        <f>IF(Tabela13[[#This Row],[Siano rano]]&lt;50000,Tabela13[[#This Row],[Żołędzie rano]] - 90 * 20, Tabela13[[#This Row],[Żołędzie rano]]) + IF(Tabela13[[#This Row],[Dzień tygonia]]=3, 4000, 0)</f>
        <v>12600</v>
      </c>
      <c r="F72">
        <f>WEEKDAY(Tabela13[[#This Row],[Data]])</f>
        <v>7</v>
      </c>
    </row>
    <row r="73" spans="1:6" x14ac:dyDescent="0.25">
      <c r="A73" s="1">
        <v>43506</v>
      </c>
      <c r="B73">
        <f t="shared" si="1"/>
        <v>59200</v>
      </c>
      <c r="C73">
        <f t="shared" si="1"/>
        <v>12600</v>
      </c>
      <c r="D73">
        <f>IF(Tabela13[[#This Row],[Siano rano]]&gt;=50000,Tabela13[[#This Row],[Siano rano]] - 90 * 40, Tabela13[[#This Row],[Siano rano]]) + IF(Tabela13[[#This Row],[Dzień tygonia]]=6, 15000, 0)</f>
        <v>55600</v>
      </c>
      <c r="E73">
        <f>IF(Tabela13[[#This Row],[Siano rano]]&lt;50000,Tabela13[[#This Row],[Żołędzie rano]] - 90 * 20, Tabela13[[#This Row],[Żołędzie rano]]) + IF(Tabela13[[#This Row],[Dzień tygonia]]=3, 4000, 0)</f>
        <v>12600</v>
      </c>
      <c r="F73">
        <f>WEEKDAY(Tabela13[[#This Row],[Data]])</f>
        <v>1</v>
      </c>
    </row>
    <row r="74" spans="1:6" x14ac:dyDescent="0.25">
      <c r="A74" s="1">
        <v>43507</v>
      </c>
      <c r="B74">
        <f t="shared" si="1"/>
        <v>55600</v>
      </c>
      <c r="C74">
        <f t="shared" si="1"/>
        <v>12600</v>
      </c>
      <c r="D74">
        <f>IF(Tabela13[[#This Row],[Siano rano]]&gt;=50000,Tabela13[[#This Row],[Siano rano]] - 90 * 40, Tabela13[[#This Row],[Siano rano]]) + IF(Tabela13[[#This Row],[Dzień tygonia]]=6, 15000, 0)</f>
        <v>52000</v>
      </c>
      <c r="E74">
        <f>IF(Tabela13[[#This Row],[Siano rano]]&lt;50000,Tabela13[[#This Row],[Żołędzie rano]] - 90 * 20, Tabela13[[#This Row],[Żołędzie rano]]) + IF(Tabela13[[#This Row],[Dzień tygonia]]=3, 4000, 0)</f>
        <v>12600</v>
      </c>
      <c r="F74">
        <f>WEEKDAY(Tabela13[[#This Row],[Data]])</f>
        <v>2</v>
      </c>
    </row>
    <row r="75" spans="1:6" x14ac:dyDescent="0.25">
      <c r="A75" s="1">
        <v>43508</v>
      </c>
      <c r="B75">
        <f t="shared" si="1"/>
        <v>52000</v>
      </c>
      <c r="C75">
        <f t="shared" si="1"/>
        <v>12600</v>
      </c>
      <c r="D75">
        <f>IF(Tabela13[[#This Row],[Siano rano]]&gt;=50000,Tabela13[[#This Row],[Siano rano]] - 90 * 40, Tabela13[[#This Row],[Siano rano]]) + IF(Tabela13[[#This Row],[Dzień tygonia]]=6, 15000, 0)</f>
        <v>48400</v>
      </c>
      <c r="E75">
        <f>IF(Tabela13[[#This Row],[Siano rano]]&lt;50000,Tabela13[[#This Row],[Żołędzie rano]] - 90 * 20, Tabela13[[#This Row],[Żołędzie rano]]) + IF(Tabela13[[#This Row],[Dzień tygonia]]=3, 4000, 0)</f>
        <v>16600</v>
      </c>
      <c r="F75">
        <f>WEEKDAY(Tabela13[[#This Row],[Data]])</f>
        <v>3</v>
      </c>
    </row>
    <row r="76" spans="1:6" x14ac:dyDescent="0.25">
      <c r="A76" s="1">
        <v>43509</v>
      </c>
      <c r="B76">
        <f t="shared" si="1"/>
        <v>48400</v>
      </c>
      <c r="C76">
        <f t="shared" si="1"/>
        <v>16600</v>
      </c>
      <c r="D76">
        <f>IF(Tabela13[[#This Row],[Siano rano]]&gt;=50000,Tabela13[[#This Row],[Siano rano]] - 90 * 40, Tabela13[[#This Row],[Siano rano]]) + IF(Tabela13[[#This Row],[Dzień tygonia]]=6, 15000, 0)</f>
        <v>48400</v>
      </c>
      <c r="E76">
        <f>IF(Tabela13[[#This Row],[Siano rano]]&lt;50000,Tabela13[[#This Row],[Żołędzie rano]] - 90 * 20, Tabela13[[#This Row],[Żołędzie rano]]) + IF(Tabela13[[#This Row],[Dzień tygonia]]=3, 4000, 0)</f>
        <v>14800</v>
      </c>
      <c r="F76">
        <f>WEEKDAY(Tabela13[[#This Row],[Data]])</f>
        <v>4</v>
      </c>
    </row>
    <row r="77" spans="1:6" x14ac:dyDescent="0.25">
      <c r="A77" s="1">
        <v>43510</v>
      </c>
      <c r="B77">
        <f t="shared" si="1"/>
        <v>48400</v>
      </c>
      <c r="C77">
        <f t="shared" si="1"/>
        <v>14800</v>
      </c>
      <c r="D77">
        <f>IF(Tabela13[[#This Row],[Siano rano]]&gt;=50000,Tabela13[[#This Row],[Siano rano]] - 90 * 40, Tabela13[[#This Row],[Siano rano]]) + IF(Tabela13[[#This Row],[Dzień tygonia]]=6, 15000, 0)</f>
        <v>48400</v>
      </c>
      <c r="E77">
        <f>IF(Tabela13[[#This Row],[Siano rano]]&lt;50000,Tabela13[[#This Row],[Żołędzie rano]] - 90 * 20, Tabela13[[#This Row],[Żołędzie rano]]) + IF(Tabela13[[#This Row],[Dzień tygonia]]=3, 4000, 0)</f>
        <v>13000</v>
      </c>
      <c r="F77">
        <f>WEEKDAY(Tabela13[[#This Row],[Data]])</f>
        <v>5</v>
      </c>
    </row>
    <row r="78" spans="1:6" x14ac:dyDescent="0.25">
      <c r="A78" s="1">
        <v>43511</v>
      </c>
      <c r="B78">
        <f t="shared" si="1"/>
        <v>48400</v>
      </c>
      <c r="C78">
        <f t="shared" si="1"/>
        <v>13000</v>
      </c>
      <c r="D78">
        <f>IF(Tabela13[[#This Row],[Siano rano]]&gt;=50000,Tabela13[[#This Row],[Siano rano]] - 90 * 40, Tabela13[[#This Row],[Siano rano]]) + IF(Tabela13[[#This Row],[Dzień tygonia]]=6, 15000, 0)</f>
        <v>63400</v>
      </c>
      <c r="E78">
        <f>IF(Tabela13[[#This Row],[Siano rano]]&lt;50000,Tabela13[[#This Row],[Żołędzie rano]] - 90 * 20, Tabela13[[#This Row],[Żołędzie rano]]) + IF(Tabela13[[#This Row],[Dzień tygonia]]=3, 4000, 0)</f>
        <v>11200</v>
      </c>
      <c r="F78">
        <f>WEEKDAY(Tabela13[[#This Row],[Data]])</f>
        <v>6</v>
      </c>
    </row>
    <row r="79" spans="1:6" x14ac:dyDescent="0.25">
      <c r="A79" s="1">
        <v>43512</v>
      </c>
      <c r="B79">
        <f t="shared" si="1"/>
        <v>63400</v>
      </c>
      <c r="C79">
        <f t="shared" si="1"/>
        <v>11200</v>
      </c>
      <c r="D79">
        <f>IF(Tabela13[[#This Row],[Siano rano]]&gt;=50000,Tabela13[[#This Row],[Siano rano]] - 90 * 40, Tabela13[[#This Row],[Siano rano]]) + IF(Tabela13[[#This Row],[Dzień tygonia]]=6, 15000, 0)</f>
        <v>59800</v>
      </c>
      <c r="E79">
        <f>IF(Tabela13[[#This Row],[Siano rano]]&lt;50000,Tabela13[[#This Row],[Żołędzie rano]] - 90 * 20, Tabela13[[#This Row],[Żołędzie rano]]) + IF(Tabela13[[#This Row],[Dzień tygonia]]=3, 4000, 0)</f>
        <v>11200</v>
      </c>
      <c r="F79">
        <f>WEEKDAY(Tabela13[[#This Row],[Data]])</f>
        <v>7</v>
      </c>
    </row>
    <row r="80" spans="1:6" x14ac:dyDescent="0.25">
      <c r="A80" s="1">
        <v>43513</v>
      </c>
      <c r="B80">
        <f t="shared" si="1"/>
        <v>59800</v>
      </c>
      <c r="C80">
        <f t="shared" si="1"/>
        <v>11200</v>
      </c>
      <c r="D80">
        <f>IF(Tabela13[[#This Row],[Siano rano]]&gt;=50000,Tabela13[[#This Row],[Siano rano]] - 90 * 40, Tabela13[[#This Row],[Siano rano]]) + IF(Tabela13[[#This Row],[Dzień tygonia]]=6, 15000, 0)</f>
        <v>56200</v>
      </c>
      <c r="E80">
        <f>IF(Tabela13[[#This Row],[Siano rano]]&lt;50000,Tabela13[[#This Row],[Żołędzie rano]] - 90 * 20, Tabela13[[#This Row],[Żołędzie rano]]) + IF(Tabela13[[#This Row],[Dzień tygonia]]=3, 4000, 0)</f>
        <v>11200</v>
      </c>
      <c r="F80">
        <f>WEEKDAY(Tabela13[[#This Row],[Data]])</f>
        <v>1</v>
      </c>
    </row>
    <row r="81" spans="1:6" x14ac:dyDescent="0.25">
      <c r="A81" s="1">
        <v>43514</v>
      </c>
      <c r="B81">
        <f t="shared" si="1"/>
        <v>56200</v>
      </c>
      <c r="C81">
        <f t="shared" si="1"/>
        <v>11200</v>
      </c>
      <c r="D81">
        <f>IF(Tabela13[[#This Row],[Siano rano]]&gt;=50000,Tabela13[[#This Row],[Siano rano]] - 90 * 40, Tabela13[[#This Row],[Siano rano]]) + IF(Tabela13[[#This Row],[Dzień tygonia]]=6, 15000, 0)</f>
        <v>52600</v>
      </c>
      <c r="E81">
        <f>IF(Tabela13[[#This Row],[Siano rano]]&lt;50000,Tabela13[[#This Row],[Żołędzie rano]] - 90 * 20, Tabela13[[#This Row],[Żołędzie rano]]) + IF(Tabela13[[#This Row],[Dzień tygonia]]=3, 4000, 0)</f>
        <v>11200</v>
      </c>
      <c r="F81">
        <f>WEEKDAY(Tabela13[[#This Row],[Data]])</f>
        <v>2</v>
      </c>
    </row>
    <row r="82" spans="1:6" x14ac:dyDescent="0.25">
      <c r="A82" s="1">
        <v>43515</v>
      </c>
      <c r="B82">
        <f t="shared" si="1"/>
        <v>52600</v>
      </c>
      <c r="C82">
        <f t="shared" si="1"/>
        <v>11200</v>
      </c>
      <c r="D82">
        <f>IF(Tabela13[[#This Row],[Siano rano]]&gt;=50000,Tabela13[[#This Row],[Siano rano]] - 90 * 40, Tabela13[[#This Row],[Siano rano]]) + IF(Tabela13[[#This Row],[Dzień tygonia]]=6, 15000, 0)</f>
        <v>49000</v>
      </c>
      <c r="E82">
        <f>IF(Tabela13[[#This Row],[Siano rano]]&lt;50000,Tabela13[[#This Row],[Żołędzie rano]] - 90 * 20, Tabela13[[#This Row],[Żołędzie rano]]) + IF(Tabela13[[#This Row],[Dzień tygonia]]=3, 4000, 0)</f>
        <v>15200</v>
      </c>
      <c r="F82">
        <f>WEEKDAY(Tabela13[[#This Row],[Data]])</f>
        <v>3</v>
      </c>
    </row>
    <row r="83" spans="1:6" x14ac:dyDescent="0.25">
      <c r="A83" s="1">
        <v>43516</v>
      </c>
      <c r="B83">
        <f t="shared" si="1"/>
        <v>49000</v>
      </c>
      <c r="C83">
        <f t="shared" si="1"/>
        <v>15200</v>
      </c>
      <c r="D83">
        <f>IF(Tabela13[[#This Row],[Siano rano]]&gt;=50000,Tabela13[[#This Row],[Siano rano]] - 90 * 40, Tabela13[[#This Row],[Siano rano]]) + IF(Tabela13[[#This Row],[Dzień tygonia]]=6, 15000, 0)</f>
        <v>49000</v>
      </c>
      <c r="E83">
        <f>IF(Tabela13[[#This Row],[Siano rano]]&lt;50000,Tabela13[[#This Row],[Żołędzie rano]] - 90 * 20, Tabela13[[#This Row],[Żołędzie rano]]) + IF(Tabela13[[#This Row],[Dzień tygonia]]=3, 4000, 0)</f>
        <v>13400</v>
      </c>
      <c r="F83">
        <f>WEEKDAY(Tabela13[[#This Row],[Data]])</f>
        <v>4</v>
      </c>
    </row>
    <row r="84" spans="1:6" x14ac:dyDescent="0.25">
      <c r="A84" s="1">
        <v>43517</v>
      </c>
      <c r="B84">
        <f t="shared" si="1"/>
        <v>49000</v>
      </c>
      <c r="C84">
        <f t="shared" si="1"/>
        <v>13400</v>
      </c>
      <c r="D84">
        <f>IF(Tabela13[[#This Row],[Siano rano]]&gt;=50000,Tabela13[[#This Row],[Siano rano]] - 90 * 40, Tabela13[[#This Row],[Siano rano]]) + IF(Tabela13[[#This Row],[Dzień tygonia]]=6, 15000, 0)</f>
        <v>49000</v>
      </c>
      <c r="E84">
        <f>IF(Tabela13[[#This Row],[Siano rano]]&lt;50000,Tabela13[[#This Row],[Żołędzie rano]] - 90 * 20, Tabela13[[#This Row],[Żołędzie rano]]) + IF(Tabela13[[#This Row],[Dzień tygonia]]=3, 4000, 0)</f>
        <v>11600</v>
      </c>
      <c r="F84">
        <f>WEEKDAY(Tabela13[[#This Row],[Data]])</f>
        <v>5</v>
      </c>
    </row>
    <row r="85" spans="1:6" x14ac:dyDescent="0.25">
      <c r="A85" s="1">
        <v>43518</v>
      </c>
      <c r="B85">
        <f t="shared" si="1"/>
        <v>49000</v>
      </c>
      <c r="C85">
        <f t="shared" si="1"/>
        <v>11600</v>
      </c>
      <c r="D85">
        <f>IF(Tabela13[[#This Row],[Siano rano]]&gt;=50000,Tabela13[[#This Row],[Siano rano]] - 90 * 40, Tabela13[[#This Row],[Siano rano]]) + IF(Tabela13[[#This Row],[Dzień tygonia]]=6, 15000, 0)</f>
        <v>64000</v>
      </c>
      <c r="E85">
        <f>IF(Tabela13[[#This Row],[Siano rano]]&lt;50000,Tabela13[[#This Row],[Żołędzie rano]] - 90 * 20, Tabela13[[#This Row],[Żołędzie rano]]) + IF(Tabela13[[#This Row],[Dzień tygonia]]=3, 4000, 0)</f>
        <v>9800</v>
      </c>
      <c r="F85">
        <f>WEEKDAY(Tabela13[[#This Row],[Data]])</f>
        <v>6</v>
      </c>
    </row>
    <row r="86" spans="1:6" x14ac:dyDescent="0.25">
      <c r="A86" s="1">
        <v>43519</v>
      </c>
      <c r="B86">
        <f t="shared" si="1"/>
        <v>64000</v>
      </c>
      <c r="C86">
        <f t="shared" si="1"/>
        <v>9800</v>
      </c>
      <c r="D86">
        <f>IF(Tabela13[[#This Row],[Siano rano]]&gt;=50000,Tabela13[[#This Row],[Siano rano]] - 90 * 40, Tabela13[[#This Row],[Siano rano]]) + IF(Tabela13[[#This Row],[Dzień tygonia]]=6, 15000, 0)</f>
        <v>60400</v>
      </c>
      <c r="E86">
        <f>IF(Tabela13[[#This Row],[Siano rano]]&lt;50000,Tabela13[[#This Row],[Żołędzie rano]] - 90 * 20, Tabela13[[#This Row],[Żołędzie rano]]) + IF(Tabela13[[#This Row],[Dzień tygonia]]=3, 4000, 0)</f>
        <v>9800</v>
      </c>
      <c r="F86">
        <f>WEEKDAY(Tabela13[[#This Row],[Data]])</f>
        <v>7</v>
      </c>
    </row>
    <row r="87" spans="1:6" x14ac:dyDescent="0.25">
      <c r="A87" s="1">
        <v>43520</v>
      </c>
      <c r="B87">
        <f t="shared" si="1"/>
        <v>60400</v>
      </c>
      <c r="C87">
        <f t="shared" si="1"/>
        <v>9800</v>
      </c>
      <c r="D87">
        <f>IF(Tabela13[[#This Row],[Siano rano]]&gt;=50000,Tabela13[[#This Row],[Siano rano]] - 90 * 40, Tabela13[[#This Row],[Siano rano]]) + IF(Tabela13[[#This Row],[Dzień tygonia]]=6, 15000, 0)</f>
        <v>56800</v>
      </c>
      <c r="E87">
        <f>IF(Tabela13[[#This Row],[Siano rano]]&lt;50000,Tabela13[[#This Row],[Żołędzie rano]] - 90 * 20, Tabela13[[#This Row],[Żołędzie rano]]) + IF(Tabela13[[#This Row],[Dzień tygonia]]=3, 4000, 0)</f>
        <v>9800</v>
      </c>
      <c r="F87">
        <f>WEEKDAY(Tabela13[[#This Row],[Data]])</f>
        <v>1</v>
      </c>
    </row>
    <row r="88" spans="1:6" x14ac:dyDescent="0.25">
      <c r="A88" s="1">
        <v>43521</v>
      </c>
      <c r="B88">
        <f t="shared" si="1"/>
        <v>56800</v>
      </c>
      <c r="C88">
        <f t="shared" si="1"/>
        <v>9800</v>
      </c>
      <c r="D88">
        <f>IF(Tabela13[[#This Row],[Siano rano]]&gt;=50000,Tabela13[[#This Row],[Siano rano]] - 90 * 40, Tabela13[[#This Row],[Siano rano]]) + IF(Tabela13[[#This Row],[Dzień tygonia]]=6, 15000, 0)</f>
        <v>53200</v>
      </c>
      <c r="E88">
        <f>IF(Tabela13[[#This Row],[Siano rano]]&lt;50000,Tabela13[[#This Row],[Żołędzie rano]] - 90 * 20, Tabela13[[#This Row],[Żołędzie rano]]) + IF(Tabela13[[#This Row],[Dzień tygonia]]=3, 4000, 0)</f>
        <v>9800</v>
      </c>
      <c r="F88">
        <f>WEEKDAY(Tabela13[[#This Row],[Data]])</f>
        <v>2</v>
      </c>
    </row>
    <row r="89" spans="1:6" x14ac:dyDescent="0.25">
      <c r="A89" s="1">
        <v>43522</v>
      </c>
      <c r="B89">
        <f t="shared" si="1"/>
        <v>53200</v>
      </c>
      <c r="C89">
        <f t="shared" si="1"/>
        <v>9800</v>
      </c>
      <c r="D89">
        <f>IF(Tabela13[[#This Row],[Siano rano]]&gt;=50000,Tabela13[[#This Row],[Siano rano]] - 90 * 40, Tabela13[[#This Row],[Siano rano]]) + IF(Tabela13[[#This Row],[Dzień tygonia]]=6, 15000, 0)</f>
        <v>49600</v>
      </c>
      <c r="E89">
        <f>IF(Tabela13[[#This Row],[Siano rano]]&lt;50000,Tabela13[[#This Row],[Żołędzie rano]] - 90 * 20, Tabela13[[#This Row],[Żołędzie rano]]) + IF(Tabela13[[#This Row],[Dzień tygonia]]=3, 4000, 0)</f>
        <v>13800</v>
      </c>
      <c r="F89">
        <f>WEEKDAY(Tabela13[[#This Row],[Data]])</f>
        <v>3</v>
      </c>
    </row>
    <row r="90" spans="1:6" x14ac:dyDescent="0.25">
      <c r="A90" s="1">
        <v>43523</v>
      </c>
      <c r="B90">
        <f t="shared" si="1"/>
        <v>49600</v>
      </c>
      <c r="C90">
        <f t="shared" si="1"/>
        <v>13800</v>
      </c>
      <c r="D90">
        <f>IF(Tabela13[[#This Row],[Siano rano]]&gt;=50000,Tabela13[[#This Row],[Siano rano]] - 90 * 40, Tabela13[[#This Row],[Siano rano]]) + IF(Tabela13[[#This Row],[Dzień tygonia]]=6, 15000, 0)</f>
        <v>49600</v>
      </c>
      <c r="E90">
        <f>IF(Tabela13[[#This Row],[Siano rano]]&lt;50000,Tabela13[[#This Row],[Żołędzie rano]] - 90 * 20, Tabela13[[#This Row],[Żołędzie rano]]) + IF(Tabela13[[#This Row],[Dzień tygonia]]=3, 4000, 0)</f>
        <v>12000</v>
      </c>
      <c r="F90">
        <f>WEEKDAY(Tabela13[[#This Row],[Data]])</f>
        <v>4</v>
      </c>
    </row>
    <row r="91" spans="1:6" x14ac:dyDescent="0.25">
      <c r="A91" s="1">
        <v>43524</v>
      </c>
      <c r="B91">
        <f t="shared" si="1"/>
        <v>49600</v>
      </c>
      <c r="C91">
        <f t="shared" si="1"/>
        <v>12000</v>
      </c>
      <c r="D91">
        <f>IF(Tabela13[[#This Row],[Siano rano]]&gt;=50000,Tabela13[[#This Row],[Siano rano]] - 90 * 40, Tabela13[[#This Row],[Siano rano]]) + IF(Tabela13[[#This Row],[Dzień tygonia]]=6, 15000, 0)</f>
        <v>49600</v>
      </c>
      <c r="E91">
        <f>IF(Tabela13[[#This Row],[Siano rano]]&lt;50000,Tabela13[[#This Row],[Żołędzie rano]] - 90 * 20, Tabela13[[#This Row],[Żołędzie rano]]) + IF(Tabela13[[#This Row],[Dzień tygonia]]=3, 4000, 0)</f>
        <v>10200</v>
      </c>
      <c r="F91">
        <f>WEEKDAY(Tabela13[[#This Row],[Data]])</f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C6FF-4A97-4D16-8019-616E6D017F9D}">
  <dimension ref="A1:G91"/>
  <sheetViews>
    <sheetView workbookViewId="0">
      <selection activeCell="F6" sqref="F6"/>
    </sheetView>
  </sheetViews>
  <sheetFormatPr defaultRowHeight="15" x14ac:dyDescent="0.25"/>
  <cols>
    <col min="1" max="1" width="12.28515625" customWidth="1"/>
    <col min="2" max="2" width="17.85546875" customWidth="1"/>
    <col min="3" max="3" width="21" customWidth="1"/>
    <col min="4" max="4" width="24" customWidth="1"/>
    <col min="5" max="5" width="23.5703125" customWidth="1"/>
    <col min="6" max="6" width="22.28515625" customWidth="1"/>
    <col min="7" max="7" width="20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</v>
      </c>
    </row>
    <row r="2" spans="1:7" x14ac:dyDescent="0.25">
      <c r="A2" s="1">
        <v>43435</v>
      </c>
      <c r="B2">
        <v>100000</v>
      </c>
      <c r="C2">
        <v>5000</v>
      </c>
      <c r="D2">
        <f>IF(Tabela15[[#This Row],[Siano rano]]&gt;=50000,Tabela15[[#This Row],[Siano rano]] - 90 * 40, Tabela15[[#This Row],[Siano rano]]) + IF(Tabela15[[#This Row],[Dzień tygonia]]=6, 15000, 0)</f>
        <v>96400</v>
      </c>
      <c r="E2">
        <f>IF(Tabela15[[#This Row],[Siano rano]]&lt;50000,Tabela15[[#This Row],[Żołędzie rano]] - 90 * 20, Tabela15[[#This Row],[Żołędzie rano]]) + IF(Tabela15[[#This Row],[Dzień tygonia]]=3, 4000, 0)</f>
        <v>5000</v>
      </c>
      <c r="F2">
        <f>WEEKDAY(Tabela15[[#This Row],[Data]])</f>
        <v>7</v>
      </c>
      <c r="G2" s="3"/>
    </row>
    <row r="3" spans="1:7" x14ac:dyDescent="0.25">
      <c r="A3" s="1">
        <v>43436</v>
      </c>
      <c r="B3">
        <f>D2</f>
        <v>96400</v>
      </c>
      <c r="C3">
        <f>E2</f>
        <v>5000</v>
      </c>
      <c r="D3">
        <f>IF(Tabela15[[#This Row],[Siano rano]]&gt;=50000,Tabela15[[#This Row],[Siano rano]] - 90 * 40, Tabela15[[#This Row],[Siano rano]]) + IF(Tabela15[[#This Row],[Dzień tygonia]]=6, 15000, 0)</f>
        <v>92800</v>
      </c>
      <c r="E3">
        <f>IF(Tabela15[[#This Row],[Siano rano]]&lt;50000,Tabela15[[#This Row],[Żołędzie rano]] - 90 * 20, Tabela15[[#This Row],[Żołędzie rano]]) + IF(Tabela15[[#This Row],[Dzień tygonia]]=3, 4000, 0)</f>
        <v>5000</v>
      </c>
      <c r="F3">
        <f>WEEKDAY(Tabela15[[#This Row],[Data]])</f>
        <v>1</v>
      </c>
      <c r="G3" s="3" t="b">
        <f t="shared" ref="G2:G33" si="0">E3&lt;E2</f>
        <v>0</v>
      </c>
    </row>
    <row r="4" spans="1:7" x14ac:dyDescent="0.25">
      <c r="A4" s="1">
        <v>43437</v>
      </c>
      <c r="B4">
        <f t="shared" ref="B4:C67" si="1">D3</f>
        <v>92800</v>
      </c>
      <c r="C4">
        <f t="shared" si="1"/>
        <v>5000</v>
      </c>
      <c r="D4">
        <f>IF(Tabela15[[#This Row],[Siano rano]]&gt;=50000,Tabela15[[#This Row],[Siano rano]] - 90 * 40, Tabela15[[#This Row],[Siano rano]]) + IF(Tabela15[[#This Row],[Dzień tygonia]]=6, 15000, 0)</f>
        <v>89200</v>
      </c>
      <c r="E4">
        <f>IF(Tabela15[[#This Row],[Siano rano]]&lt;50000,Tabela15[[#This Row],[Żołędzie rano]] - 90 * 20, Tabela15[[#This Row],[Żołędzie rano]]) + IF(Tabela15[[#This Row],[Dzień tygonia]]=3, 4000, 0)</f>
        <v>5000</v>
      </c>
      <c r="F4">
        <f>WEEKDAY(Tabela15[[#This Row],[Data]])</f>
        <v>2</v>
      </c>
      <c r="G4" s="3" t="b">
        <f t="shared" si="0"/>
        <v>0</v>
      </c>
    </row>
    <row r="5" spans="1:7" x14ac:dyDescent="0.25">
      <c r="A5" s="1">
        <v>43438</v>
      </c>
      <c r="B5">
        <f t="shared" si="1"/>
        <v>89200</v>
      </c>
      <c r="C5">
        <f t="shared" si="1"/>
        <v>5000</v>
      </c>
      <c r="D5">
        <f>IF(Tabela15[[#This Row],[Siano rano]]&gt;=50000,Tabela15[[#This Row],[Siano rano]] - 90 * 40, Tabela15[[#This Row],[Siano rano]]) + IF(Tabela15[[#This Row],[Dzień tygonia]]=6, 15000, 0)</f>
        <v>85600</v>
      </c>
      <c r="E5">
        <f>IF(Tabela15[[#This Row],[Siano rano]]&lt;50000,Tabela15[[#This Row],[Żołędzie rano]] - 90 * 20, Tabela15[[#This Row],[Żołędzie rano]]) + IF(Tabela15[[#This Row],[Dzień tygonia]]=3, 4000, 0)</f>
        <v>9000</v>
      </c>
      <c r="F5">
        <f>WEEKDAY(Tabela15[[#This Row],[Data]])</f>
        <v>3</v>
      </c>
      <c r="G5" s="3" t="b">
        <f t="shared" si="0"/>
        <v>0</v>
      </c>
    </row>
    <row r="6" spans="1:7" x14ac:dyDescent="0.25">
      <c r="A6" s="1">
        <v>43439</v>
      </c>
      <c r="B6">
        <f t="shared" si="1"/>
        <v>85600</v>
      </c>
      <c r="C6">
        <f t="shared" si="1"/>
        <v>9000</v>
      </c>
      <c r="D6">
        <f>IF(Tabela15[[#This Row],[Siano rano]]&gt;=50000,Tabela15[[#This Row],[Siano rano]] - 90 * 40, Tabela15[[#This Row],[Siano rano]]) + IF(Tabela15[[#This Row],[Dzień tygonia]]=6, 15000, 0)</f>
        <v>82000</v>
      </c>
      <c r="E6">
        <f>IF(Tabela15[[#This Row],[Siano rano]]&lt;50000,Tabela15[[#This Row],[Żołędzie rano]] - 90 * 20, Tabela15[[#This Row],[Żołędzie rano]]) + IF(Tabela15[[#This Row],[Dzień tygonia]]=3, 4000, 0)</f>
        <v>9000</v>
      </c>
      <c r="F6">
        <f>WEEKDAY(Tabela15[[#This Row],[Data]])</f>
        <v>4</v>
      </c>
      <c r="G6" s="3" t="b">
        <f t="shared" si="0"/>
        <v>0</v>
      </c>
    </row>
    <row r="7" spans="1:7" x14ac:dyDescent="0.25">
      <c r="A7" s="1">
        <v>43440</v>
      </c>
      <c r="B7">
        <f t="shared" si="1"/>
        <v>82000</v>
      </c>
      <c r="C7">
        <f t="shared" si="1"/>
        <v>9000</v>
      </c>
      <c r="D7">
        <f>IF(Tabela15[[#This Row],[Siano rano]]&gt;=50000,Tabela15[[#This Row],[Siano rano]] - 90 * 40, Tabela15[[#This Row],[Siano rano]]) + IF(Tabela15[[#This Row],[Dzień tygonia]]=6, 15000, 0)</f>
        <v>78400</v>
      </c>
      <c r="E7">
        <f>IF(Tabela15[[#This Row],[Siano rano]]&lt;50000,Tabela15[[#This Row],[Żołędzie rano]] - 90 * 20, Tabela15[[#This Row],[Żołędzie rano]]) + IF(Tabela15[[#This Row],[Dzień tygonia]]=3, 4000, 0)</f>
        <v>9000</v>
      </c>
      <c r="F7">
        <f>WEEKDAY(Tabela15[[#This Row],[Data]])</f>
        <v>5</v>
      </c>
      <c r="G7" s="3" t="b">
        <f t="shared" si="0"/>
        <v>0</v>
      </c>
    </row>
    <row r="8" spans="1:7" x14ac:dyDescent="0.25">
      <c r="A8" s="1">
        <v>43441</v>
      </c>
      <c r="B8">
        <f t="shared" si="1"/>
        <v>78400</v>
      </c>
      <c r="C8">
        <f t="shared" si="1"/>
        <v>9000</v>
      </c>
      <c r="D8">
        <f>IF(Tabela15[[#This Row],[Siano rano]]&gt;=50000,Tabela15[[#This Row],[Siano rano]] - 90 * 40, Tabela15[[#This Row],[Siano rano]]) + IF(Tabela15[[#This Row],[Dzień tygonia]]=6, 15000, 0)</f>
        <v>89800</v>
      </c>
      <c r="E8">
        <f>IF(Tabela15[[#This Row],[Siano rano]]&lt;50000,Tabela15[[#This Row],[Żołędzie rano]] - 90 * 20, Tabela15[[#This Row],[Żołędzie rano]]) + IF(Tabela15[[#This Row],[Dzień tygonia]]=3, 4000, 0)</f>
        <v>9000</v>
      </c>
      <c r="F8">
        <f>WEEKDAY(Tabela15[[#This Row],[Data]])</f>
        <v>6</v>
      </c>
      <c r="G8" s="3" t="b">
        <f t="shared" si="0"/>
        <v>0</v>
      </c>
    </row>
    <row r="9" spans="1:7" x14ac:dyDescent="0.25">
      <c r="A9" s="1">
        <v>43442</v>
      </c>
      <c r="B9">
        <f t="shared" si="1"/>
        <v>89800</v>
      </c>
      <c r="C9">
        <f t="shared" si="1"/>
        <v>9000</v>
      </c>
      <c r="D9">
        <f>IF(Tabela15[[#This Row],[Siano rano]]&gt;=50000,Tabela15[[#This Row],[Siano rano]] - 90 * 40, Tabela15[[#This Row],[Siano rano]]) + IF(Tabela15[[#This Row],[Dzień tygonia]]=6, 15000, 0)</f>
        <v>86200</v>
      </c>
      <c r="E9">
        <f>IF(Tabela15[[#This Row],[Siano rano]]&lt;50000,Tabela15[[#This Row],[Żołędzie rano]] - 90 * 20, Tabela15[[#This Row],[Żołędzie rano]]) + IF(Tabela15[[#This Row],[Dzień tygonia]]=3, 4000, 0)</f>
        <v>9000</v>
      </c>
      <c r="F9">
        <f>WEEKDAY(Tabela15[[#This Row],[Data]])</f>
        <v>7</v>
      </c>
      <c r="G9" s="3" t="b">
        <f t="shared" si="0"/>
        <v>0</v>
      </c>
    </row>
    <row r="10" spans="1:7" x14ac:dyDescent="0.25">
      <c r="A10" s="1">
        <v>43443</v>
      </c>
      <c r="B10">
        <f t="shared" si="1"/>
        <v>86200</v>
      </c>
      <c r="C10">
        <f t="shared" si="1"/>
        <v>9000</v>
      </c>
      <c r="D10">
        <f>IF(Tabela15[[#This Row],[Siano rano]]&gt;=50000,Tabela15[[#This Row],[Siano rano]] - 90 * 40, Tabela15[[#This Row],[Siano rano]]) + IF(Tabela15[[#This Row],[Dzień tygonia]]=6, 15000, 0)</f>
        <v>82600</v>
      </c>
      <c r="E10">
        <f>IF(Tabela15[[#This Row],[Siano rano]]&lt;50000,Tabela15[[#This Row],[Żołędzie rano]] - 90 * 20, Tabela15[[#This Row],[Żołędzie rano]]) + IF(Tabela15[[#This Row],[Dzień tygonia]]=3, 4000, 0)</f>
        <v>9000</v>
      </c>
      <c r="F10">
        <f>WEEKDAY(Tabela15[[#This Row],[Data]])</f>
        <v>1</v>
      </c>
      <c r="G10" s="3" t="b">
        <f t="shared" si="0"/>
        <v>0</v>
      </c>
    </row>
    <row r="11" spans="1:7" x14ac:dyDescent="0.25">
      <c r="A11" s="1">
        <v>43444</v>
      </c>
      <c r="B11">
        <f t="shared" si="1"/>
        <v>82600</v>
      </c>
      <c r="C11">
        <f t="shared" si="1"/>
        <v>9000</v>
      </c>
      <c r="D11">
        <f>IF(Tabela15[[#This Row],[Siano rano]]&gt;=50000,Tabela15[[#This Row],[Siano rano]] - 90 * 40, Tabela15[[#This Row],[Siano rano]]) + IF(Tabela15[[#This Row],[Dzień tygonia]]=6, 15000, 0)</f>
        <v>79000</v>
      </c>
      <c r="E11">
        <f>IF(Tabela15[[#This Row],[Siano rano]]&lt;50000,Tabela15[[#This Row],[Żołędzie rano]] - 90 * 20, Tabela15[[#This Row],[Żołędzie rano]]) + IF(Tabela15[[#This Row],[Dzień tygonia]]=3, 4000, 0)</f>
        <v>9000</v>
      </c>
      <c r="F11">
        <f>WEEKDAY(Tabela15[[#This Row],[Data]])</f>
        <v>2</v>
      </c>
      <c r="G11" s="3" t="b">
        <f t="shared" si="0"/>
        <v>0</v>
      </c>
    </row>
    <row r="12" spans="1:7" x14ac:dyDescent="0.25">
      <c r="A12" s="1">
        <v>43445</v>
      </c>
      <c r="B12">
        <f t="shared" si="1"/>
        <v>79000</v>
      </c>
      <c r="C12">
        <f t="shared" si="1"/>
        <v>9000</v>
      </c>
      <c r="D12">
        <f>IF(Tabela15[[#This Row],[Siano rano]]&gt;=50000,Tabela15[[#This Row],[Siano rano]] - 90 * 40, Tabela15[[#This Row],[Siano rano]]) + IF(Tabela15[[#This Row],[Dzień tygonia]]=6, 15000, 0)</f>
        <v>75400</v>
      </c>
      <c r="E12">
        <f>IF(Tabela15[[#This Row],[Siano rano]]&lt;50000,Tabela15[[#This Row],[Żołędzie rano]] - 90 * 20, Tabela15[[#This Row],[Żołędzie rano]]) + IF(Tabela15[[#This Row],[Dzień tygonia]]=3, 4000, 0)</f>
        <v>13000</v>
      </c>
      <c r="F12">
        <f>WEEKDAY(Tabela15[[#This Row],[Data]])</f>
        <v>3</v>
      </c>
      <c r="G12" s="3" t="b">
        <f t="shared" si="0"/>
        <v>0</v>
      </c>
    </row>
    <row r="13" spans="1:7" x14ac:dyDescent="0.25">
      <c r="A13" s="1">
        <v>43446</v>
      </c>
      <c r="B13">
        <f t="shared" si="1"/>
        <v>75400</v>
      </c>
      <c r="C13">
        <f t="shared" si="1"/>
        <v>13000</v>
      </c>
      <c r="D13">
        <f>IF(Tabela15[[#This Row],[Siano rano]]&gt;=50000,Tabela15[[#This Row],[Siano rano]] - 90 * 40, Tabela15[[#This Row],[Siano rano]]) + IF(Tabela15[[#This Row],[Dzień tygonia]]=6, 15000, 0)</f>
        <v>71800</v>
      </c>
      <c r="E13">
        <f>IF(Tabela15[[#This Row],[Siano rano]]&lt;50000,Tabela15[[#This Row],[Żołędzie rano]] - 90 * 20, Tabela15[[#This Row],[Żołędzie rano]]) + IF(Tabela15[[#This Row],[Dzień tygonia]]=3, 4000, 0)</f>
        <v>13000</v>
      </c>
      <c r="F13">
        <f>WEEKDAY(Tabela15[[#This Row],[Data]])</f>
        <v>4</v>
      </c>
      <c r="G13" s="3" t="b">
        <f t="shared" si="0"/>
        <v>0</v>
      </c>
    </row>
    <row r="14" spans="1:7" x14ac:dyDescent="0.25">
      <c r="A14" s="1">
        <v>43447</v>
      </c>
      <c r="B14">
        <f t="shared" si="1"/>
        <v>71800</v>
      </c>
      <c r="C14">
        <f t="shared" si="1"/>
        <v>13000</v>
      </c>
      <c r="D14">
        <f>IF(Tabela15[[#This Row],[Siano rano]]&gt;=50000,Tabela15[[#This Row],[Siano rano]] - 90 * 40, Tabela15[[#This Row],[Siano rano]]) + IF(Tabela15[[#This Row],[Dzień tygonia]]=6, 15000, 0)</f>
        <v>68200</v>
      </c>
      <c r="E14">
        <f>IF(Tabela15[[#This Row],[Siano rano]]&lt;50000,Tabela15[[#This Row],[Żołędzie rano]] - 90 * 20, Tabela15[[#This Row],[Żołędzie rano]]) + IF(Tabela15[[#This Row],[Dzień tygonia]]=3, 4000, 0)</f>
        <v>13000</v>
      </c>
      <c r="F14">
        <f>WEEKDAY(Tabela15[[#This Row],[Data]])</f>
        <v>5</v>
      </c>
      <c r="G14" s="3" t="b">
        <f t="shared" si="0"/>
        <v>0</v>
      </c>
    </row>
    <row r="15" spans="1:7" x14ac:dyDescent="0.25">
      <c r="A15" s="1">
        <v>43448</v>
      </c>
      <c r="B15">
        <f t="shared" si="1"/>
        <v>68200</v>
      </c>
      <c r="C15">
        <f t="shared" si="1"/>
        <v>13000</v>
      </c>
      <c r="D15">
        <f>IF(Tabela15[[#This Row],[Siano rano]]&gt;=50000,Tabela15[[#This Row],[Siano rano]] - 90 * 40, Tabela15[[#This Row],[Siano rano]]) + IF(Tabela15[[#This Row],[Dzień tygonia]]=6, 15000, 0)</f>
        <v>79600</v>
      </c>
      <c r="E15">
        <f>IF(Tabela15[[#This Row],[Siano rano]]&lt;50000,Tabela15[[#This Row],[Żołędzie rano]] - 90 * 20, Tabela15[[#This Row],[Żołędzie rano]]) + IF(Tabela15[[#This Row],[Dzień tygonia]]=3, 4000, 0)</f>
        <v>13000</v>
      </c>
      <c r="F15">
        <f>WEEKDAY(Tabela15[[#This Row],[Data]])</f>
        <v>6</v>
      </c>
      <c r="G15" s="3" t="b">
        <f t="shared" si="0"/>
        <v>0</v>
      </c>
    </row>
    <row r="16" spans="1:7" x14ac:dyDescent="0.25">
      <c r="A16" s="1">
        <v>43449</v>
      </c>
      <c r="B16">
        <f t="shared" si="1"/>
        <v>79600</v>
      </c>
      <c r="C16">
        <f t="shared" si="1"/>
        <v>13000</v>
      </c>
      <c r="D16">
        <f>IF(Tabela15[[#This Row],[Siano rano]]&gt;=50000,Tabela15[[#This Row],[Siano rano]] - 90 * 40, Tabela15[[#This Row],[Siano rano]]) + IF(Tabela15[[#This Row],[Dzień tygonia]]=6, 15000, 0)</f>
        <v>76000</v>
      </c>
      <c r="E16">
        <f>IF(Tabela15[[#This Row],[Siano rano]]&lt;50000,Tabela15[[#This Row],[Żołędzie rano]] - 90 * 20, Tabela15[[#This Row],[Żołędzie rano]]) + IF(Tabela15[[#This Row],[Dzień tygonia]]=3, 4000, 0)</f>
        <v>13000</v>
      </c>
      <c r="F16">
        <f>WEEKDAY(Tabela15[[#This Row],[Data]])</f>
        <v>7</v>
      </c>
      <c r="G16" s="3" t="b">
        <f t="shared" si="0"/>
        <v>0</v>
      </c>
    </row>
    <row r="17" spans="1:7" x14ac:dyDescent="0.25">
      <c r="A17" s="1">
        <v>43450</v>
      </c>
      <c r="B17">
        <f t="shared" si="1"/>
        <v>76000</v>
      </c>
      <c r="C17">
        <f t="shared" si="1"/>
        <v>13000</v>
      </c>
      <c r="D17">
        <f>IF(Tabela15[[#This Row],[Siano rano]]&gt;=50000,Tabela15[[#This Row],[Siano rano]] - 90 * 40, Tabela15[[#This Row],[Siano rano]]) + IF(Tabela15[[#This Row],[Dzień tygonia]]=6, 15000, 0)</f>
        <v>72400</v>
      </c>
      <c r="E17">
        <f>IF(Tabela15[[#This Row],[Siano rano]]&lt;50000,Tabela15[[#This Row],[Żołędzie rano]] - 90 * 20, Tabela15[[#This Row],[Żołędzie rano]]) + IF(Tabela15[[#This Row],[Dzień tygonia]]=3, 4000, 0)</f>
        <v>13000</v>
      </c>
      <c r="F17">
        <f>WEEKDAY(Tabela15[[#This Row],[Data]])</f>
        <v>1</v>
      </c>
      <c r="G17" s="3" t="b">
        <f t="shared" si="0"/>
        <v>0</v>
      </c>
    </row>
    <row r="18" spans="1:7" x14ac:dyDescent="0.25">
      <c r="A18" s="1">
        <v>43451</v>
      </c>
      <c r="B18">
        <f t="shared" si="1"/>
        <v>72400</v>
      </c>
      <c r="C18">
        <f t="shared" si="1"/>
        <v>13000</v>
      </c>
      <c r="D18">
        <f>IF(Tabela15[[#This Row],[Siano rano]]&gt;=50000,Tabela15[[#This Row],[Siano rano]] - 90 * 40, Tabela15[[#This Row],[Siano rano]]) + IF(Tabela15[[#This Row],[Dzień tygonia]]=6, 15000, 0)</f>
        <v>68800</v>
      </c>
      <c r="E18">
        <f>IF(Tabela15[[#This Row],[Siano rano]]&lt;50000,Tabela15[[#This Row],[Żołędzie rano]] - 90 * 20, Tabela15[[#This Row],[Żołędzie rano]]) + IF(Tabela15[[#This Row],[Dzień tygonia]]=3, 4000, 0)</f>
        <v>13000</v>
      </c>
      <c r="F18">
        <f>WEEKDAY(Tabela15[[#This Row],[Data]])</f>
        <v>2</v>
      </c>
      <c r="G18" s="3" t="b">
        <f t="shared" si="0"/>
        <v>0</v>
      </c>
    </row>
    <row r="19" spans="1:7" x14ac:dyDescent="0.25">
      <c r="A19" s="1">
        <v>43452</v>
      </c>
      <c r="B19">
        <f t="shared" si="1"/>
        <v>68800</v>
      </c>
      <c r="C19">
        <f t="shared" si="1"/>
        <v>13000</v>
      </c>
      <c r="D19">
        <f>IF(Tabela15[[#This Row],[Siano rano]]&gt;=50000,Tabela15[[#This Row],[Siano rano]] - 90 * 40, Tabela15[[#This Row],[Siano rano]]) + IF(Tabela15[[#This Row],[Dzień tygonia]]=6, 15000, 0)</f>
        <v>65200</v>
      </c>
      <c r="E19">
        <f>IF(Tabela15[[#This Row],[Siano rano]]&lt;50000,Tabela15[[#This Row],[Żołędzie rano]] - 90 * 20, Tabela15[[#This Row],[Żołędzie rano]]) + IF(Tabela15[[#This Row],[Dzień tygonia]]=3, 4000, 0)</f>
        <v>17000</v>
      </c>
      <c r="F19">
        <f>WEEKDAY(Tabela15[[#This Row],[Data]])</f>
        <v>3</v>
      </c>
      <c r="G19" s="3" t="b">
        <f t="shared" si="0"/>
        <v>0</v>
      </c>
    </row>
    <row r="20" spans="1:7" x14ac:dyDescent="0.25">
      <c r="A20" s="1">
        <v>43453</v>
      </c>
      <c r="B20">
        <f t="shared" si="1"/>
        <v>65200</v>
      </c>
      <c r="C20">
        <f t="shared" si="1"/>
        <v>17000</v>
      </c>
      <c r="D20">
        <f>IF(Tabela15[[#This Row],[Siano rano]]&gt;=50000,Tabela15[[#This Row],[Siano rano]] - 90 * 40, Tabela15[[#This Row],[Siano rano]]) + IF(Tabela15[[#This Row],[Dzień tygonia]]=6, 15000, 0)</f>
        <v>61600</v>
      </c>
      <c r="E20">
        <f>IF(Tabela15[[#This Row],[Siano rano]]&lt;50000,Tabela15[[#This Row],[Żołędzie rano]] - 90 * 20, Tabela15[[#This Row],[Żołędzie rano]]) + IF(Tabela15[[#This Row],[Dzień tygonia]]=3, 4000, 0)</f>
        <v>17000</v>
      </c>
      <c r="F20">
        <f>WEEKDAY(Tabela15[[#This Row],[Data]])</f>
        <v>4</v>
      </c>
      <c r="G20" s="3" t="b">
        <f t="shared" si="0"/>
        <v>0</v>
      </c>
    </row>
    <row r="21" spans="1:7" x14ac:dyDescent="0.25">
      <c r="A21" s="1">
        <v>43454</v>
      </c>
      <c r="B21">
        <f t="shared" si="1"/>
        <v>61600</v>
      </c>
      <c r="C21">
        <f t="shared" si="1"/>
        <v>17000</v>
      </c>
      <c r="D21">
        <f>IF(Tabela15[[#This Row],[Siano rano]]&gt;=50000,Tabela15[[#This Row],[Siano rano]] - 90 * 40, Tabela15[[#This Row],[Siano rano]]) + IF(Tabela15[[#This Row],[Dzień tygonia]]=6, 15000, 0)</f>
        <v>58000</v>
      </c>
      <c r="E21">
        <f>IF(Tabela15[[#This Row],[Siano rano]]&lt;50000,Tabela15[[#This Row],[Żołędzie rano]] - 90 * 20, Tabela15[[#This Row],[Żołędzie rano]]) + IF(Tabela15[[#This Row],[Dzień tygonia]]=3, 4000, 0)</f>
        <v>17000</v>
      </c>
      <c r="F21">
        <f>WEEKDAY(Tabela15[[#This Row],[Data]])</f>
        <v>5</v>
      </c>
      <c r="G21" s="3" t="b">
        <f t="shared" si="0"/>
        <v>0</v>
      </c>
    </row>
    <row r="22" spans="1:7" x14ac:dyDescent="0.25">
      <c r="A22" s="1">
        <v>43455</v>
      </c>
      <c r="B22">
        <f t="shared" si="1"/>
        <v>58000</v>
      </c>
      <c r="C22">
        <f t="shared" si="1"/>
        <v>17000</v>
      </c>
      <c r="D22">
        <f>IF(Tabela15[[#This Row],[Siano rano]]&gt;=50000,Tabela15[[#This Row],[Siano rano]] - 90 * 40, Tabela15[[#This Row],[Siano rano]]) + IF(Tabela15[[#This Row],[Dzień tygonia]]=6, 15000, 0)</f>
        <v>69400</v>
      </c>
      <c r="E22">
        <f>IF(Tabela15[[#This Row],[Siano rano]]&lt;50000,Tabela15[[#This Row],[Żołędzie rano]] - 90 * 20, Tabela15[[#This Row],[Żołędzie rano]]) + IF(Tabela15[[#This Row],[Dzień tygonia]]=3, 4000, 0)</f>
        <v>17000</v>
      </c>
      <c r="F22">
        <f>WEEKDAY(Tabela15[[#This Row],[Data]])</f>
        <v>6</v>
      </c>
      <c r="G22" s="3" t="b">
        <f t="shared" si="0"/>
        <v>0</v>
      </c>
    </row>
    <row r="23" spans="1:7" x14ac:dyDescent="0.25">
      <c r="A23" s="1">
        <v>43456</v>
      </c>
      <c r="B23">
        <f t="shared" si="1"/>
        <v>69400</v>
      </c>
      <c r="C23">
        <f t="shared" si="1"/>
        <v>17000</v>
      </c>
      <c r="D23">
        <f>IF(Tabela15[[#This Row],[Siano rano]]&gt;=50000,Tabela15[[#This Row],[Siano rano]] - 90 * 40, Tabela15[[#This Row],[Siano rano]]) + IF(Tabela15[[#This Row],[Dzień tygonia]]=6, 15000, 0)</f>
        <v>65800</v>
      </c>
      <c r="E23">
        <f>IF(Tabela15[[#This Row],[Siano rano]]&lt;50000,Tabela15[[#This Row],[Żołędzie rano]] - 90 * 20, Tabela15[[#This Row],[Żołędzie rano]]) + IF(Tabela15[[#This Row],[Dzień tygonia]]=3, 4000, 0)</f>
        <v>17000</v>
      </c>
      <c r="F23">
        <f>WEEKDAY(Tabela15[[#This Row],[Data]])</f>
        <v>7</v>
      </c>
      <c r="G23" s="3" t="b">
        <f t="shared" si="0"/>
        <v>0</v>
      </c>
    </row>
    <row r="24" spans="1:7" x14ac:dyDescent="0.25">
      <c r="A24" s="1">
        <v>43457</v>
      </c>
      <c r="B24">
        <f t="shared" si="1"/>
        <v>65800</v>
      </c>
      <c r="C24">
        <f t="shared" si="1"/>
        <v>17000</v>
      </c>
      <c r="D24">
        <f>IF(Tabela15[[#This Row],[Siano rano]]&gt;=50000,Tabela15[[#This Row],[Siano rano]] - 90 * 40, Tabela15[[#This Row],[Siano rano]]) + IF(Tabela15[[#This Row],[Dzień tygonia]]=6, 15000, 0)</f>
        <v>62200</v>
      </c>
      <c r="E24">
        <f>IF(Tabela15[[#This Row],[Siano rano]]&lt;50000,Tabela15[[#This Row],[Żołędzie rano]] - 90 * 20, Tabela15[[#This Row],[Żołędzie rano]]) + IF(Tabela15[[#This Row],[Dzień tygonia]]=3, 4000, 0)</f>
        <v>17000</v>
      </c>
      <c r="F24">
        <f>WEEKDAY(Tabela15[[#This Row],[Data]])</f>
        <v>1</v>
      </c>
      <c r="G24" s="3" t="b">
        <f t="shared" si="0"/>
        <v>0</v>
      </c>
    </row>
    <row r="25" spans="1:7" x14ac:dyDescent="0.25">
      <c r="A25" s="1">
        <v>43458</v>
      </c>
      <c r="B25">
        <f t="shared" si="1"/>
        <v>62200</v>
      </c>
      <c r="C25">
        <f t="shared" si="1"/>
        <v>17000</v>
      </c>
      <c r="D25">
        <f>IF(Tabela15[[#This Row],[Siano rano]]&gt;=50000,Tabela15[[#This Row],[Siano rano]] - 90 * 40, Tabela15[[#This Row],[Siano rano]]) + IF(Tabela15[[#This Row],[Dzień tygonia]]=6, 15000, 0)</f>
        <v>58600</v>
      </c>
      <c r="E25">
        <f>IF(Tabela15[[#This Row],[Siano rano]]&lt;50000,Tabela15[[#This Row],[Żołędzie rano]] - 90 * 20, Tabela15[[#This Row],[Żołędzie rano]]) + IF(Tabela15[[#This Row],[Dzień tygonia]]=3, 4000, 0)</f>
        <v>17000</v>
      </c>
      <c r="F25">
        <f>WEEKDAY(Tabela15[[#This Row],[Data]])</f>
        <v>2</v>
      </c>
      <c r="G25" s="3" t="b">
        <f t="shared" si="0"/>
        <v>0</v>
      </c>
    </row>
    <row r="26" spans="1:7" x14ac:dyDescent="0.25">
      <c r="A26" s="1">
        <v>43459</v>
      </c>
      <c r="B26">
        <f t="shared" si="1"/>
        <v>58600</v>
      </c>
      <c r="C26">
        <f t="shared" si="1"/>
        <v>17000</v>
      </c>
      <c r="D26">
        <f>IF(Tabela15[[#This Row],[Siano rano]]&gt;=50000,Tabela15[[#This Row],[Siano rano]] - 90 * 40, Tabela15[[#This Row],[Siano rano]]) + IF(Tabela15[[#This Row],[Dzień tygonia]]=6, 15000, 0)</f>
        <v>55000</v>
      </c>
      <c r="E26">
        <f>IF(Tabela15[[#This Row],[Siano rano]]&lt;50000,Tabela15[[#This Row],[Żołędzie rano]] - 90 * 20, Tabela15[[#This Row],[Żołędzie rano]]) + IF(Tabela15[[#This Row],[Dzień tygonia]]=3, 4000, 0)</f>
        <v>21000</v>
      </c>
      <c r="F26">
        <f>WEEKDAY(Tabela15[[#This Row],[Data]])</f>
        <v>3</v>
      </c>
      <c r="G26" s="3" t="b">
        <f t="shared" si="0"/>
        <v>0</v>
      </c>
    </row>
    <row r="27" spans="1:7" x14ac:dyDescent="0.25">
      <c r="A27" s="1">
        <v>43460</v>
      </c>
      <c r="B27">
        <f t="shared" si="1"/>
        <v>55000</v>
      </c>
      <c r="C27">
        <f t="shared" si="1"/>
        <v>21000</v>
      </c>
      <c r="D27">
        <f>IF(Tabela15[[#This Row],[Siano rano]]&gt;=50000,Tabela15[[#This Row],[Siano rano]] - 90 * 40, Tabela15[[#This Row],[Siano rano]]) + IF(Tabela15[[#This Row],[Dzień tygonia]]=6, 15000, 0)</f>
        <v>51400</v>
      </c>
      <c r="E27">
        <f>IF(Tabela15[[#This Row],[Siano rano]]&lt;50000,Tabela15[[#This Row],[Żołędzie rano]] - 90 * 20, Tabela15[[#This Row],[Żołędzie rano]]) + IF(Tabela15[[#This Row],[Dzień tygonia]]=3, 4000, 0)</f>
        <v>21000</v>
      </c>
      <c r="F27">
        <f>WEEKDAY(Tabela15[[#This Row],[Data]])</f>
        <v>4</v>
      </c>
      <c r="G27" s="3" t="b">
        <f t="shared" si="0"/>
        <v>0</v>
      </c>
    </row>
    <row r="28" spans="1:7" x14ac:dyDescent="0.25">
      <c r="A28" s="1">
        <v>43461</v>
      </c>
      <c r="B28">
        <f t="shared" si="1"/>
        <v>51400</v>
      </c>
      <c r="C28">
        <f t="shared" si="1"/>
        <v>21000</v>
      </c>
      <c r="D28">
        <f>IF(Tabela15[[#This Row],[Siano rano]]&gt;=50000,Tabela15[[#This Row],[Siano rano]] - 90 * 40, Tabela15[[#This Row],[Siano rano]]) + IF(Tabela15[[#This Row],[Dzień tygonia]]=6, 15000, 0)</f>
        <v>47800</v>
      </c>
      <c r="E28">
        <f>IF(Tabela15[[#This Row],[Siano rano]]&lt;50000,Tabela15[[#This Row],[Żołędzie rano]] - 90 * 20, Tabela15[[#This Row],[Żołędzie rano]]) + IF(Tabela15[[#This Row],[Dzień tygonia]]=3, 4000, 0)</f>
        <v>21000</v>
      </c>
      <c r="F28">
        <f>WEEKDAY(Tabela15[[#This Row],[Data]])</f>
        <v>5</v>
      </c>
      <c r="G28" s="3" t="b">
        <f t="shared" si="0"/>
        <v>0</v>
      </c>
    </row>
    <row r="29" spans="1:7" x14ac:dyDescent="0.25">
      <c r="A29" s="4">
        <v>43462</v>
      </c>
      <c r="B29" s="2">
        <f t="shared" si="1"/>
        <v>47800</v>
      </c>
      <c r="C29" s="2">
        <f t="shared" si="1"/>
        <v>21000</v>
      </c>
      <c r="D29" s="2">
        <f>IF(Tabela15[[#This Row],[Siano rano]]&gt;=50000,Tabela15[[#This Row],[Siano rano]] - 90 * 40, Tabela15[[#This Row],[Siano rano]]) + IF(Tabela15[[#This Row],[Dzień tygonia]]=6, 15000, 0)</f>
        <v>62800</v>
      </c>
      <c r="E29" s="2">
        <f>IF(Tabela15[[#This Row],[Siano rano]]&lt;50000,Tabela15[[#This Row],[Żołędzie rano]] - 90 * 20, Tabela15[[#This Row],[Żołędzie rano]]) + IF(Tabela15[[#This Row],[Dzień tygonia]]=3, 4000, 0)</f>
        <v>19200</v>
      </c>
      <c r="F29" s="2">
        <f>WEEKDAY(Tabela15[[#This Row],[Data]])</f>
        <v>6</v>
      </c>
      <c r="G29" s="5" t="b">
        <f t="shared" si="0"/>
        <v>1</v>
      </c>
    </row>
    <row r="30" spans="1:7" x14ac:dyDescent="0.25">
      <c r="A30" s="1">
        <v>43463</v>
      </c>
      <c r="B30">
        <f t="shared" si="1"/>
        <v>62800</v>
      </c>
      <c r="C30">
        <f t="shared" si="1"/>
        <v>19200</v>
      </c>
      <c r="D30">
        <f>IF(Tabela15[[#This Row],[Siano rano]]&gt;=50000,Tabela15[[#This Row],[Siano rano]] - 90 * 40, Tabela15[[#This Row],[Siano rano]]) + IF(Tabela15[[#This Row],[Dzień tygonia]]=6, 15000, 0)</f>
        <v>59200</v>
      </c>
      <c r="E30">
        <f>IF(Tabela15[[#This Row],[Siano rano]]&lt;50000,Tabela15[[#This Row],[Żołędzie rano]] - 90 * 20, Tabela15[[#This Row],[Żołędzie rano]]) + IF(Tabela15[[#This Row],[Dzień tygonia]]=3, 4000, 0)</f>
        <v>19200</v>
      </c>
      <c r="F30">
        <f>WEEKDAY(Tabela15[[#This Row],[Data]])</f>
        <v>7</v>
      </c>
      <c r="G30" s="3" t="b">
        <f t="shared" si="0"/>
        <v>0</v>
      </c>
    </row>
    <row r="31" spans="1:7" x14ac:dyDescent="0.25">
      <c r="A31" s="1">
        <v>43464</v>
      </c>
      <c r="B31">
        <f t="shared" si="1"/>
        <v>59200</v>
      </c>
      <c r="C31">
        <f t="shared" si="1"/>
        <v>19200</v>
      </c>
      <c r="D31">
        <f>IF(Tabela15[[#This Row],[Siano rano]]&gt;=50000,Tabela15[[#This Row],[Siano rano]] - 90 * 40, Tabela15[[#This Row],[Siano rano]]) + IF(Tabela15[[#This Row],[Dzień tygonia]]=6, 15000, 0)</f>
        <v>55600</v>
      </c>
      <c r="E31">
        <f>IF(Tabela15[[#This Row],[Siano rano]]&lt;50000,Tabela15[[#This Row],[Żołędzie rano]] - 90 * 20, Tabela15[[#This Row],[Żołędzie rano]]) + IF(Tabela15[[#This Row],[Dzień tygonia]]=3, 4000, 0)</f>
        <v>19200</v>
      </c>
      <c r="F31">
        <f>WEEKDAY(Tabela15[[#This Row],[Data]])</f>
        <v>1</v>
      </c>
      <c r="G31" s="3" t="b">
        <f t="shared" si="0"/>
        <v>0</v>
      </c>
    </row>
    <row r="32" spans="1:7" x14ac:dyDescent="0.25">
      <c r="A32" s="1">
        <v>43465</v>
      </c>
      <c r="B32">
        <f t="shared" si="1"/>
        <v>55600</v>
      </c>
      <c r="C32">
        <f t="shared" si="1"/>
        <v>19200</v>
      </c>
      <c r="D32">
        <f>IF(Tabela15[[#This Row],[Siano rano]]&gt;=50000,Tabela15[[#This Row],[Siano rano]] - 90 * 40, Tabela15[[#This Row],[Siano rano]]) + IF(Tabela15[[#This Row],[Dzień tygonia]]=6, 15000, 0)</f>
        <v>52000</v>
      </c>
      <c r="E32">
        <f>IF(Tabela15[[#This Row],[Siano rano]]&lt;50000,Tabela15[[#This Row],[Żołędzie rano]] - 90 * 20, Tabela15[[#This Row],[Żołędzie rano]]) + IF(Tabela15[[#This Row],[Dzień tygonia]]=3, 4000, 0)</f>
        <v>19200</v>
      </c>
      <c r="F32">
        <f>WEEKDAY(Tabela15[[#This Row],[Data]])</f>
        <v>2</v>
      </c>
      <c r="G32" s="3" t="b">
        <f t="shared" si="0"/>
        <v>0</v>
      </c>
    </row>
    <row r="33" spans="1:7" x14ac:dyDescent="0.25">
      <c r="A33" s="1">
        <v>43466</v>
      </c>
      <c r="B33">
        <f t="shared" si="1"/>
        <v>52000</v>
      </c>
      <c r="C33">
        <f t="shared" si="1"/>
        <v>19200</v>
      </c>
      <c r="D33">
        <f>IF(Tabela15[[#This Row],[Siano rano]]&gt;=50000,Tabela15[[#This Row],[Siano rano]] - 90 * 40, Tabela15[[#This Row],[Siano rano]]) + IF(Tabela15[[#This Row],[Dzień tygonia]]=6, 15000, 0)</f>
        <v>48400</v>
      </c>
      <c r="E33">
        <f>IF(Tabela15[[#This Row],[Siano rano]]&lt;50000,Tabela15[[#This Row],[Żołędzie rano]] - 90 * 20, Tabela15[[#This Row],[Żołędzie rano]]) + IF(Tabela15[[#This Row],[Dzień tygonia]]=3, 4000, 0)</f>
        <v>23200</v>
      </c>
      <c r="F33">
        <f>WEEKDAY(Tabela15[[#This Row],[Data]])</f>
        <v>3</v>
      </c>
      <c r="G33" s="3" t="b">
        <f t="shared" si="0"/>
        <v>0</v>
      </c>
    </row>
    <row r="34" spans="1:7" x14ac:dyDescent="0.25">
      <c r="A34" s="1">
        <v>43467</v>
      </c>
      <c r="B34">
        <f t="shared" si="1"/>
        <v>48400</v>
      </c>
      <c r="C34">
        <f t="shared" si="1"/>
        <v>23200</v>
      </c>
      <c r="D34">
        <f>IF(Tabela15[[#This Row],[Siano rano]]&gt;=50000,Tabela15[[#This Row],[Siano rano]] - 90 * 40, Tabela15[[#This Row],[Siano rano]]) + IF(Tabela15[[#This Row],[Dzień tygonia]]=6, 15000, 0)</f>
        <v>48400</v>
      </c>
      <c r="E34">
        <f>IF(Tabela15[[#This Row],[Siano rano]]&lt;50000,Tabela15[[#This Row],[Żołędzie rano]] - 90 * 20, Tabela15[[#This Row],[Żołędzie rano]]) + IF(Tabela15[[#This Row],[Dzień tygonia]]=3, 4000, 0)</f>
        <v>21400</v>
      </c>
      <c r="F34">
        <f>WEEKDAY(Tabela15[[#This Row],[Data]])</f>
        <v>4</v>
      </c>
      <c r="G34" s="3" t="b">
        <f t="shared" ref="G34:G65" si="2">E34&lt;E33</f>
        <v>1</v>
      </c>
    </row>
    <row r="35" spans="1:7" x14ac:dyDescent="0.25">
      <c r="A35" s="1">
        <v>43468</v>
      </c>
      <c r="B35">
        <f t="shared" si="1"/>
        <v>48400</v>
      </c>
      <c r="C35">
        <f t="shared" si="1"/>
        <v>21400</v>
      </c>
      <c r="D35">
        <f>IF(Tabela15[[#This Row],[Siano rano]]&gt;=50000,Tabela15[[#This Row],[Siano rano]] - 90 * 40, Tabela15[[#This Row],[Siano rano]]) + IF(Tabela15[[#This Row],[Dzień tygonia]]=6, 15000, 0)</f>
        <v>48400</v>
      </c>
      <c r="E35">
        <f>IF(Tabela15[[#This Row],[Siano rano]]&lt;50000,Tabela15[[#This Row],[Żołędzie rano]] - 90 * 20, Tabela15[[#This Row],[Żołędzie rano]]) + IF(Tabela15[[#This Row],[Dzień tygonia]]=3, 4000, 0)</f>
        <v>19600</v>
      </c>
      <c r="F35">
        <f>WEEKDAY(Tabela15[[#This Row],[Data]])</f>
        <v>5</v>
      </c>
      <c r="G35" s="3" t="b">
        <f t="shared" si="2"/>
        <v>1</v>
      </c>
    </row>
    <row r="36" spans="1:7" x14ac:dyDescent="0.25">
      <c r="A36" s="1">
        <v>43469</v>
      </c>
      <c r="B36">
        <f t="shared" si="1"/>
        <v>48400</v>
      </c>
      <c r="C36">
        <f t="shared" si="1"/>
        <v>19600</v>
      </c>
      <c r="D36">
        <f>IF(Tabela15[[#This Row],[Siano rano]]&gt;=50000,Tabela15[[#This Row],[Siano rano]] - 90 * 40, Tabela15[[#This Row],[Siano rano]]) + IF(Tabela15[[#This Row],[Dzień tygonia]]=6, 15000, 0)</f>
        <v>63400</v>
      </c>
      <c r="E36">
        <f>IF(Tabela15[[#This Row],[Siano rano]]&lt;50000,Tabela15[[#This Row],[Żołędzie rano]] - 90 * 20, Tabela15[[#This Row],[Żołędzie rano]]) + IF(Tabela15[[#This Row],[Dzień tygonia]]=3, 4000, 0)</f>
        <v>17800</v>
      </c>
      <c r="F36">
        <f>WEEKDAY(Tabela15[[#This Row],[Data]])</f>
        <v>6</v>
      </c>
      <c r="G36" s="3" t="b">
        <f t="shared" si="2"/>
        <v>1</v>
      </c>
    </row>
    <row r="37" spans="1:7" x14ac:dyDescent="0.25">
      <c r="A37" s="1">
        <v>43470</v>
      </c>
      <c r="B37">
        <f t="shared" si="1"/>
        <v>63400</v>
      </c>
      <c r="C37">
        <f t="shared" si="1"/>
        <v>17800</v>
      </c>
      <c r="D37">
        <f>IF(Tabela15[[#This Row],[Siano rano]]&gt;=50000,Tabela15[[#This Row],[Siano rano]] - 90 * 40, Tabela15[[#This Row],[Siano rano]]) + IF(Tabela15[[#This Row],[Dzień tygonia]]=6, 15000, 0)</f>
        <v>59800</v>
      </c>
      <c r="E37">
        <f>IF(Tabela15[[#This Row],[Siano rano]]&lt;50000,Tabela15[[#This Row],[Żołędzie rano]] - 90 * 20, Tabela15[[#This Row],[Żołędzie rano]]) + IF(Tabela15[[#This Row],[Dzień tygonia]]=3, 4000, 0)</f>
        <v>17800</v>
      </c>
      <c r="F37">
        <f>WEEKDAY(Tabela15[[#This Row],[Data]])</f>
        <v>7</v>
      </c>
      <c r="G37" s="3" t="b">
        <f t="shared" si="2"/>
        <v>0</v>
      </c>
    </row>
    <row r="38" spans="1:7" x14ac:dyDescent="0.25">
      <c r="A38" s="1">
        <v>43471</v>
      </c>
      <c r="B38">
        <f t="shared" si="1"/>
        <v>59800</v>
      </c>
      <c r="C38">
        <f t="shared" si="1"/>
        <v>17800</v>
      </c>
      <c r="D38">
        <f>IF(Tabela15[[#This Row],[Siano rano]]&gt;=50000,Tabela15[[#This Row],[Siano rano]] - 90 * 40, Tabela15[[#This Row],[Siano rano]]) + IF(Tabela15[[#This Row],[Dzień tygonia]]=6, 15000, 0)</f>
        <v>56200</v>
      </c>
      <c r="E38">
        <f>IF(Tabela15[[#This Row],[Siano rano]]&lt;50000,Tabela15[[#This Row],[Żołędzie rano]] - 90 * 20, Tabela15[[#This Row],[Żołędzie rano]]) + IF(Tabela15[[#This Row],[Dzień tygonia]]=3, 4000, 0)</f>
        <v>17800</v>
      </c>
      <c r="F38">
        <f>WEEKDAY(Tabela15[[#This Row],[Data]])</f>
        <v>1</v>
      </c>
      <c r="G38" s="3" t="b">
        <f t="shared" si="2"/>
        <v>0</v>
      </c>
    </row>
    <row r="39" spans="1:7" x14ac:dyDescent="0.25">
      <c r="A39" s="1">
        <v>43472</v>
      </c>
      <c r="B39">
        <f t="shared" si="1"/>
        <v>56200</v>
      </c>
      <c r="C39">
        <f t="shared" si="1"/>
        <v>17800</v>
      </c>
      <c r="D39">
        <f>IF(Tabela15[[#This Row],[Siano rano]]&gt;=50000,Tabela15[[#This Row],[Siano rano]] - 90 * 40, Tabela15[[#This Row],[Siano rano]]) + IF(Tabela15[[#This Row],[Dzień tygonia]]=6, 15000, 0)</f>
        <v>52600</v>
      </c>
      <c r="E39">
        <f>IF(Tabela15[[#This Row],[Siano rano]]&lt;50000,Tabela15[[#This Row],[Żołędzie rano]] - 90 * 20, Tabela15[[#This Row],[Żołędzie rano]]) + IF(Tabela15[[#This Row],[Dzień tygonia]]=3, 4000, 0)</f>
        <v>17800</v>
      </c>
      <c r="F39">
        <f>WEEKDAY(Tabela15[[#This Row],[Data]])</f>
        <v>2</v>
      </c>
      <c r="G39" s="3" t="b">
        <f t="shared" si="2"/>
        <v>0</v>
      </c>
    </row>
    <row r="40" spans="1:7" x14ac:dyDescent="0.25">
      <c r="A40" s="1">
        <v>43473</v>
      </c>
      <c r="B40">
        <f t="shared" si="1"/>
        <v>52600</v>
      </c>
      <c r="C40">
        <f t="shared" si="1"/>
        <v>17800</v>
      </c>
      <c r="D40">
        <f>IF(Tabela15[[#This Row],[Siano rano]]&gt;=50000,Tabela15[[#This Row],[Siano rano]] - 90 * 40, Tabela15[[#This Row],[Siano rano]]) + IF(Tabela15[[#This Row],[Dzień tygonia]]=6, 15000, 0)</f>
        <v>49000</v>
      </c>
      <c r="E40">
        <f>IF(Tabela15[[#This Row],[Siano rano]]&lt;50000,Tabela15[[#This Row],[Żołędzie rano]] - 90 * 20, Tabela15[[#This Row],[Żołędzie rano]]) + IF(Tabela15[[#This Row],[Dzień tygonia]]=3, 4000, 0)</f>
        <v>21800</v>
      </c>
      <c r="F40">
        <f>WEEKDAY(Tabela15[[#This Row],[Data]])</f>
        <v>3</v>
      </c>
      <c r="G40" s="3" t="b">
        <f t="shared" si="2"/>
        <v>0</v>
      </c>
    </row>
    <row r="41" spans="1:7" x14ac:dyDescent="0.25">
      <c r="A41" s="1">
        <v>43474</v>
      </c>
      <c r="B41">
        <f t="shared" si="1"/>
        <v>49000</v>
      </c>
      <c r="C41">
        <f t="shared" si="1"/>
        <v>21800</v>
      </c>
      <c r="D41">
        <f>IF(Tabela15[[#This Row],[Siano rano]]&gt;=50000,Tabela15[[#This Row],[Siano rano]] - 90 * 40, Tabela15[[#This Row],[Siano rano]]) + IF(Tabela15[[#This Row],[Dzień tygonia]]=6, 15000, 0)</f>
        <v>49000</v>
      </c>
      <c r="E41">
        <f>IF(Tabela15[[#This Row],[Siano rano]]&lt;50000,Tabela15[[#This Row],[Żołędzie rano]] - 90 * 20, Tabela15[[#This Row],[Żołędzie rano]]) + IF(Tabela15[[#This Row],[Dzień tygonia]]=3, 4000, 0)</f>
        <v>20000</v>
      </c>
      <c r="F41">
        <f>WEEKDAY(Tabela15[[#This Row],[Data]])</f>
        <v>4</v>
      </c>
      <c r="G41" s="3" t="b">
        <f t="shared" si="2"/>
        <v>1</v>
      </c>
    </row>
    <row r="42" spans="1:7" x14ac:dyDescent="0.25">
      <c r="A42" s="1">
        <v>43475</v>
      </c>
      <c r="B42">
        <f t="shared" si="1"/>
        <v>49000</v>
      </c>
      <c r="C42">
        <f t="shared" si="1"/>
        <v>20000</v>
      </c>
      <c r="D42">
        <f>IF(Tabela15[[#This Row],[Siano rano]]&gt;=50000,Tabela15[[#This Row],[Siano rano]] - 90 * 40, Tabela15[[#This Row],[Siano rano]]) + IF(Tabela15[[#This Row],[Dzień tygonia]]=6, 15000, 0)</f>
        <v>49000</v>
      </c>
      <c r="E42">
        <f>IF(Tabela15[[#This Row],[Siano rano]]&lt;50000,Tabela15[[#This Row],[Żołędzie rano]] - 90 * 20, Tabela15[[#This Row],[Żołędzie rano]]) + IF(Tabela15[[#This Row],[Dzień tygonia]]=3, 4000, 0)</f>
        <v>18200</v>
      </c>
      <c r="F42">
        <f>WEEKDAY(Tabela15[[#This Row],[Data]])</f>
        <v>5</v>
      </c>
      <c r="G42" s="3" t="b">
        <f t="shared" si="2"/>
        <v>1</v>
      </c>
    </row>
    <row r="43" spans="1:7" x14ac:dyDescent="0.25">
      <c r="A43" s="1">
        <v>43476</v>
      </c>
      <c r="B43">
        <f t="shared" si="1"/>
        <v>49000</v>
      </c>
      <c r="C43">
        <f t="shared" si="1"/>
        <v>18200</v>
      </c>
      <c r="D43">
        <f>IF(Tabela15[[#This Row],[Siano rano]]&gt;=50000,Tabela15[[#This Row],[Siano rano]] - 90 * 40, Tabela15[[#This Row],[Siano rano]]) + IF(Tabela15[[#This Row],[Dzień tygonia]]=6, 15000, 0)</f>
        <v>64000</v>
      </c>
      <c r="E43">
        <f>IF(Tabela15[[#This Row],[Siano rano]]&lt;50000,Tabela15[[#This Row],[Żołędzie rano]] - 90 * 20, Tabela15[[#This Row],[Żołędzie rano]]) + IF(Tabela15[[#This Row],[Dzień tygonia]]=3, 4000, 0)</f>
        <v>16400</v>
      </c>
      <c r="F43">
        <f>WEEKDAY(Tabela15[[#This Row],[Data]])</f>
        <v>6</v>
      </c>
      <c r="G43" s="3" t="b">
        <f t="shared" si="2"/>
        <v>1</v>
      </c>
    </row>
    <row r="44" spans="1:7" x14ac:dyDescent="0.25">
      <c r="A44" s="1">
        <v>43477</v>
      </c>
      <c r="B44">
        <f t="shared" si="1"/>
        <v>64000</v>
      </c>
      <c r="C44">
        <f t="shared" si="1"/>
        <v>16400</v>
      </c>
      <c r="D44">
        <f>IF(Tabela15[[#This Row],[Siano rano]]&gt;=50000,Tabela15[[#This Row],[Siano rano]] - 90 * 40, Tabela15[[#This Row],[Siano rano]]) + IF(Tabela15[[#This Row],[Dzień tygonia]]=6, 15000, 0)</f>
        <v>60400</v>
      </c>
      <c r="E44">
        <f>IF(Tabela15[[#This Row],[Siano rano]]&lt;50000,Tabela15[[#This Row],[Żołędzie rano]] - 90 * 20, Tabela15[[#This Row],[Żołędzie rano]]) + IF(Tabela15[[#This Row],[Dzień tygonia]]=3, 4000, 0)</f>
        <v>16400</v>
      </c>
      <c r="F44">
        <f>WEEKDAY(Tabela15[[#This Row],[Data]])</f>
        <v>7</v>
      </c>
      <c r="G44" s="3" t="b">
        <f t="shared" si="2"/>
        <v>0</v>
      </c>
    </row>
    <row r="45" spans="1:7" x14ac:dyDescent="0.25">
      <c r="A45" s="1">
        <v>43478</v>
      </c>
      <c r="B45">
        <f t="shared" si="1"/>
        <v>60400</v>
      </c>
      <c r="C45">
        <f t="shared" si="1"/>
        <v>16400</v>
      </c>
      <c r="D45">
        <f>IF(Tabela15[[#This Row],[Siano rano]]&gt;=50000,Tabela15[[#This Row],[Siano rano]] - 90 * 40, Tabela15[[#This Row],[Siano rano]]) + IF(Tabela15[[#This Row],[Dzień tygonia]]=6, 15000, 0)</f>
        <v>56800</v>
      </c>
      <c r="E45">
        <f>IF(Tabela15[[#This Row],[Siano rano]]&lt;50000,Tabela15[[#This Row],[Żołędzie rano]] - 90 * 20, Tabela15[[#This Row],[Żołędzie rano]]) + IF(Tabela15[[#This Row],[Dzień tygonia]]=3, 4000, 0)</f>
        <v>16400</v>
      </c>
      <c r="F45">
        <f>WEEKDAY(Tabela15[[#This Row],[Data]])</f>
        <v>1</v>
      </c>
      <c r="G45" s="3" t="b">
        <f t="shared" si="2"/>
        <v>0</v>
      </c>
    </row>
    <row r="46" spans="1:7" x14ac:dyDescent="0.25">
      <c r="A46" s="1">
        <v>43479</v>
      </c>
      <c r="B46">
        <f t="shared" si="1"/>
        <v>56800</v>
      </c>
      <c r="C46">
        <f t="shared" si="1"/>
        <v>16400</v>
      </c>
      <c r="D46">
        <f>IF(Tabela15[[#This Row],[Siano rano]]&gt;=50000,Tabela15[[#This Row],[Siano rano]] - 90 * 40, Tabela15[[#This Row],[Siano rano]]) + IF(Tabela15[[#This Row],[Dzień tygonia]]=6, 15000, 0)</f>
        <v>53200</v>
      </c>
      <c r="E46">
        <f>IF(Tabela15[[#This Row],[Siano rano]]&lt;50000,Tabela15[[#This Row],[Żołędzie rano]] - 90 * 20, Tabela15[[#This Row],[Żołędzie rano]]) + IF(Tabela15[[#This Row],[Dzień tygonia]]=3, 4000, 0)</f>
        <v>16400</v>
      </c>
      <c r="F46">
        <f>WEEKDAY(Tabela15[[#This Row],[Data]])</f>
        <v>2</v>
      </c>
      <c r="G46" s="3" t="b">
        <f t="shared" si="2"/>
        <v>0</v>
      </c>
    </row>
    <row r="47" spans="1:7" x14ac:dyDescent="0.25">
      <c r="A47" s="1">
        <v>43480</v>
      </c>
      <c r="B47">
        <f t="shared" si="1"/>
        <v>53200</v>
      </c>
      <c r="C47">
        <f t="shared" si="1"/>
        <v>16400</v>
      </c>
      <c r="D47">
        <f>IF(Tabela15[[#This Row],[Siano rano]]&gt;=50000,Tabela15[[#This Row],[Siano rano]] - 90 * 40, Tabela15[[#This Row],[Siano rano]]) + IF(Tabela15[[#This Row],[Dzień tygonia]]=6, 15000, 0)</f>
        <v>49600</v>
      </c>
      <c r="E47">
        <f>IF(Tabela15[[#This Row],[Siano rano]]&lt;50000,Tabela15[[#This Row],[Żołędzie rano]] - 90 * 20, Tabela15[[#This Row],[Żołędzie rano]]) + IF(Tabela15[[#This Row],[Dzień tygonia]]=3, 4000, 0)</f>
        <v>20400</v>
      </c>
      <c r="F47">
        <f>WEEKDAY(Tabela15[[#This Row],[Data]])</f>
        <v>3</v>
      </c>
      <c r="G47" s="3" t="b">
        <f t="shared" si="2"/>
        <v>0</v>
      </c>
    </row>
    <row r="48" spans="1:7" x14ac:dyDescent="0.25">
      <c r="A48" s="1">
        <v>43481</v>
      </c>
      <c r="B48">
        <f t="shared" si="1"/>
        <v>49600</v>
      </c>
      <c r="C48">
        <f t="shared" si="1"/>
        <v>20400</v>
      </c>
      <c r="D48">
        <f>IF(Tabela15[[#This Row],[Siano rano]]&gt;=50000,Tabela15[[#This Row],[Siano rano]] - 90 * 40, Tabela15[[#This Row],[Siano rano]]) + IF(Tabela15[[#This Row],[Dzień tygonia]]=6, 15000, 0)</f>
        <v>49600</v>
      </c>
      <c r="E48">
        <f>IF(Tabela15[[#This Row],[Siano rano]]&lt;50000,Tabela15[[#This Row],[Żołędzie rano]] - 90 * 20, Tabela15[[#This Row],[Żołędzie rano]]) + IF(Tabela15[[#This Row],[Dzień tygonia]]=3, 4000, 0)</f>
        <v>18600</v>
      </c>
      <c r="F48">
        <f>WEEKDAY(Tabela15[[#This Row],[Data]])</f>
        <v>4</v>
      </c>
      <c r="G48" s="3" t="b">
        <f t="shared" si="2"/>
        <v>1</v>
      </c>
    </row>
    <row r="49" spans="1:7" x14ac:dyDescent="0.25">
      <c r="A49" s="1">
        <v>43482</v>
      </c>
      <c r="B49">
        <f t="shared" si="1"/>
        <v>49600</v>
      </c>
      <c r="C49">
        <f t="shared" si="1"/>
        <v>18600</v>
      </c>
      <c r="D49">
        <f>IF(Tabela15[[#This Row],[Siano rano]]&gt;=50000,Tabela15[[#This Row],[Siano rano]] - 90 * 40, Tabela15[[#This Row],[Siano rano]]) + IF(Tabela15[[#This Row],[Dzień tygonia]]=6, 15000, 0)</f>
        <v>49600</v>
      </c>
      <c r="E49">
        <f>IF(Tabela15[[#This Row],[Siano rano]]&lt;50000,Tabela15[[#This Row],[Żołędzie rano]] - 90 * 20, Tabela15[[#This Row],[Żołędzie rano]]) + IF(Tabela15[[#This Row],[Dzień tygonia]]=3, 4000, 0)</f>
        <v>16800</v>
      </c>
      <c r="F49">
        <f>WEEKDAY(Tabela15[[#This Row],[Data]])</f>
        <v>5</v>
      </c>
      <c r="G49" s="3" t="b">
        <f t="shared" si="2"/>
        <v>1</v>
      </c>
    </row>
    <row r="50" spans="1:7" x14ac:dyDescent="0.25">
      <c r="A50" s="1">
        <v>43483</v>
      </c>
      <c r="B50">
        <f t="shared" si="1"/>
        <v>49600</v>
      </c>
      <c r="C50">
        <f t="shared" si="1"/>
        <v>16800</v>
      </c>
      <c r="D50">
        <f>IF(Tabela15[[#This Row],[Siano rano]]&gt;=50000,Tabela15[[#This Row],[Siano rano]] - 90 * 40, Tabela15[[#This Row],[Siano rano]]) + IF(Tabela15[[#This Row],[Dzień tygonia]]=6, 15000, 0)</f>
        <v>64600</v>
      </c>
      <c r="E50">
        <f>IF(Tabela15[[#This Row],[Siano rano]]&lt;50000,Tabela15[[#This Row],[Żołędzie rano]] - 90 * 20, Tabela15[[#This Row],[Żołędzie rano]]) + IF(Tabela15[[#This Row],[Dzień tygonia]]=3, 4000, 0)</f>
        <v>15000</v>
      </c>
      <c r="F50">
        <f>WEEKDAY(Tabela15[[#This Row],[Data]])</f>
        <v>6</v>
      </c>
      <c r="G50" s="3" t="b">
        <f t="shared" si="2"/>
        <v>1</v>
      </c>
    </row>
    <row r="51" spans="1:7" x14ac:dyDescent="0.25">
      <c r="A51" s="1">
        <v>43484</v>
      </c>
      <c r="B51">
        <f t="shared" si="1"/>
        <v>64600</v>
      </c>
      <c r="C51">
        <f t="shared" si="1"/>
        <v>15000</v>
      </c>
      <c r="D51">
        <f>IF(Tabela15[[#This Row],[Siano rano]]&gt;=50000,Tabela15[[#This Row],[Siano rano]] - 90 * 40, Tabela15[[#This Row],[Siano rano]]) + IF(Tabela15[[#This Row],[Dzień tygonia]]=6, 15000, 0)</f>
        <v>61000</v>
      </c>
      <c r="E51">
        <f>IF(Tabela15[[#This Row],[Siano rano]]&lt;50000,Tabela15[[#This Row],[Żołędzie rano]] - 90 * 20, Tabela15[[#This Row],[Żołędzie rano]]) + IF(Tabela15[[#This Row],[Dzień tygonia]]=3, 4000, 0)</f>
        <v>15000</v>
      </c>
      <c r="F51">
        <f>WEEKDAY(Tabela15[[#This Row],[Data]])</f>
        <v>7</v>
      </c>
      <c r="G51" s="3" t="b">
        <f t="shared" si="2"/>
        <v>0</v>
      </c>
    </row>
    <row r="52" spans="1:7" x14ac:dyDescent="0.25">
      <c r="A52" s="1">
        <v>43485</v>
      </c>
      <c r="B52">
        <f t="shared" si="1"/>
        <v>61000</v>
      </c>
      <c r="C52">
        <f t="shared" si="1"/>
        <v>15000</v>
      </c>
      <c r="D52">
        <f>IF(Tabela15[[#This Row],[Siano rano]]&gt;=50000,Tabela15[[#This Row],[Siano rano]] - 90 * 40, Tabela15[[#This Row],[Siano rano]]) + IF(Tabela15[[#This Row],[Dzień tygonia]]=6, 15000, 0)</f>
        <v>57400</v>
      </c>
      <c r="E52">
        <f>IF(Tabela15[[#This Row],[Siano rano]]&lt;50000,Tabela15[[#This Row],[Żołędzie rano]] - 90 * 20, Tabela15[[#This Row],[Żołędzie rano]]) + IF(Tabela15[[#This Row],[Dzień tygonia]]=3, 4000, 0)</f>
        <v>15000</v>
      </c>
      <c r="F52">
        <f>WEEKDAY(Tabela15[[#This Row],[Data]])</f>
        <v>1</v>
      </c>
      <c r="G52" s="3" t="b">
        <f t="shared" si="2"/>
        <v>0</v>
      </c>
    </row>
    <row r="53" spans="1:7" x14ac:dyDescent="0.25">
      <c r="A53" s="1">
        <v>43486</v>
      </c>
      <c r="B53">
        <f t="shared" si="1"/>
        <v>57400</v>
      </c>
      <c r="C53">
        <f t="shared" si="1"/>
        <v>15000</v>
      </c>
      <c r="D53">
        <f>IF(Tabela15[[#This Row],[Siano rano]]&gt;=50000,Tabela15[[#This Row],[Siano rano]] - 90 * 40, Tabela15[[#This Row],[Siano rano]]) + IF(Tabela15[[#This Row],[Dzień tygonia]]=6, 15000, 0)</f>
        <v>53800</v>
      </c>
      <c r="E53">
        <f>IF(Tabela15[[#This Row],[Siano rano]]&lt;50000,Tabela15[[#This Row],[Żołędzie rano]] - 90 * 20, Tabela15[[#This Row],[Żołędzie rano]]) + IF(Tabela15[[#This Row],[Dzień tygonia]]=3, 4000, 0)</f>
        <v>15000</v>
      </c>
      <c r="F53">
        <f>WEEKDAY(Tabela15[[#This Row],[Data]])</f>
        <v>2</v>
      </c>
      <c r="G53" s="3" t="b">
        <f t="shared" si="2"/>
        <v>0</v>
      </c>
    </row>
    <row r="54" spans="1:7" x14ac:dyDescent="0.25">
      <c r="A54" s="1">
        <v>43487</v>
      </c>
      <c r="B54">
        <f t="shared" si="1"/>
        <v>53800</v>
      </c>
      <c r="C54">
        <f t="shared" si="1"/>
        <v>15000</v>
      </c>
      <c r="D54">
        <f>IF(Tabela15[[#This Row],[Siano rano]]&gt;=50000,Tabela15[[#This Row],[Siano rano]] - 90 * 40, Tabela15[[#This Row],[Siano rano]]) + IF(Tabela15[[#This Row],[Dzień tygonia]]=6, 15000, 0)</f>
        <v>50200</v>
      </c>
      <c r="E54">
        <f>IF(Tabela15[[#This Row],[Siano rano]]&lt;50000,Tabela15[[#This Row],[Żołędzie rano]] - 90 * 20, Tabela15[[#This Row],[Żołędzie rano]]) + IF(Tabela15[[#This Row],[Dzień tygonia]]=3, 4000, 0)</f>
        <v>19000</v>
      </c>
      <c r="F54">
        <f>WEEKDAY(Tabela15[[#This Row],[Data]])</f>
        <v>3</v>
      </c>
      <c r="G54" s="3" t="b">
        <f t="shared" si="2"/>
        <v>0</v>
      </c>
    </row>
    <row r="55" spans="1:7" x14ac:dyDescent="0.25">
      <c r="A55" s="1">
        <v>43488</v>
      </c>
      <c r="B55">
        <f t="shared" si="1"/>
        <v>50200</v>
      </c>
      <c r="C55">
        <f t="shared" si="1"/>
        <v>19000</v>
      </c>
      <c r="D55">
        <f>IF(Tabela15[[#This Row],[Siano rano]]&gt;=50000,Tabela15[[#This Row],[Siano rano]] - 90 * 40, Tabela15[[#This Row],[Siano rano]]) + IF(Tabela15[[#This Row],[Dzień tygonia]]=6, 15000, 0)</f>
        <v>46600</v>
      </c>
      <c r="E55">
        <f>IF(Tabela15[[#This Row],[Siano rano]]&lt;50000,Tabela15[[#This Row],[Żołędzie rano]] - 90 * 20, Tabela15[[#This Row],[Żołędzie rano]]) + IF(Tabela15[[#This Row],[Dzień tygonia]]=3, 4000, 0)</f>
        <v>19000</v>
      </c>
      <c r="F55">
        <f>WEEKDAY(Tabela15[[#This Row],[Data]])</f>
        <v>4</v>
      </c>
      <c r="G55" s="3" t="b">
        <f t="shared" si="2"/>
        <v>0</v>
      </c>
    </row>
    <row r="56" spans="1:7" x14ac:dyDescent="0.25">
      <c r="A56" s="1">
        <v>43489</v>
      </c>
      <c r="B56">
        <f t="shared" si="1"/>
        <v>46600</v>
      </c>
      <c r="C56">
        <f t="shared" si="1"/>
        <v>19000</v>
      </c>
      <c r="D56">
        <f>IF(Tabela15[[#This Row],[Siano rano]]&gt;=50000,Tabela15[[#This Row],[Siano rano]] - 90 * 40, Tabela15[[#This Row],[Siano rano]]) + IF(Tabela15[[#This Row],[Dzień tygonia]]=6, 15000, 0)</f>
        <v>46600</v>
      </c>
      <c r="E56">
        <f>IF(Tabela15[[#This Row],[Siano rano]]&lt;50000,Tabela15[[#This Row],[Żołędzie rano]] - 90 * 20, Tabela15[[#This Row],[Żołędzie rano]]) + IF(Tabela15[[#This Row],[Dzień tygonia]]=3, 4000, 0)</f>
        <v>17200</v>
      </c>
      <c r="F56">
        <f>WEEKDAY(Tabela15[[#This Row],[Data]])</f>
        <v>5</v>
      </c>
      <c r="G56" s="3" t="b">
        <f t="shared" si="2"/>
        <v>1</v>
      </c>
    </row>
    <row r="57" spans="1:7" x14ac:dyDescent="0.25">
      <c r="A57" s="1">
        <v>43490</v>
      </c>
      <c r="B57">
        <f t="shared" si="1"/>
        <v>46600</v>
      </c>
      <c r="C57">
        <f t="shared" si="1"/>
        <v>17200</v>
      </c>
      <c r="D57">
        <f>IF(Tabela15[[#This Row],[Siano rano]]&gt;=50000,Tabela15[[#This Row],[Siano rano]] - 90 * 40, Tabela15[[#This Row],[Siano rano]]) + IF(Tabela15[[#This Row],[Dzień tygonia]]=6, 15000, 0)</f>
        <v>61600</v>
      </c>
      <c r="E57">
        <f>IF(Tabela15[[#This Row],[Siano rano]]&lt;50000,Tabela15[[#This Row],[Żołędzie rano]] - 90 * 20, Tabela15[[#This Row],[Żołędzie rano]]) + IF(Tabela15[[#This Row],[Dzień tygonia]]=3, 4000, 0)</f>
        <v>15400</v>
      </c>
      <c r="F57">
        <f>WEEKDAY(Tabela15[[#This Row],[Data]])</f>
        <v>6</v>
      </c>
      <c r="G57" s="3" t="b">
        <f t="shared" si="2"/>
        <v>1</v>
      </c>
    </row>
    <row r="58" spans="1:7" x14ac:dyDescent="0.25">
      <c r="A58" s="1">
        <v>43491</v>
      </c>
      <c r="B58">
        <f t="shared" si="1"/>
        <v>61600</v>
      </c>
      <c r="C58">
        <f t="shared" si="1"/>
        <v>15400</v>
      </c>
      <c r="D58">
        <f>IF(Tabela15[[#This Row],[Siano rano]]&gt;=50000,Tabela15[[#This Row],[Siano rano]] - 90 * 40, Tabela15[[#This Row],[Siano rano]]) + IF(Tabela15[[#This Row],[Dzień tygonia]]=6, 15000, 0)</f>
        <v>58000</v>
      </c>
      <c r="E58">
        <f>IF(Tabela15[[#This Row],[Siano rano]]&lt;50000,Tabela15[[#This Row],[Żołędzie rano]] - 90 * 20, Tabela15[[#This Row],[Żołędzie rano]]) + IF(Tabela15[[#This Row],[Dzień tygonia]]=3, 4000, 0)</f>
        <v>15400</v>
      </c>
      <c r="F58">
        <f>WEEKDAY(Tabela15[[#This Row],[Data]])</f>
        <v>7</v>
      </c>
      <c r="G58" s="3" t="b">
        <f t="shared" si="2"/>
        <v>0</v>
      </c>
    </row>
    <row r="59" spans="1:7" x14ac:dyDescent="0.25">
      <c r="A59" s="1">
        <v>43492</v>
      </c>
      <c r="B59">
        <f t="shared" si="1"/>
        <v>58000</v>
      </c>
      <c r="C59">
        <f t="shared" si="1"/>
        <v>15400</v>
      </c>
      <c r="D59">
        <f>IF(Tabela15[[#This Row],[Siano rano]]&gt;=50000,Tabela15[[#This Row],[Siano rano]] - 90 * 40, Tabela15[[#This Row],[Siano rano]]) + IF(Tabela15[[#This Row],[Dzień tygonia]]=6, 15000, 0)</f>
        <v>54400</v>
      </c>
      <c r="E59">
        <f>IF(Tabela15[[#This Row],[Siano rano]]&lt;50000,Tabela15[[#This Row],[Żołędzie rano]] - 90 * 20, Tabela15[[#This Row],[Żołędzie rano]]) + IF(Tabela15[[#This Row],[Dzień tygonia]]=3, 4000, 0)</f>
        <v>15400</v>
      </c>
      <c r="F59">
        <f>WEEKDAY(Tabela15[[#This Row],[Data]])</f>
        <v>1</v>
      </c>
      <c r="G59" s="3" t="b">
        <f t="shared" si="2"/>
        <v>0</v>
      </c>
    </row>
    <row r="60" spans="1:7" x14ac:dyDescent="0.25">
      <c r="A60" s="1">
        <v>43493</v>
      </c>
      <c r="B60">
        <f t="shared" si="1"/>
        <v>54400</v>
      </c>
      <c r="C60">
        <f t="shared" si="1"/>
        <v>15400</v>
      </c>
      <c r="D60">
        <f>IF(Tabela15[[#This Row],[Siano rano]]&gt;=50000,Tabela15[[#This Row],[Siano rano]] - 90 * 40, Tabela15[[#This Row],[Siano rano]]) + IF(Tabela15[[#This Row],[Dzień tygonia]]=6, 15000, 0)</f>
        <v>50800</v>
      </c>
      <c r="E60">
        <f>IF(Tabela15[[#This Row],[Siano rano]]&lt;50000,Tabela15[[#This Row],[Żołędzie rano]] - 90 * 20, Tabela15[[#This Row],[Żołędzie rano]]) + IF(Tabela15[[#This Row],[Dzień tygonia]]=3, 4000, 0)</f>
        <v>15400</v>
      </c>
      <c r="F60">
        <f>WEEKDAY(Tabela15[[#This Row],[Data]])</f>
        <v>2</v>
      </c>
      <c r="G60" s="3" t="b">
        <f t="shared" si="2"/>
        <v>0</v>
      </c>
    </row>
    <row r="61" spans="1:7" x14ac:dyDescent="0.25">
      <c r="A61" s="1">
        <v>43494</v>
      </c>
      <c r="B61">
        <f t="shared" si="1"/>
        <v>50800</v>
      </c>
      <c r="C61">
        <f t="shared" si="1"/>
        <v>15400</v>
      </c>
      <c r="D61">
        <f>IF(Tabela15[[#This Row],[Siano rano]]&gt;=50000,Tabela15[[#This Row],[Siano rano]] - 90 * 40, Tabela15[[#This Row],[Siano rano]]) + IF(Tabela15[[#This Row],[Dzień tygonia]]=6, 15000, 0)</f>
        <v>47200</v>
      </c>
      <c r="E61">
        <f>IF(Tabela15[[#This Row],[Siano rano]]&lt;50000,Tabela15[[#This Row],[Żołędzie rano]] - 90 * 20, Tabela15[[#This Row],[Żołędzie rano]]) + IF(Tabela15[[#This Row],[Dzień tygonia]]=3, 4000, 0)</f>
        <v>19400</v>
      </c>
      <c r="F61">
        <f>WEEKDAY(Tabela15[[#This Row],[Data]])</f>
        <v>3</v>
      </c>
      <c r="G61" s="3" t="b">
        <f t="shared" si="2"/>
        <v>0</v>
      </c>
    </row>
    <row r="62" spans="1:7" x14ac:dyDescent="0.25">
      <c r="A62" s="1">
        <v>43495</v>
      </c>
      <c r="B62">
        <f t="shared" si="1"/>
        <v>47200</v>
      </c>
      <c r="C62">
        <f t="shared" si="1"/>
        <v>19400</v>
      </c>
      <c r="D62">
        <f>IF(Tabela15[[#This Row],[Siano rano]]&gt;=50000,Tabela15[[#This Row],[Siano rano]] - 90 * 40, Tabela15[[#This Row],[Siano rano]]) + IF(Tabela15[[#This Row],[Dzień tygonia]]=6, 15000, 0)</f>
        <v>47200</v>
      </c>
      <c r="E62">
        <f>IF(Tabela15[[#This Row],[Siano rano]]&lt;50000,Tabela15[[#This Row],[Żołędzie rano]] - 90 * 20, Tabela15[[#This Row],[Żołędzie rano]]) + IF(Tabela15[[#This Row],[Dzień tygonia]]=3, 4000, 0)</f>
        <v>17600</v>
      </c>
      <c r="F62">
        <f>WEEKDAY(Tabela15[[#This Row],[Data]])</f>
        <v>4</v>
      </c>
      <c r="G62" s="3" t="b">
        <f t="shared" si="2"/>
        <v>1</v>
      </c>
    </row>
    <row r="63" spans="1:7" x14ac:dyDescent="0.25">
      <c r="A63" s="1">
        <v>43496</v>
      </c>
      <c r="B63">
        <f t="shared" si="1"/>
        <v>47200</v>
      </c>
      <c r="C63">
        <f t="shared" si="1"/>
        <v>17600</v>
      </c>
      <c r="D63">
        <f>IF(Tabela15[[#This Row],[Siano rano]]&gt;=50000,Tabela15[[#This Row],[Siano rano]] - 90 * 40, Tabela15[[#This Row],[Siano rano]]) + IF(Tabela15[[#This Row],[Dzień tygonia]]=6, 15000, 0)</f>
        <v>47200</v>
      </c>
      <c r="E63">
        <f>IF(Tabela15[[#This Row],[Siano rano]]&lt;50000,Tabela15[[#This Row],[Żołędzie rano]] - 90 * 20, Tabela15[[#This Row],[Żołędzie rano]]) + IF(Tabela15[[#This Row],[Dzień tygonia]]=3, 4000, 0)</f>
        <v>15800</v>
      </c>
      <c r="F63">
        <f>WEEKDAY(Tabela15[[#This Row],[Data]])</f>
        <v>5</v>
      </c>
      <c r="G63" s="3" t="b">
        <f t="shared" si="2"/>
        <v>1</v>
      </c>
    </row>
    <row r="64" spans="1:7" x14ac:dyDescent="0.25">
      <c r="A64" s="1">
        <v>43497</v>
      </c>
      <c r="B64">
        <f t="shared" si="1"/>
        <v>47200</v>
      </c>
      <c r="C64">
        <f t="shared" si="1"/>
        <v>15800</v>
      </c>
      <c r="D64">
        <f>IF(Tabela15[[#This Row],[Siano rano]]&gt;=50000,Tabela15[[#This Row],[Siano rano]] - 90 * 40, Tabela15[[#This Row],[Siano rano]]) + IF(Tabela15[[#This Row],[Dzień tygonia]]=6, 15000, 0)</f>
        <v>62200</v>
      </c>
      <c r="E64">
        <f>IF(Tabela15[[#This Row],[Siano rano]]&lt;50000,Tabela15[[#This Row],[Żołędzie rano]] - 90 * 20, Tabela15[[#This Row],[Żołędzie rano]]) + IF(Tabela15[[#This Row],[Dzień tygonia]]=3, 4000, 0)</f>
        <v>14000</v>
      </c>
      <c r="F64">
        <f>WEEKDAY(Tabela15[[#This Row],[Data]])</f>
        <v>6</v>
      </c>
      <c r="G64" s="3" t="b">
        <f t="shared" si="2"/>
        <v>1</v>
      </c>
    </row>
    <row r="65" spans="1:7" x14ac:dyDescent="0.25">
      <c r="A65" s="1">
        <v>43498</v>
      </c>
      <c r="B65">
        <f t="shared" si="1"/>
        <v>62200</v>
      </c>
      <c r="C65">
        <f t="shared" si="1"/>
        <v>14000</v>
      </c>
      <c r="D65">
        <f>IF(Tabela15[[#This Row],[Siano rano]]&gt;=50000,Tabela15[[#This Row],[Siano rano]] - 90 * 40, Tabela15[[#This Row],[Siano rano]]) + IF(Tabela15[[#This Row],[Dzień tygonia]]=6, 15000, 0)</f>
        <v>58600</v>
      </c>
      <c r="E65">
        <f>IF(Tabela15[[#This Row],[Siano rano]]&lt;50000,Tabela15[[#This Row],[Żołędzie rano]] - 90 * 20, Tabela15[[#This Row],[Żołędzie rano]]) + IF(Tabela15[[#This Row],[Dzień tygonia]]=3, 4000, 0)</f>
        <v>14000</v>
      </c>
      <c r="F65">
        <f>WEEKDAY(Tabela15[[#This Row],[Data]])</f>
        <v>7</v>
      </c>
      <c r="G65" s="3" t="b">
        <f t="shared" si="2"/>
        <v>0</v>
      </c>
    </row>
    <row r="66" spans="1:7" x14ac:dyDescent="0.25">
      <c r="A66" s="1">
        <v>43499</v>
      </c>
      <c r="B66">
        <f t="shared" si="1"/>
        <v>58600</v>
      </c>
      <c r="C66">
        <f t="shared" si="1"/>
        <v>14000</v>
      </c>
      <c r="D66">
        <f>IF(Tabela15[[#This Row],[Siano rano]]&gt;=50000,Tabela15[[#This Row],[Siano rano]] - 90 * 40, Tabela15[[#This Row],[Siano rano]]) + IF(Tabela15[[#This Row],[Dzień tygonia]]=6, 15000, 0)</f>
        <v>55000</v>
      </c>
      <c r="E66">
        <f>IF(Tabela15[[#This Row],[Siano rano]]&lt;50000,Tabela15[[#This Row],[Żołędzie rano]] - 90 * 20, Tabela15[[#This Row],[Żołędzie rano]]) + IF(Tabela15[[#This Row],[Dzień tygonia]]=3, 4000, 0)</f>
        <v>14000</v>
      </c>
      <c r="F66">
        <f>WEEKDAY(Tabela15[[#This Row],[Data]])</f>
        <v>1</v>
      </c>
      <c r="G66" s="3" t="b">
        <f t="shared" ref="G66:G91" si="3">E66&lt;E65</f>
        <v>0</v>
      </c>
    </row>
    <row r="67" spans="1:7" x14ac:dyDescent="0.25">
      <c r="A67" s="1">
        <v>43500</v>
      </c>
      <c r="B67">
        <f t="shared" si="1"/>
        <v>55000</v>
      </c>
      <c r="C67">
        <f t="shared" si="1"/>
        <v>14000</v>
      </c>
      <c r="D67">
        <f>IF(Tabela15[[#This Row],[Siano rano]]&gt;=50000,Tabela15[[#This Row],[Siano rano]] - 90 * 40, Tabela15[[#This Row],[Siano rano]]) + IF(Tabela15[[#This Row],[Dzień tygonia]]=6, 15000, 0)</f>
        <v>51400</v>
      </c>
      <c r="E67">
        <f>IF(Tabela15[[#This Row],[Siano rano]]&lt;50000,Tabela15[[#This Row],[Żołędzie rano]] - 90 * 20, Tabela15[[#This Row],[Żołędzie rano]]) + IF(Tabela15[[#This Row],[Dzień tygonia]]=3, 4000, 0)</f>
        <v>14000</v>
      </c>
      <c r="F67">
        <f>WEEKDAY(Tabela15[[#This Row],[Data]])</f>
        <v>2</v>
      </c>
      <c r="G67" s="3" t="b">
        <f t="shared" si="3"/>
        <v>0</v>
      </c>
    </row>
    <row r="68" spans="1:7" x14ac:dyDescent="0.25">
      <c r="A68" s="1">
        <v>43501</v>
      </c>
      <c r="B68">
        <f t="shared" ref="B68:C91" si="4">D67</f>
        <v>51400</v>
      </c>
      <c r="C68">
        <f t="shared" si="4"/>
        <v>14000</v>
      </c>
      <c r="D68">
        <f>IF(Tabela15[[#This Row],[Siano rano]]&gt;=50000,Tabela15[[#This Row],[Siano rano]] - 90 * 40, Tabela15[[#This Row],[Siano rano]]) + IF(Tabela15[[#This Row],[Dzień tygonia]]=6, 15000, 0)</f>
        <v>47800</v>
      </c>
      <c r="E68">
        <f>IF(Tabela15[[#This Row],[Siano rano]]&lt;50000,Tabela15[[#This Row],[Żołędzie rano]] - 90 * 20, Tabela15[[#This Row],[Żołędzie rano]]) + IF(Tabela15[[#This Row],[Dzień tygonia]]=3, 4000, 0)</f>
        <v>18000</v>
      </c>
      <c r="F68">
        <f>WEEKDAY(Tabela15[[#This Row],[Data]])</f>
        <v>3</v>
      </c>
      <c r="G68" s="3" t="b">
        <f t="shared" si="3"/>
        <v>0</v>
      </c>
    </row>
    <row r="69" spans="1:7" x14ac:dyDescent="0.25">
      <c r="A69" s="1">
        <v>43502</v>
      </c>
      <c r="B69">
        <f t="shared" si="4"/>
        <v>47800</v>
      </c>
      <c r="C69">
        <f t="shared" si="4"/>
        <v>18000</v>
      </c>
      <c r="D69">
        <f>IF(Tabela15[[#This Row],[Siano rano]]&gt;=50000,Tabela15[[#This Row],[Siano rano]] - 90 * 40, Tabela15[[#This Row],[Siano rano]]) + IF(Tabela15[[#This Row],[Dzień tygonia]]=6, 15000, 0)</f>
        <v>47800</v>
      </c>
      <c r="E69">
        <f>IF(Tabela15[[#This Row],[Siano rano]]&lt;50000,Tabela15[[#This Row],[Żołędzie rano]] - 90 * 20, Tabela15[[#This Row],[Żołędzie rano]]) + IF(Tabela15[[#This Row],[Dzień tygonia]]=3, 4000, 0)</f>
        <v>16200</v>
      </c>
      <c r="F69">
        <f>WEEKDAY(Tabela15[[#This Row],[Data]])</f>
        <v>4</v>
      </c>
      <c r="G69" s="3" t="b">
        <f t="shared" si="3"/>
        <v>1</v>
      </c>
    </row>
    <row r="70" spans="1:7" x14ac:dyDescent="0.25">
      <c r="A70" s="1">
        <v>43503</v>
      </c>
      <c r="B70">
        <f t="shared" si="4"/>
        <v>47800</v>
      </c>
      <c r="C70">
        <f t="shared" si="4"/>
        <v>16200</v>
      </c>
      <c r="D70">
        <f>IF(Tabela15[[#This Row],[Siano rano]]&gt;=50000,Tabela15[[#This Row],[Siano rano]] - 90 * 40, Tabela15[[#This Row],[Siano rano]]) + IF(Tabela15[[#This Row],[Dzień tygonia]]=6, 15000, 0)</f>
        <v>47800</v>
      </c>
      <c r="E70">
        <f>IF(Tabela15[[#This Row],[Siano rano]]&lt;50000,Tabela15[[#This Row],[Żołędzie rano]] - 90 * 20, Tabela15[[#This Row],[Żołędzie rano]]) + IF(Tabela15[[#This Row],[Dzień tygonia]]=3, 4000, 0)</f>
        <v>14400</v>
      </c>
      <c r="F70">
        <f>WEEKDAY(Tabela15[[#This Row],[Data]])</f>
        <v>5</v>
      </c>
      <c r="G70" s="3" t="b">
        <f t="shared" si="3"/>
        <v>1</v>
      </c>
    </row>
    <row r="71" spans="1:7" x14ac:dyDescent="0.25">
      <c r="A71" s="1">
        <v>43504</v>
      </c>
      <c r="B71">
        <f t="shared" si="4"/>
        <v>47800</v>
      </c>
      <c r="C71">
        <f t="shared" si="4"/>
        <v>14400</v>
      </c>
      <c r="D71">
        <f>IF(Tabela15[[#This Row],[Siano rano]]&gt;=50000,Tabela15[[#This Row],[Siano rano]] - 90 * 40, Tabela15[[#This Row],[Siano rano]]) + IF(Tabela15[[#This Row],[Dzień tygonia]]=6, 15000, 0)</f>
        <v>62800</v>
      </c>
      <c r="E71">
        <f>IF(Tabela15[[#This Row],[Siano rano]]&lt;50000,Tabela15[[#This Row],[Żołędzie rano]] - 90 * 20, Tabela15[[#This Row],[Żołędzie rano]]) + IF(Tabela15[[#This Row],[Dzień tygonia]]=3, 4000, 0)</f>
        <v>12600</v>
      </c>
      <c r="F71">
        <f>WEEKDAY(Tabela15[[#This Row],[Data]])</f>
        <v>6</v>
      </c>
      <c r="G71" s="3" t="b">
        <f t="shared" si="3"/>
        <v>1</v>
      </c>
    </row>
    <row r="72" spans="1:7" x14ac:dyDescent="0.25">
      <c r="A72" s="1">
        <v>43505</v>
      </c>
      <c r="B72">
        <f t="shared" si="4"/>
        <v>62800</v>
      </c>
      <c r="C72">
        <f t="shared" si="4"/>
        <v>12600</v>
      </c>
      <c r="D72">
        <f>IF(Tabela15[[#This Row],[Siano rano]]&gt;=50000,Tabela15[[#This Row],[Siano rano]] - 90 * 40, Tabela15[[#This Row],[Siano rano]]) + IF(Tabela15[[#This Row],[Dzień tygonia]]=6, 15000, 0)</f>
        <v>59200</v>
      </c>
      <c r="E72">
        <f>IF(Tabela15[[#This Row],[Siano rano]]&lt;50000,Tabela15[[#This Row],[Żołędzie rano]] - 90 * 20, Tabela15[[#This Row],[Żołędzie rano]]) + IF(Tabela15[[#This Row],[Dzień tygonia]]=3, 4000, 0)</f>
        <v>12600</v>
      </c>
      <c r="F72">
        <f>WEEKDAY(Tabela15[[#This Row],[Data]])</f>
        <v>7</v>
      </c>
      <c r="G72" s="3" t="b">
        <f t="shared" si="3"/>
        <v>0</v>
      </c>
    </row>
    <row r="73" spans="1:7" x14ac:dyDescent="0.25">
      <c r="A73" s="1">
        <v>43506</v>
      </c>
      <c r="B73">
        <f t="shared" si="4"/>
        <v>59200</v>
      </c>
      <c r="C73">
        <f t="shared" si="4"/>
        <v>12600</v>
      </c>
      <c r="D73">
        <f>IF(Tabela15[[#This Row],[Siano rano]]&gt;=50000,Tabela15[[#This Row],[Siano rano]] - 90 * 40, Tabela15[[#This Row],[Siano rano]]) + IF(Tabela15[[#This Row],[Dzień tygonia]]=6, 15000, 0)</f>
        <v>55600</v>
      </c>
      <c r="E73">
        <f>IF(Tabela15[[#This Row],[Siano rano]]&lt;50000,Tabela15[[#This Row],[Żołędzie rano]] - 90 * 20, Tabela15[[#This Row],[Żołędzie rano]]) + IF(Tabela15[[#This Row],[Dzień tygonia]]=3, 4000, 0)</f>
        <v>12600</v>
      </c>
      <c r="F73">
        <f>WEEKDAY(Tabela15[[#This Row],[Data]])</f>
        <v>1</v>
      </c>
      <c r="G73" s="3" t="b">
        <f t="shared" si="3"/>
        <v>0</v>
      </c>
    </row>
    <row r="74" spans="1:7" x14ac:dyDescent="0.25">
      <c r="A74" s="1">
        <v>43507</v>
      </c>
      <c r="B74">
        <f t="shared" si="4"/>
        <v>55600</v>
      </c>
      <c r="C74">
        <f t="shared" si="4"/>
        <v>12600</v>
      </c>
      <c r="D74">
        <f>IF(Tabela15[[#This Row],[Siano rano]]&gt;=50000,Tabela15[[#This Row],[Siano rano]] - 90 * 40, Tabela15[[#This Row],[Siano rano]]) + IF(Tabela15[[#This Row],[Dzień tygonia]]=6, 15000, 0)</f>
        <v>52000</v>
      </c>
      <c r="E74">
        <f>IF(Tabela15[[#This Row],[Siano rano]]&lt;50000,Tabela15[[#This Row],[Żołędzie rano]] - 90 * 20, Tabela15[[#This Row],[Żołędzie rano]]) + IF(Tabela15[[#This Row],[Dzień tygonia]]=3, 4000, 0)</f>
        <v>12600</v>
      </c>
      <c r="F74">
        <f>WEEKDAY(Tabela15[[#This Row],[Data]])</f>
        <v>2</v>
      </c>
      <c r="G74" s="3" t="b">
        <f t="shared" si="3"/>
        <v>0</v>
      </c>
    </row>
    <row r="75" spans="1:7" x14ac:dyDescent="0.25">
      <c r="A75" s="1">
        <v>43508</v>
      </c>
      <c r="B75">
        <f t="shared" si="4"/>
        <v>52000</v>
      </c>
      <c r="C75">
        <f t="shared" si="4"/>
        <v>12600</v>
      </c>
      <c r="D75">
        <f>IF(Tabela15[[#This Row],[Siano rano]]&gt;=50000,Tabela15[[#This Row],[Siano rano]] - 90 * 40, Tabela15[[#This Row],[Siano rano]]) + IF(Tabela15[[#This Row],[Dzień tygonia]]=6, 15000, 0)</f>
        <v>48400</v>
      </c>
      <c r="E75">
        <f>IF(Tabela15[[#This Row],[Siano rano]]&lt;50000,Tabela15[[#This Row],[Żołędzie rano]] - 90 * 20, Tabela15[[#This Row],[Żołędzie rano]]) + IF(Tabela15[[#This Row],[Dzień tygonia]]=3, 4000, 0)</f>
        <v>16600</v>
      </c>
      <c r="F75">
        <f>WEEKDAY(Tabela15[[#This Row],[Data]])</f>
        <v>3</v>
      </c>
      <c r="G75" s="3" t="b">
        <f t="shared" si="3"/>
        <v>0</v>
      </c>
    </row>
    <row r="76" spans="1:7" x14ac:dyDescent="0.25">
      <c r="A76" s="1">
        <v>43509</v>
      </c>
      <c r="B76">
        <f t="shared" si="4"/>
        <v>48400</v>
      </c>
      <c r="C76">
        <f t="shared" si="4"/>
        <v>16600</v>
      </c>
      <c r="D76">
        <f>IF(Tabela15[[#This Row],[Siano rano]]&gt;=50000,Tabela15[[#This Row],[Siano rano]] - 90 * 40, Tabela15[[#This Row],[Siano rano]]) + IF(Tabela15[[#This Row],[Dzień tygonia]]=6, 15000, 0)</f>
        <v>48400</v>
      </c>
      <c r="E76">
        <f>IF(Tabela15[[#This Row],[Siano rano]]&lt;50000,Tabela15[[#This Row],[Żołędzie rano]] - 90 * 20, Tabela15[[#This Row],[Żołędzie rano]]) + IF(Tabela15[[#This Row],[Dzień tygonia]]=3, 4000, 0)</f>
        <v>14800</v>
      </c>
      <c r="F76">
        <f>WEEKDAY(Tabela15[[#This Row],[Data]])</f>
        <v>4</v>
      </c>
      <c r="G76" s="3" t="b">
        <f t="shared" si="3"/>
        <v>1</v>
      </c>
    </row>
    <row r="77" spans="1:7" x14ac:dyDescent="0.25">
      <c r="A77" s="1">
        <v>43510</v>
      </c>
      <c r="B77">
        <f t="shared" si="4"/>
        <v>48400</v>
      </c>
      <c r="C77">
        <f t="shared" si="4"/>
        <v>14800</v>
      </c>
      <c r="D77">
        <f>IF(Tabela15[[#This Row],[Siano rano]]&gt;=50000,Tabela15[[#This Row],[Siano rano]] - 90 * 40, Tabela15[[#This Row],[Siano rano]]) + IF(Tabela15[[#This Row],[Dzień tygonia]]=6, 15000, 0)</f>
        <v>48400</v>
      </c>
      <c r="E77">
        <f>IF(Tabela15[[#This Row],[Siano rano]]&lt;50000,Tabela15[[#This Row],[Żołędzie rano]] - 90 * 20, Tabela15[[#This Row],[Żołędzie rano]]) + IF(Tabela15[[#This Row],[Dzień tygonia]]=3, 4000, 0)</f>
        <v>13000</v>
      </c>
      <c r="F77">
        <f>WEEKDAY(Tabela15[[#This Row],[Data]])</f>
        <v>5</v>
      </c>
      <c r="G77" s="3" t="b">
        <f t="shared" si="3"/>
        <v>1</v>
      </c>
    </row>
    <row r="78" spans="1:7" x14ac:dyDescent="0.25">
      <c r="A78" s="1">
        <v>43511</v>
      </c>
      <c r="B78">
        <f t="shared" si="4"/>
        <v>48400</v>
      </c>
      <c r="C78">
        <f t="shared" si="4"/>
        <v>13000</v>
      </c>
      <c r="D78">
        <f>IF(Tabela15[[#This Row],[Siano rano]]&gt;=50000,Tabela15[[#This Row],[Siano rano]] - 90 * 40, Tabela15[[#This Row],[Siano rano]]) + IF(Tabela15[[#This Row],[Dzień tygonia]]=6, 15000, 0)</f>
        <v>63400</v>
      </c>
      <c r="E78">
        <f>IF(Tabela15[[#This Row],[Siano rano]]&lt;50000,Tabela15[[#This Row],[Żołędzie rano]] - 90 * 20, Tabela15[[#This Row],[Żołędzie rano]]) + IF(Tabela15[[#This Row],[Dzień tygonia]]=3, 4000, 0)</f>
        <v>11200</v>
      </c>
      <c r="F78">
        <f>WEEKDAY(Tabela15[[#This Row],[Data]])</f>
        <v>6</v>
      </c>
      <c r="G78" s="3" t="b">
        <f t="shared" si="3"/>
        <v>1</v>
      </c>
    </row>
    <row r="79" spans="1:7" x14ac:dyDescent="0.25">
      <c r="A79" s="1">
        <v>43512</v>
      </c>
      <c r="B79">
        <f t="shared" si="4"/>
        <v>63400</v>
      </c>
      <c r="C79">
        <f t="shared" si="4"/>
        <v>11200</v>
      </c>
      <c r="D79">
        <f>IF(Tabela15[[#This Row],[Siano rano]]&gt;=50000,Tabela15[[#This Row],[Siano rano]] - 90 * 40, Tabela15[[#This Row],[Siano rano]]) + IF(Tabela15[[#This Row],[Dzień tygonia]]=6, 15000, 0)</f>
        <v>59800</v>
      </c>
      <c r="E79">
        <f>IF(Tabela15[[#This Row],[Siano rano]]&lt;50000,Tabela15[[#This Row],[Żołędzie rano]] - 90 * 20, Tabela15[[#This Row],[Żołędzie rano]]) + IF(Tabela15[[#This Row],[Dzień tygonia]]=3, 4000, 0)</f>
        <v>11200</v>
      </c>
      <c r="F79">
        <f>WEEKDAY(Tabela15[[#This Row],[Data]])</f>
        <v>7</v>
      </c>
      <c r="G79" s="3" t="b">
        <f t="shared" si="3"/>
        <v>0</v>
      </c>
    </row>
    <row r="80" spans="1:7" x14ac:dyDescent="0.25">
      <c r="A80" s="1">
        <v>43513</v>
      </c>
      <c r="B80">
        <f t="shared" si="4"/>
        <v>59800</v>
      </c>
      <c r="C80">
        <f t="shared" si="4"/>
        <v>11200</v>
      </c>
      <c r="D80">
        <f>IF(Tabela15[[#This Row],[Siano rano]]&gt;=50000,Tabela15[[#This Row],[Siano rano]] - 90 * 40, Tabela15[[#This Row],[Siano rano]]) + IF(Tabela15[[#This Row],[Dzień tygonia]]=6, 15000, 0)</f>
        <v>56200</v>
      </c>
      <c r="E80">
        <f>IF(Tabela15[[#This Row],[Siano rano]]&lt;50000,Tabela15[[#This Row],[Żołędzie rano]] - 90 * 20, Tabela15[[#This Row],[Żołędzie rano]]) + IF(Tabela15[[#This Row],[Dzień tygonia]]=3, 4000, 0)</f>
        <v>11200</v>
      </c>
      <c r="F80">
        <f>WEEKDAY(Tabela15[[#This Row],[Data]])</f>
        <v>1</v>
      </c>
      <c r="G80" s="3" t="b">
        <f t="shared" si="3"/>
        <v>0</v>
      </c>
    </row>
    <row r="81" spans="1:7" x14ac:dyDescent="0.25">
      <c r="A81" s="1">
        <v>43514</v>
      </c>
      <c r="B81">
        <f t="shared" si="4"/>
        <v>56200</v>
      </c>
      <c r="C81">
        <f t="shared" si="4"/>
        <v>11200</v>
      </c>
      <c r="D81">
        <f>IF(Tabela15[[#This Row],[Siano rano]]&gt;=50000,Tabela15[[#This Row],[Siano rano]] - 90 * 40, Tabela15[[#This Row],[Siano rano]]) + IF(Tabela15[[#This Row],[Dzień tygonia]]=6, 15000, 0)</f>
        <v>52600</v>
      </c>
      <c r="E81">
        <f>IF(Tabela15[[#This Row],[Siano rano]]&lt;50000,Tabela15[[#This Row],[Żołędzie rano]] - 90 * 20, Tabela15[[#This Row],[Żołędzie rano]]) + IF(Tabela15[[#This Row],[Dzień tygonia]]=3, 4000, 0)</f>
        <v>11200</v>
      </c>
      <c r="F81">
        <f>WEEKDAY(Tabela15[[#This Row],[Data]])</f>
        <v>2</v>
      </c>
      <c r="G81" s="3" t="b">
        <f t="shared" si="3"/>
        <v>0</v>
      </c>
    </row>
    <row r="82" spans="1:7" x14ac:dyDescent="0.25">
      <c r="A82" s="1">
        <v>43515</v>
      </c>
      <c r="B82">
        <f t="shared" si="4"/>
        <v>52600</v>
      </c>
      <c r="C82">
        <f t="shared" si="4"/>
        <v>11200</v>
      </c>
      <c r="D82">
        <f>IF(Tabela15[[#This Row],[Siano rano]]&gt;=50000,Tabela15[[#This Row],[Siano rano]] - 90 * 40, Tabela15[[#This Row],[Siano rano]]) + IF(Tabela15[[#This Row],[Dzień tygonia]]=6, 15000, 0)</f>
        <v>49000</v>
      </c>
      <c r="E82">
        <f>IF(Tabela15[[#This Row],[Siano rano]]&lt;50000,Tabela15[[#This Row],[Żołędzie rano]] - 90 * 20, Tabela15[[#This Row],[Żołędzie rano]]) + IF(Tabela15[[#This Row],[Dzień tygonia]]=3, 4000, 0)</f>
        <v>15200</v>
      </c>
      <c r="F82">
        <f>WEEKDAY(Tabela15[[#This Row],[Data]])</f>
        <v>3</v>
      </c>
      <c r="G82" s="3" t="b">
        <f t="shared" si="3"/>
        <v>0</v>
      </c>
    </row>
    <row r="83" spans="1:7" x14ac:dyDescent="0.25">
      <c r="A83" s="1">
        <v>43516</v>
      </c>
      <c r="B83">
        <f t="shared" si="4"/>
        <v>49000</v>
      </c>
      <c r="C83">
        <f t="shared" si="4"/>
        <v>15200</v>
      </c>
      <c r="D83">
        <f>IF(Tabela15[[#This Row],[Siano rano]]&gt;=50000,Tabela15[[#This Row],[Siano rano]] - 90 * 40, Tabela15[[#This Row],[Siano rano]]) + IF(Tabela15[[#This Row],[Dzień tygonia]]=6, 15000, 0)</f>
        <v>49000</v>
      </c>
      <c r="E83">
        <f>IF(Tabela15[[#This Row],[Siano rano]]&lt;50000,Tabela15[[#This Row],[Żołędzie rano]] - 90 * 20, Tabela15[[#This Row],[Żołędzie rano]]) + IF(Tabela15[[#This Row],[Dzień tygonia]]=3, 4000, 0)</f>
        <v>13400</v>
      </c>
      <c r="F83">
        <f>WEEKDAY(Tabela15[[#This Row],[Data]])</f>
        <v>4</v>
      </c>
      <c r="G83" s="3" t="b">
        <f t="shared" si="3"/>
        <v>1</v>
      </c>
    </row>
    <row r="84" spans="1:7" x14ac:dyDescent="0.25">
      <c r="A84" s="1">
        <v>43517</v>
      </c>
      <c r="B84">
        <f t="shared" si="4"/>
        <v>49000</v>
      </c>
      <c r="C84">
        <f t="shared" si="4"/>
        <v>13400</v>
      </c>
      <c r="D84">
        <f>IF(Tabela15[[#This Row],[Siano rano]]&gt;=50000,Tabela15[[#This Row],[Siano rano]] - 90 * 40, Tabela15[[#This Row],[Siano rano]]) + IF(Tabela15[[#This Row],[Dzień tygonia]]=6, 15000, 0)</f>
        <v>49000</v>
      </c>
      <c r="E84">
        <f>IF(Tabela15[[#This Row],[Siano rano]]&lt;50000,Tabela15[[#This Row],[Żołędzie rano]] - 90 * 20, Tabela15[[#This Row],[Żołędzie rano]]) + IF(Tabela15[[#This Row],[Dzień tygonia]]=3, 4000, 0)</f>
        <v>11600</v>
      </c>
      <c r="F84">
        <f>WEEKDAY(Tabela15[[#This Row],[Data]])</f>
        <v>5</v>
      </c>
      <c r="G84" s="3" t="b">
        <f t="shared" si="3"/>
        <v>1</v>
      </c>
    </row>
    <row r="85" spans="1:7" x14ac:dyDescent="0.25">
      <c r="A85" s="1">
        <v>43518</v>
      </c>
      <c r="B85">
        <f t="shared" si="4"/>
        <v>49000</v>
      </c>
      <c r="C85">
        <f t="shared" si="4"/>
        <v>11600</v>
      </c>
      <c r="D85">
        <f>IF(Tabela15[[#This Row],[Siano rano]]&gt;=50000,Tabela15[[#This Row],[Siano rano]] - 90 * 40, Tabela15[[#This Row],[Siano rano]]) + IF(Tabela15[[#This Row],[Dzień tygonia]]=6, 15000, 0)</f>
        <v>64000</v>
      </c>
      <c r="E85">
        <f>IF(Tabela15[[#This Row],[Siano rano]]&lt;50000,Tabela15[[#This Row],[Żołędzie rano]] - 90 * 20, Tabela15[[#This Row],[Żołędzie rano]]) + IF(Tabela15[[#This Row],[Dzień tygonia]]=3, 4000, 0)</f>
        <v>9800</v>
      </c>
      <c r="F85">
        <f>WEEKDAY(Tabela15[[#This Row],[Data]])</f>
        <v>6</v>
      </c>
      <c r="G85" s="3" t="b">
        <f t="shared" si="3"/>
        <v>1</v>
      </c>
    </row>
    <row r="86" spans="1:7" x14ac:dyDescent="0.25">
      <c r="A86" s="1">
        <v>43519</v>
      </c>
      <c r="B86">
        <f t="shared" si="4"/>
        <v>64000</v>
      </c>
      <c r="C86">
        <f t="shared" si="4"/>
        <v>9800</v>
      </c>
      <c r="D86">
        <f>IF(Tabela15[[#This Row],[Siano rano]]&gt;=50000,Tabela15[[#This Row],[Siano rano]] - 90 * 40, Tabela15[[#This Row],[Siano rano]]) + IF(Tabela15[[#This Row],[Dzień tygonia]]=6, 15000, 0)</f>
        <v>60400</v>
      </c>
      <c r="E86">
        <f>IF(Tabela15[[#This Row],[Siano rano]]&lt;50000,Tabela15[[#This Row],[Żołędzie rano]] - 90 * 20, Tabela15[[#This Row],[Żołędzie rano]]) + IF(Tabela15[[#This Row],[Dzień tygonia]]=3, 4000, 0)</f>
        <v>9800</v>
      </c>
      <c r="F86">
        <f>WEEKDAY(Tabela15[[#This Row],[Data]])</f>
        <v>7</v>
      </c>
      <c r="G86" s="3" t="b">
        <f t="shared" si="3"/>
        <v>0</v>
      </c>
    </row>
    <row r="87" spans="1:7" x14ac:dyDescent="0.25">
      <c r="A87" s="1">
        <v>43520</v>
      </c>
      <c r="B87">
        <f t="shared" si="4"/>
        <v>60400</v>
      </c>
      <c r="C87">
        <f t="shared" si="4"/>
        <v>9800</v>
      </c>
      <c r="D87">
        <f>IF(Tabela15[[#This Row],[Siano rano]]&gt;=50000,Tabela15[[#This Row],[Siano rano]] - 90 * 40, Tabela15[[#This Row],[Siano rano]]) + IF(Tabela15[[#This Row],[Dzień tygonia]]=6, 15000, 0)</f>
        <v>56800</v>
      </c>
      <c r="E87">
        <f>IF(Tabela15[[#This Row],[Siano rano]]&lt;50000,Tabela15[[#This Row],[Żołędzie rano]] - 90 * 20, Tabela15[[#This Row],[Żołędzie rano]]) + IF(Tabela15[[#This Row],[Dzień tygonia]]=3, 4000, 0)</f>
        <v>9800</v>
      </c>
      <c r="F87">
        <f>WEEKDAY(Tabela15[[#This Row],[Data]])</f>
        <v>1</v>
      </c>
      <c r="G87" s="3" t="b">
        <f t="shared" si="3"/>
        <v>0</v>
      </c>
    </row>
    <row r="88" spans="1:7" x14ac:dyDescent="0.25">
      <c r="A88" s="1">
        <v>43521</v>
      </c>
      <c r="B88">
        <f t="shared" si="4"/>
        <v>56800</v>
      </c>
      <c r="C88">
        <f t="shared" si="4"/>
        <v>9800</v>
      </c>
      <c r="D88">
        <f>IF(Tabela15[[#This Row],[Siano rano]]&gt;=50000,Tabela15[[#This Row],[Siano rano]] - 90 * 40, Tabela15[[#This Row],[Siano rano]]) + IF(Tabela15[[#This Row],[Dzień tygonia]]=6, 15000, 0)</f>
        <v>53200</v>
      </c>
      <c r="E88">
        <f>IF(Tabela15[[#This Row],[Siano rano]]&lt;50000,Tabela15[[#This Row],[Żołędzie rano]] - 90 * 20, Tabela15[[#This Row],[Żołędzie rano]]) + IF(Tabela15[[#This Row],[Dzień tygonia]]=3, 4000, 0)</f>
        <v>9800</v>
      </c>
      <c r="F88">
        <f>WEEKDAY(Tabela15[[#This Row],[Data]])</f>
        <v>2</v>
      </c>
      <c r="G88" s="3" t="b">
        <f t="shared" si="3"/>
        <v>0</v>
      </c>
    </row>
    <row r="89" spans="1:7" x14ac:dyDescent="0.25">
      <c r="A89" s="1">
        <v>43522</v>
      </c>
      <c r="B89">
        <f t="shared" si="4"/>
        <v>53200</v>
      </c>
      <c r="C89">
        <f t="shared" si="4"/>
        <v>9800</v>
      </c>
      <c r="D89">
        <f>IF(Tabela15[[#This Row],[Siano rano]]&gt;=50000,Tabela15[[#This Row],[Siano rano]] - 90 * 40, Tabela15[[#This Row],[Siano rano]]) + IF(Tabela15[[#This Row],[Dzień tygonia]]=6, 15000, 0)</f>
        <v>49600</v>
      </c>
      <c r="E89">
        <f>IF(Tabela15[[#This Row],[Siano rano]]&lt;50000,Tabela15[[#This Row],[Żołędzie rano]] - 90 * 20, Tabela15[[#This Row],[Żołędzie rano]]) + IF(Tabela15[[#This Row],[Dzień tygonia]]=3, 4000, 0)</f>
        <v>13800</v>
      </c>
      <c r="F89">
        <f>WEEKDAY(Tabela15[[#This Row],[Data]])</f>
        <v>3</v>
      </c>
      <c r="G89" s="3" t="b">
        <f t="shared" si="3"/>
        <v>0</v>
      </c>
    </row>
    <row r="90" spans="1:7" x14ac:dyDescent="0.25">
      <c r="A90" s="1">
        <v>43523</v>
      </c>
      <c r="B90">
        <f t="shared" si="4"/>
        <v>49600</v>
      </c>
      <c r="C90">
        <f t="shared" si="4"/>
        <v>13800</v>
      </c>
      <c r="D90">
        <f>IF(Tabela15[[#This Row],[Siano rano]]&gt;=50000,Tabela15[[#This Row],[Siano rano]] - 90 * 40, Tabela15[[#This Row],[Siano rano]]) + IF(Tabela15[[#This Row],[Dzień tygonia]]=6, 15000, 0)</f>
        <v>49600</v>
      </c>
      <c r="E90">
        <f>IF(Tabela15[[#This Row],[Siano rano]]&lt;50000,Tabela15[[#This Row],[Żołędzie rano]] - 90 * 20, Tabela15[[#This Row],[Żołędzie rano]]) + IF(Tabela15[[#This Row],[Dzień tygonia]]=3, 4000, 0)</f>
        <v>12000</v>
      </c>
      <c r="F90">
        <f>WEEKDAY(Tabela15[[#This Row],[Data]])</f>
        <v>4</v>
      </c>
      <c r="G90" s="3" t="b">
        <f t="shared" si="3"/>
        <v>1</v>
      </c>
    </row>
    <row r="91" spans="1:7" x14ac:dyDescent="0.25">
      <c r="A91" s="1">
        <v>43524</v>
      </c>
      <c r="B91">
        <f t="shared" si="4"/>
        <v>49600</v>
      </c>
      <c r="C91">
        <f t="shared" si="4"/>
        <v>12000</v>
      </c>
      <c r="D91">
        <f>IF(Tabela15[[#This Row],[Siano rano]]&gt;=50000,Tabela15[[#This Row],[Siano rano]] - 90 * 40, Tabela15[[#This Row],[Siano rano]]) + IF(Tabela15[[#This Row],[Dzień tygonia]]=6, 15000, 0)</f>
        <v>49600</v>
      </c>
      <c r="E91">
        <f>IF(Tabela15[[#This Row],[Siano rano]]&lt;50000,Tabela15[[#This Row],[Żołędzie rano]] - 90 * 20, Tabela15[[#This Row],[Żołędzie rano]]) + IF(Tabela15[[#This Row],[Dzień tygonia]]=3, 4000, 0)</f>
        <v>10200</v>
      </c>
      <c r="F91">
        <f>WEEKDAY(Tabela15[[#This Row],[Data]])</f>
        <v>5</v>
      </c>
      <c r="G91" s="3" t="b">
        <f t="shared" si="3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0BC6-5C54-4B86-B109-3F3F6650C2A9}">
  <dimension ref="A1:K91"/>
  <sheetViews>
    <sheetView tabSelected="1" workbookViewId="0">
      <selection activeCell="I3" sqref="I3"/>
    </sheetView>
  </sheetViews>
  <sheetFormatPr defaultRowHeight="15" x14ac:dyDescent="0.25"/>
  <cols>
    <col min="1" max="1" width="12.28515625" customWidth="1"/>
    <col min="2" max="2" width="17.85546875" customWidth="1"/>
    <col min="3" max="3" width="21" customWidth="1"/>
    <col min="4" max="4" width="24" customWidth="1"/>
    <col min="5" max="5" width="23.5703125" customWidth="1"/>
    <col min="6" max="6" width="18.42578125" customWidth="1"/>
    <col min="7" max="7" width="23.42578125" customWidth="1"/>
    <col min="8" max="8" width="23.5703125" customWidth="1"/>
    <col min="9" max="9" width="25.28515625" customWidth="1"/>
    <col min="11" max="11" width="20.42578125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16</v>
      </c>
      <c r="I1" t="s">
        <v>11</v>
      </c>
    </row>
    <row r="2" spans="1:11" x14ac:dyDescent="0.25">
      <c r="A2" s="1">
        <v>43435</v>
      </c>
      <c r="B2">
        <v>100000</v>
      </c>
      <c r="C2">
        <v>5000</v>
      </c>
      <c r="D2">
        <f>IF(Tabela112[[#This Row],[Siano rano]]&gt;=50000,Tabela112[[#This Row],[Siano rano]] - 90 * 40, Tabela112[[#This Row],[Siano rano]])</f>
        <v>96400</v>
      </c>
      <c r="E2">
        <f>IF(Tabela112[[#This Row],[Siano rano]]&lt;50000,Tabela112[[#This Row],[Żołędzie rano]] - 90 * 20, Tabela112[[#This Row],[Żołędzie rano]])</f>
        <v>5000</v>
      </c>
      <c r="F2">
        <f>WEEKDAY(Tabela112[[#This Row],[Data]])</f>
        <v>7</v>
      </c>
      <c r="G2" s="3">
        <f xml:space="preserve"> Tabela112[[#This Row],[Siano wieczór]] + IF(Tabela112[[#This Row],[Dzień tygonia]]=6, 15000, 0)</f>
        <v>96400</v>
      </c>
      <c r="H2" s="3">
        <f xml:space="preserve">  Tabela112[[#This Row],[Żołędzie wieczór]] + IF(Tabela112[[#This Row],[Dzień tygonia]]=3, 4000, 0)</f>
        <v>5000</v>
      </c>
      <c r="I2" s="3" t="b">
        <f>Tabela112[[#This Row],[Siano rano]]&gt;Tabela112[[#This Row],[Siano wieczór]]</f>
        <v>1</v>
      </c>
      <c r="K2" s="2" t="s">
        <v>11</v>
      </c>
    </row>
    <row r="3" spans="1:11" x14ac:dyDescent="0.25">
      <c r="A3" s="1">
        <v>43436</v>
      </c>
      <c r="B3">
        <f>G2</f>
        <v>96400</v>
      </c>
      <c r="C3">
        <f>H2</f>
        <v>5000</v>
      </c>
      <c r="D3">
        <f>IF(Tabela112[[#This Row],[Siano rano]]&gt;=50000,Tabela112[[#This Row],[Siano rano]] - 90 * 40, Tabela112[[#This Row],[Siano rano]])</f>
        <v>92800</v>
      </c>
      <c r="E3">
        <f>IF(Tabela112[[#This Row],[Siano rano]]&lt;50000,Tabela112[[#This Row],[Żołędzie rano]] - 90 * 20, Tabela112[[#This Row],[Żołędzie rano]])</f>
        <v>5000</v>
      </c>
      <c r="F3">
        <f>WEEKDAY(Tabela112[[#This Row],[Data]])</f>
        <v>1</v>
      </c>
      <c r="G3" s="3">
        <f xml:space="preserve"> Tabela112[[#This Row],[Siano wieczór]] + IF(Tabela112[[#This Row],[Dzień tygonia]]=6, 15000, 0)</f>
        <v>92800</v>
      </c>
      <c r="H3" s="3">
        <f xml:space="preserve">  Tabela112[[#This Row],[Żołędzie wieczór]] + IF(Tabela112[[#This Row],[Dzień tygonia]]=3, 4000, 0)</f>
        <v>5000</v>
      </c>
      <c r="I3" s="3" t="b">
        <f>Tabela112[[#This Row],[Siano rano]]&gt;Tabela112[[#This Row],[Siano wieczór]]</f>
        <v>1</v>
      </c>
      <c r="K3" s="2">
        <f>COUNTIF(Tabela112[Karmione sianem], TRUE)</f>
        <v>64</v>
      </c>
    </row>
    <row r="4" spans="1:11" x14ac:dyDescent="0.25">
      <c r="A4" s="1">
        <v>43437</v>
      </c>
      <c r="B4">
        <f t="shared" ref="B4:B67" si="0">G3</f>
        <v>92800</v>
      </c>
      <c r="C4">
        <f t="shared" ref="C4:C67" si="1">H3</f>
        <v>5000</v>
      </c>
      <c r="D4">
        <f>IF(Tabela112[[#This Row],[Siano rano]]&gt;=50000,Tabela112[[#This Row],[Siano rano]] - 90 * 40, Tabela112[[#This Row],[Siano rano]])</f>
        <v>89200</v>
      </c>
      <c r="E4">
        <f>IF(Tabela112[[#This Row],[Siano rano]]&lt;50000,Tabela112[[#This Row],[Żołędzie rano]] - 90 * 20, Tabela112[[#This Row],[Żołędzie rano]])</f>
        <v>5000</v>
      </c>
      <c r="F4">
        <f>WEEKDAY(Tabela112[[#This Row],[Data]])</f>
        <v>2</v>
      </c>
      <c r="G4" s="3">
        <f xml:space="preserve"> Tabela112[[#This Row],[Siano wieczór]] + IF(Tabela112[[#This Row],[Dzień tygonia]]=6, 15000, 0)</f>
        <v>89200</v>
      </c>
      <c r="H4" s="3">
        <f xml:space="preserve">  Tabela112[[#This Row],[Żołędzie wieczór]] + IF(Tabela112[[#This Row],[Dzień tygonia]]=3, 4000, 0)</f>
        <v>5000</v>
      </c>
      <c r="I4" s="3" t="b">
        <f>Tabela112[[#This Row],[Siano rano]]&gt;Tabela112[[#This Row],[Siano wieczór]]</f>
        <v>1</v>
      </c>
      <c r="K4" s="2" t="s">
        <v>10</v>
      </c>
    </row>
    <row r="5" spans="1:11" x14ac:dyDescent="0.25">
      <c r="A5" s="1">
        <v>43438</v>
      </c>
      <c r="B5">
        <f t="shared" si="0"/>
        <v>89200</v>
      </c>
      <c r="C5">
        <f t="shared" si="1"/>
        <v>5000</v>
      </c>
      <c r="D5">
        <f>IF(Tabela112[[#This Row],[Siano rano]]&gt;=50000,Tabela112[[#This Row],[Siano rano]] - 90 * 40, Tabela112[[#This Row],[Siano rano]])</f>
        <v>85600</v>
      </c>
      <c r="E5">
        <f>IF(Tabela112[[#This Row],[Siano rano]]&lt;50000,Tabela112[[#This Row],[Żołędzie rano]] - 90 * 20, Tabela112[[#This Row],[Żołędzie rano]])</f>
        <v>5000</v>
      </c>
      <c r="F5">
        <f>WEEKDAY(Tabela112[[#This Row],[Data]])</f>
        <v>3</v>
      </c>
      <c r="G5" s="3">
        <f xml:space="preserve"> Tabela112[[#This Row],[Siano wieczór]] + IF(Tabela112[[#This Row],[Dzień tygonia]]=6, 15000, 0)</f>
        <v>85600</v>
      </c>
      <c r="H5" s="3">
        <f xml:space="preserve">  Tabela112[[#This Row],[Żołędzie wieczór]] + IF(Tabela112[[#This Row],[Dzień tygonia]]=3, 4000, 0)</f>
        <v>9000</v>
      </c>
      <c r="I5" s="3" t="b">
        <f>Tabela112[[#This Row],[Siano rano]]&gt;Tabela112[[#This Row],[Siano wieczór]]</f>
        <v>1</v>
      </c>
      <c r="K5" s="2">
        <f>COUNTIF(I:I, FALSE)</f>
        <v>26</v>
      </c>
    </row>
    <row r="6" spans="1:11" x14ac:dyDescent="0.25">
      <c r="A6" s="1">
        <v>43439</v>
      </c>
      <c r="B6">
        <f t="shared" si="0"/>
        <v>85600</v>
      </c>
      <c r="C6">
        <f t="shared" si="1"/>
        <v>9000</v>
      </c>
      <c r="D6">
        <f>IF(Tabela112[[#This Row],[Siano rano]]&gt;=50000,Tabela112[[#This Row],[Siano rano]] - 90 * 40, Tabela112[[#This Row],[Siano rano]])</f>
        <v>82000</v>
      </c>
      <c r="E6">
        <f>IF(Tabela112[[#This Row],[Siano rano]]&lt;50000,Tabela112[[#This Row],[Żołędzie rano]] - 90 * 20, Tabela112[[#This Row],[Żołędzie rano]])</f>
        <v>9000</v>
      </c>
      <c r="F6">
        <f>WEEKDAY(Tabela112[[#This Row],[Data]])</f>
        <v>4</v>
      </c>
      <c r="G6" s="3">
        <f xml:space="preserve"> Tabela112[[#This Row],[Siano wieczór]] + IF(Tabela112[[#This Row],[Dzień tygonia]]=6, 15000, 0)</f>
        <v>82000</v>
      </c>
      <c r="H6" s="3">
        <f xml:space="preserve">  Tabela112[[#This Row],[Żołędzie wieczór]] + IF(Tabela112[[#This Row],[Dzień tygonia]]=3, 4000, 0)</f>
        <v>9000</v>
      </c>
      <c r="I6" s="3" t="b">
        <f>Tabela112[[#This Row],[Siano rano]]&gt;Tabela112[[#This Row],[Siano wieczór]]</f>
        <v>1</v>
      </c>
    </row>
    <row r="7" spans="1:11" x14ac:dyDescent="0.25">
      <c r="A7" s="1">
        <v>43440</v>
      </c>
      <c r="B7">
        <f t="shared" si="0"/>
        <v>82000</v>
      </c>
      <c r="C7">
        <f t="shared" si="1"/>
        <v>9000</v>
      </c>
      <c r="D7">
        <f>IF(Tabela112[[#This Row],[Siano rano]]&gt;=50000,Tabela112[[#This Row],[Siano rano]] - 90 * 40, Tabela112[[#This Row],[Siano rano]])</f>
        <v>78400</v>
      </c>
      <c r="E7">
        <f>IF(Tabela112[[#This Row],[Siano rano]]&lt;50000,Tabela112[[#This Row],[Żołędzie rano]] - 90 * 20, Tabela112[[#This Row],[Żołędzie rano]])</f>
        <v>9000</v>
      </c>
      <c r="F7">
        <f>WEEKDAY(Tabela112[[#This Row],[Data]])</f>
        <v>5</v>
      </c>
      <c r="G7" s="3">
        <f xml:space="preserve"> Tabela112[[#This Row],[Siano wieczór]] + IF(Tabela112[[#This Row],[Dzień tygonia]]=6, 15000, 0)</f>
        <v>78400</v>
      </c>
      <c r="H7" s="3">
        <f xml:space="preserve">  Tabela112[[#This Row],[Żołędzie wieczór]] + IF(Tabela112[[#This Row],[Dzień tygonia]]=3, 4000, 0)</f>
        <v>9000</v>
      </c>
      <c r="I7" s="3" t="b">
        <f>Tabela112[[#This Row],[Siano rano]]&gt;Tabela112[[#This Row],[Siano wieczór]]</f>
        <v>1</v>
      </c>
    </row>
    <row r="8" spans="1:11" x14ac:dyDescent="0.25">
      <c r="A8" s="1">
        <v>43441</v>
      </c>
      <c r="B8">
        <f t="shared" si="0"/>
        <v>78400</v>
      </c>
      <c r="C8">
        <f t="shared" si="1"/>
        <v>9000</v>
      </c>
      <c r="D8">
        <f>IF(Tabela112[[#This Row],[Siano rano]]&gt;=50000,Tabela112[[#This Row],[Siano rano]] - 90 * 40, Tabela112[[#This Row],[Siano rano]])</f>
        <v>74800</v>
      </c>
      <c r="E8">
        <f>IF(Tabela112[[#This Row],[Siano rano]]&lt;50000,Tabela112[[#This Row],[Żołędzie rano]] - 90 * 20, Tabela112[[#This Row],[Żołędzie rano]])</f>
        <v>9000</v>
      </c>
      <c r="F8">
        <f>WEEKDAY(Tabela112[[#This Row],[Data]])</f>
        <v>6</v>
      </c>
      <c r="G8" s="3">
        <f xml:space="preserve"> Tabela112[[#This Row],[Siano wieczór]] + IF(Tabela112[[#This Row],[Dzień tygonia]]=6, 15000, 0)</f>
        <v>89800</v>
      </c>
      <c r="H8" s="3">
        <f xml:space="preserve">  Tabela112[[#This Row],[Żołędzie wieczór]] + IF(Tabela112[[#This Row],[Dzień tygonia]]=3, 4000, 0)</f>
        <v>9000</v>
      </c>
      <c r="I8" s="3" t="b">
        <f>Tabela112[[#This Row],[Siano rano]]&gt;Tabela112[[#This Row],[Siano wieczór]]</f>
        <v>1</v>
      </c>
    </row>
    <row r="9" spans="1:11" x14ac:dyDescent="0.25">
      <c r="A9" s="1">
        <v>43442</v>
      </c>
      <c r="B9">
        <f t="shared" si="0"/>
        <v>89800</v>
      </c>
      <c r="C9">
        <f t="shared" si="1"/>
        <v>9000</v>
      </c>
      <c r="D9">
        <f>IF(Tabela112[[#This Row],[Siano rano]]&gt;=50000,Tabela112[[#This Row],[Siano rano]] - 90 * 40, Tabela112[[#This Row],[Siano rano]])</f>
        <v>86200</v>
      </c>
      <c r="E9">
        <f>IF(Tabela112[[#This Row],[Siano rano]]&lt;50000,Tabela112[[#This Row],[Żołędzie rano]] - 90 * 20, Tabela112[[#This Row],[Żołędzie rano]])</f>
        <v>9000</v>
      </c>
      <c r="F9">
        <f>WEEKDAY(Tabela112[[#This Row],[Data]])</f>
        <v>7</v>
      </c>
      <c r="G9" s="3">
        <f xml:space="preserve"> Tabela112[[#This Row],[Siano wieczór]] + IF(Tabela112[[#This Row],[Dzień tygonia]]=6, 15000, 0)</f>
        <v>86200</v>
      </c>
      <c r="H9" s="3">
        <f xml:space="preserve">  Tabela112[[#This Row],[Żołędzie wieczór]] + IF(Tabela112[[#This Row],[Dzień tygonia]]=3, 4000, 0)</f>
        <v>9000</v>
      </c>
      <c r="I9" s="3" t="b">
        <f>Tabela112[[#This Row],[Siano rano]]&gt;Tabela112[[#This Row],[Siano wieczór]]</f>
        <v>1</v>
      </c>
    </row>
    <row r="10" spans="1:11" x14ac:dyDescent="0.25">
      <c r="A10" s="1">
        <v>43443</v>
      </c>
      <c r="B10">
        <f t="shared" si="0"/>
        <v>86200</v>
      </c>
      <c r="C10">
        <f t="shared" si="1"/>
        <v>9000</v>
      </c>
      <c r="D10">
        <f>IF(Tabela112[[#This Row],[Siano rano]]&gt;=50000,Tabela112[[#This Row],[Siano rano]] - 90 * 40, Tabela112[[#This Row],[Siano rano]])</f>
        <v>82600</v>
      </c>
      <c r="E10">
        <f>IF(Tabela112[[#This Row],[Siano rano]]&lt;50000,Tabela112[[#This Row],[Żołędzie rano]] - 90 * 20, Tabela112[[#This Row],[Żołędzie rano]])</f>
        <v>9000</v>
      </c>
      <c r="F10">
        <f>WEEKDAY(Tabela112[[#This Row],[Data]])</f>
        <v>1</v>
      </c>
      <c r="G10" s="3">
        <f xml:space="preserve"> Tabela112[[#This Row],[Siano wieczór]] + IF(Tabela112[[#This Row],[Dzień tygonia]]=6, 15000, 0)</f>
        <v>82600</v>
      </c>
      <c r="H10" s="3">
        <f xml:space="preserve">  Tabela112[[#This Row],[Żołędzie wieczór]] + IF(Tabela112[[#This Row],[Dzień tygonia]]=3, 4000, 0)</f>
        <v>9000</v>
      </c>
      <c r="I10" s="3" t="b">
        <f>Tabela112[[#This Row],[Siano rano]]&gt;Tabela112[[#This Row],[Siano wieczór]]</f>
        <v>1</v>
      </c>
    </row>
    <row r="11" spans="1:11" x14ac:dyDescent="0.25">
      <c r="A11" s="1">
        <v>43444</v>
      </c>
      <c r="B11">
        <f t="shared" si="0"/>
        <v>82600</v>
      </c>
      <c r="C11">
        <f t="shared" si="1"/>
        <v>9000</v>
      </c>
      <c r="D11">
        <f>IF(Tabela112[[#This Row],[Siano rano]]&gt;=50000,Tabela112[[#This Row],[Siano rano]] - 90 * 40, Tabela112[[#This Row],[Siano rano]])</f>
        <v>79000</v>
      </c>
      <c r="E11">
        <f>IF(Tabela112[[#This Row],[Siano rano]]&lt;50000,Tabela112[[#This Row],[Żołędzie rano]] - 90 * 20, Tabela112[[#This Row],[Żołędzie rano]])</f>
        <v>9000</v>
      </c>
      <c r="F11">
        <f>WEEKDAY(Tabela112[[#This Row],[Data]])</f>
        <v>2</v>
      </c>
      <c r="G11" s="3">
        <f xml:space="preserve"> Tabela112[[#This Row],[Siano wieczór]] + IF(Tabela112[[#This Row],[Dzień tygonia]]=6, 15000, 0)</f>
        <v>79000</v>
      </c>
      <c r="H11" s="3">
        <f xml:space="preserve">  Tabela112[[#This Row],[Żołędzie wieczór]] + IF(Tabela112[[#This Row],[Dzień tygonia]]=3, 4000, 0)</f>
        <v>9000</v>
      </c>
      <c r="I11" s="3" t="b">
        <f>Tabela112[[#This Row],[Siano rano]]&gt;Tabela112[[#This Row],[Siano wieczór]]</f>
        <v>1</v>
      </c>
    </row>
    <row r="12" spans="1:11" x14ac:dyDescent="0.25">
      <c r="A12" s="1">
        <v>43445</v>
      </c>
      <c r="B12">
        <f t="shared" si="0"/>
        <v>79000</v>
      </c>
      <c r="C12">
        <f t="shared" si="1"/>
        <v>9000</v>
      </c>
      <c r="D12">
        <f>IF(Tabela112[[#This Row],[Siano rano]]&gt;=50000,Tabela112[[#This Row],[Siano rano]] - 90 * 40, Tabela112[[#This Row],[Siano rano]])</f>
        <v>75400</v>
      </c>
      <c r="E12">
        <f>IF(Tabela112[[#This Row],[Siano rano]]&lt;50000,Tabela112[[#This Row],[Żołędzie rano]] - 90 * 20, Tabela112[[#This Row],[Żołędzie rano]])</f>
        <v>9000</v>
      </c>
      <c r="F12">
        <f>WEEKDAY(Tabela112[[#This Row],[Data]])</f>
        <v>3</v>
      </c>
      <c r="G12" s="3">
        <f xml:space="preserve"> Tabela112[[#This Row],[Siano wieczór]] + IF(Tabela112[[#This Row],[Dzień tygonia]]=6, 15000, 0)</f>
        <v>75400</v>
      </c>
      <c r="H12" s="3">
        <f xml:space="preserve">  Tabela112[[#This Row],[Żołędzie wieczór]] + IF(Tabela112[[#This Row],[Dzień tygonia]]=3, 4000, 0)</f>
        <v>13000</v>
      </c>
      <c r="I12" s="3" t="b">
        <f>Tabela112[[#This Row],[Siano rano]]&gt;Tabela112[[#This Row],[Siano wieczór]]</f>
        <v>1</v>
      </c>
    </row>
    <row r="13" spans="1:11" x14ac:dyDescent="0.25">
      <c r="A13" s="1">
        <v>43446</v>
      </c>
      <c r="B13">
        <f t="shared" si="0"/>
        <v>75400</v>
      </c>
      <c r="C13">
        <f t="shared" si="1"/>
        <v>13000</v>
      </c>
      <c r="D13">
        <f>IF(Tabela112[[#This Row],[Siano rano]]&gt;=50000,Tabela112[[#This Row],[Siano rano]] - 90 * 40, Tabela112[[#This Row],[Siano rano]])</f>
        <v>71800</v>
      </c>
      <c r="E13">
        <f>IF(Tabela112[[#This Row],[Siano rano]]&lt;50000,Tabela112[[#This Row],[Żołędzie rano]] - 90 * 20, Tabela112[[#This Row],[Żołędzie rano]])</f>
        <v>13000</v>
      </c>
      <c r="F13">
        <f>WEEKDAY(Tabela112[[#This Row],[Data]])</f>
        <v>4</v>
      </c>
      <c r="G13" s="3">
        <f xml:space="preserve"> Tabela112[[#This Row],[Siano wieczór]] + IF(Tabela112[[#This Row],[Dzień tygonia]]=6, 15000, 0)</f>
        <v>71800</v>
      </c>
      <c r="H13" s="3">
        <f xml:space="preserve">  Tabela112[[#This Row],[Żołędzie wieczór]] + IF(Tabela112[[#This Row],[Dzień tygonia]]=3, 4000, 0)</f>
        <v>13000</v>
      </c>
      <c r="I13" s="3" t="b">
        <f>Tabela112[[#This Row],[Siano rano]]&gt;Tabela112[[#This Row],[Siano wieczór]]</f>
        <v>1</v>
      </c>
    </row>
    <row r="14" spans="1:11" x14ac:dyDescent="0.25">
      <c r="A14" s="1">
        <v>43447</v>
      </c>
      <c r="B14">
        <f t="shared" si="0"/>
        <v>71800</v>
      </c>
      <c r="C14">
        <f t="shared" si="1"/>
        <v>13000</v>
      </c>
      <c r="D14">
        <f>IF(Tabela112[[#This Row],[Siano rano]]&gt;=50000,Tabela112[[#This Row],[Siano rano]] - 90 * 40, Tabela112[[#This Row],[Siano rano]])</f>
        <v>68200</v>
      </c>
      <c r="E14">
        <f>IF(Tabela112[[#This Row],[Siano rano]]&lt;50000,Tabela112[[#This Row],[Żołędzie rano]] - 90 * 20, Tabela112[[#This Row],[Żołędzie rano]])</f>
        <v>13000</v>
      </c>
      <c r="F14">
        <f>WEEKDAY(Tabela112[[#This Row],[Data]])</f>
        <v>5</v>
      </c>
      <c r="G14" s="3">
        <f xml:space="preserve"> Tabela112[[#This Row],[Siano wieczór]] + IF(Tabela112[[#This Row],[Dzień tygonia]]=6, 15000, 0)</f>
        <v>68200</v>
      </c>
      <c r="H14" s="3">
        <f xml:space="preserve">  Tabela112[[#This Row],[Żołędzie wieczór]] + IF(Tabela112[[#This Row],[Dzień tygonia]]=3, 4000, 0)</f>
        <v>13000</v>
      </c>
      <c r="I14" s="3" t="b">
        <f>Tabela112[[#This Row],[Siano rano]]&gt;Tabela112[[#This Row],[Siano wieczór]]</f>
        <v>1</v>
      </c>
    </row>
    <row r="15" spans="1:11" x14ac:dyDescent="0.25">
      <c r="A15" s="1">
        <v>43448</v>
      </c>
      <c r="B15">
        <f t="shared" si="0"/>
        <v>68200</v>
      </c>
      <c r="C15">
        <f t="shared" si="1"/>
        <v>13000</v>
      </c>
      <c r="D15">
        <f>IF(Tabela112[[#This Row],[Siano rano]]&gt;=50000,Tabela112[[#This Row],[Siano rano]] - 90 * 40, Tabela112[[#This Row],[Siano rano]])</f>
        <v>64600</v>
      </c>
      <c r="E15">
        <f>IF(Tabela112[[#This Row],[Siano rano]]&lt;50000,Tabela112[[#This Row],[Żołędzie rano]] - 90 * 20, Tabela112[[#This Row],[Żołędzie rano]])</f>
        <v>13000</v>
      </c>
      <c r="F15">
        <f>WEEKDAY(Tabela112[[#This Row],[Data]])</f>
        <v>6</v>
      </c>
      <c r="G15" s="3">
        <f xml:space="preserve"> Tabela112[[#This Row],[Siano wieczór]] + IF(Tabela112[[#This Row],[Dzień tygonia]]=6, 15000, 0)</f>
        <v>79600</v>
      </c>
      <c r="H15" s="3">
        <f xml:space="preserve">  Tabela112[[#This Row],[Żołędzie wieczór]] + IF(Tabela112[[#This Row],[Dzień tygonia]]=3, 4000, 0)</f>
        <v>13000</v>
      </c>
      <c r="I15" s="3" t="b">
        <f>Tabela112[[#This Row],[Siano rano]]&gt;Tabela112[[#This Row],[Siano wieczór]]</f>
        <v>1</v>
      </c>
    </row>
    <row r="16" spans="1:11" x14ac:dyDescent="0.25">
      <c r="A16" s="1">
        <v>43449</v>
      </c>
      <c r="B16">
        <f t="shared" si="0"/>
        <v>79600</v>
      </c>
      <c r="C16">
        <f t="shared" si="1"/>
        <v>13000</v>
      </c>
      <c r="D16">
        <f>IF(Tabela112[[#This Row],[Siano rano]]&gt;=50000,Tabela112[[#This Row],[Siano rano]] - 90 * 40, Tabela112[[#This Row],[Siano rano]])</f>
        <v>76000</v>
      </c>
      <c r="E16">
        <f>IF(Tabela112[[#This Row],[Siano rano]]&lt;50000,Tabela112[[#This Row],[Żołędzie rano]] - 90 * 20, Tabela112[[#This Row],[Żołędzie rano]])</f>
        <v>13000</v>
      </c>
      <c r="F16">
        <f>WEEKDAY(Tabela112[[#This Row],[Data]])</f>
        <v>7</v>
      </c>
      <c r="G16" s="3">
        <f xml:space="preserve"> Tabela112[[#This Row],[Siano wieczór]] + IF(Tabela112[[#This Row],[Dzień tygonia]]=6, 15000, 0)</f>
        <v>76000</v>
      </c>
      <c r="H16" s="3">
        <f xml:space="preserve">  Tabela112[[#This Row],[Żołędzie wieczór]] + IF(Tabela112[[#This Row],[Dzień tygonia]]=3, 4000, 0)</f>
        <v>13000</v>
      </c>
      <c r="I16" s="3" t="b">
        <f>Tabela112[[#This Row],[Siano rano]]&gt;Tabela112[[#This Row],[Siano wieczór]]</f>
        <v>1</v>
      </c>
    </row>
    <row r="17" spans="1:9" x14ac:dyDescent="0.25">
      <c r="A17" s="1">
        <v>43450</v>
      </c>
      <c r="B17">
        <f t="shared" si="0"/>
        <v>76000</v>
      </c>
      <c r="C17">
        <f t="shared" si="1"/>
        <v>13000</v>
      </c>
      <c r="D17">
        <f>IF(Tabela112[[#This Row],[Siano rano]]&gt;=50000,Tabela112[[#This Row],[Siano rano]] - 90 * 40, Tabela112[[#This Row],[Siano rano]])</f>
        <v>72400</v>
      </c>
      <c r="E17">
        <f>IF(Tabela112[[#This Row],[Siano rano]]&lt;50000,Tabela112[[#This Row],[Żołędzie rano]] - 90 * 20, Tabela112[[#This Row],[Żołędzie rano]])</f>
        <v>13000</v>
      </c>
      <c r="F17">
        <f>WEEKDAY(Tabela112[[#This Row],[Data]])</f>
        <v>1</v>
      </c>
      <c r="G17" s="3">
        <f xml:space="preserve"> Tabela112[[#This Row],[Siano wieczór]] + IF(Tabela112[[#This Row],[Dzień tygonia]]=6, 15000, 0)</f>
        <v>72400</v>
      </c>
      <c r="H17" s="3">
        <f xml:space="preserve">  Tabela112[[#This Row],[Żołędzie wieczór]] + IF(Tabela112[[#This Row],[Dzień tygonia]]=3, 4000, 0)</f>
        <v>13000</v>
      </c>
      <c r="I17" s="3" t="b">
        <f>Tabela112[[#This Row],[Siano rano]]&gt;Tabela112[[#This Row],[Siano wieczór]]</f>
        <v>1</v>
      </c>
    </row>
    <row r="18" spans="1:9" x14ac:dyDescent="0.25">
      <c r="A18" s="1">
        <v>43451</v>
      </c>
      <c r="B18">
        <f t="shared" si="0"/>
        <v>72400</v>
      </c>
      <c r="C18">
        <f t="shared" si="1"/>
        <v>13000</v>
      </c>
      <c r="D18">
        <f>IF(Tabela112[[#This Row],[Siano rano]]&gt;=50000,Tabela112[[#This Row],[Siano rano]] - 90 * 40, Tabela112[[#This Row],[Siano rano]])</f>
        <v>68800</v>
      </c>
      <c r="E18">
        <f>IF(Tabela112[[#This Row],[Siano rano]]&lt;50000,Tabela112[[#This Row],[Żołędzie rano]] - 90 * 20, Tabela112[[#This Row],[Żołędzie rano]])</f>
        <v>13000</v>
      </c>
      <c r="F18">
        <f>WEEKDAY(Tabela112[[#This Row],[Data]])</f>
        <v>2</v>
      </c>
      <c r="G18" s="3">
        <f xml:space="preserve"> Tabela112[[#This Row],[Siano wieczór]] + IF(Tabela112[[#This Row],[Dzień tygonia]]=6, 15000, 0)</f>
        <v>68800</v>
      </c>
      <c r="H18" s="3">
        <f xml:space="preserve">  Tabela112[[#This Row],[Żołędzie wieczór]] + IF(Tabela112[[#This Row],[Dzień tygonia]]=3, 4000, 0)</f>
        <v>13000</v>
      </c>
      <c r="I18" s="3" t="b">
        <f>Tabela112[[#This Row],[Siano rano]]&gt;Tabela112[[#This Row],[Siano wieczór]]</f>
        <v>1</v>
      </c>
    </row>
    <row r="19" spans="1:9" x14ac:dyDescent="0.25">
      <c r="A19" s="1">
        <v>43452</v>
      </c>
      <c r="B19">
        <f t="shared" si="0"/>
        <v>68800</v>
      </c>
      <c r="C19">
        <f t="shared" si="1"/>
        <v>13000</v>
      </c>
      <c r="D19">
        <f>IF(Tabela112[[#This Row],[Siano rano]]&gt;=50000,Tabela112[[#This Row],[Siano rano]] - 90 * 40, Tabela112[[#This Row],[Siano rano]])</f>
        <v>65200</v>
      </c>
      <c r="E19">
        <f>IF(Tabela112[[#This Row],[Siano rano]]&lt;50000,Tabela112[[#This Row],[Żołędzie rano]] - 90 * 20, Tabela112[[#This Row],[Żołędzie rano]])</f>
        <v>13000</v>
      </c>
      <c r="F19">
        <f>WEEKDAY(Tabela112[[#This Row],[Data]])</f>
        <v>3</v>
      </c>
      <c r="G19" s="3">
        <f xml:space="preserve"> Tabela112[[#This Row],[Siano wieczór]] + IF(Tabela112[[#This Row],[Dzień tygonia]]=6, 15000, 0)</f>
        <v>65200</v>
      </c>
      <c r="H19" s="3">
        <f xml:space="preserve">  Tabela112[[#This Row],[Żołędzie wieczór]] + IF(Tabela112[[#This Row],[Dzień tygonia]]=3, 4000, 0)</f>
        <v>17000</v>
      </c>
      <c r="I19" s="3" t="b">
        <f>Tabela112[[#This Row],[Siano rano]]&gt;Tabela112[[#This Row],[Siano wieczór]]</f>
        <v>1</v>
      </c>
    </row>
    <row r="20" spans="1:9" x14ac:dyDescent="0.25">
      <c r="A20" s="1">
        <v>43453</v>
      </c>
      <c r="B20">
        <f t="shared" si="0"/>
        <v>65200</v>
      </c>
      <c r="C20">
        <f t="shared" si="1"/>
        <v>17000</v>
      </c>
      <c r="D20">
        <f>IF(Tabela112[[#This Row],[Siano rano]]&gt;=50000,Tabela112[[#This Row],[Siano rano]] - 90 * 40, Tabela112[[#This Row],[Siano rano]])</f>
        <v>61600</v>
      </c>
      <c r="E20">
        <f>IF(Tabela112[[#This Row],[Siano rano]]&lt;50000,Tabela112[[#This Row],[Żołędzie rano]] - 90 * 20, Tabela112[[#This Row],[Żołędzie rano]])</f>
        <v>17000</v>
      </c>
      <c r="F20">
        <f>WEEKDAY(Tabela112[[#This Row],[Data]])</f>
        <v>4</v>
      </c>
      <c r="G20" s="3">
        <f xml:space="preserve"> Tabela112[[#This Row],[Siano wieczór]] + IF(Tabela112[[#This Row],[Dzień tygonia]]=6, 15000, 0)</f>
        <v>61600</v>
      </c>
      <c r="H20" s="3">
        <f xml:space="preserve">  Tabela112[[#This Row],[Żołędzie wieczór]] + IF(Tabela112[[#This Row],[Dzień tygonia]]=3, 4000, 0)</f>
        <v>17000</v>
      </c>
      <c r="I20" s="3" t="b">
        <f>Tabela112[[#This Row],[Siano rano]]&gt;Tabela112[[#This Row],[Siano wieczór]]</f>
        <v>1</v>
      </c>
    </row>
    <row r="21" spans="1:9" x14ac:dyDescent="0.25">
      <c r="A21" s="1">
        <v>43454</v>
      </c>
      <c r="B21">
        <f t="shared" si="0"/>
        <v>61600</v>
      </c>
      <c r="C21">
        <f t="shared" si="1"/>
        <v>17000</v>
      </c>
      <c r="D21">
        <f>IF(Tabela112[[#This Row],[Siano rano]]&gt;=50000,Tabela112[[#This Row],[Siano rano]] - 90 * 40, Tabela112[[#This Row],[Siano rano]])</f>
        <v>58000</v>
      </c>
      <c r="E21">
        <f>IF(Tabela112[[#This Row],[Siano rano]]&lt;50000,Tabela112[[#This Row],[Żołędzie rano]] - 90 * 20, Tabela112[[#This Row],[Żołędzie rano]])</f>
        <v>17000</v>
      </c>
      <c r="F21">
        <f>WEEKDAY(Tabela112[[#This Row],[Data]])</f>
        <v>5</v>
      </c>
      <c r="G21" s="3">
        <f xml:space="preserve"> Tabela112[[#This Row],[Siano wieczór]] + IF(Tabela112[[#This Row],[Dzień tygonia]]=6, 15000, 0)</f>
        <v>58000</v>
      </c>
      <c r="H21" s="3">
        <f xml:space="preserve">  Tabela112[[#This Row],[Żołędzie wieczór]] + IF(Tabela112[[#This Row],[Dzień tygonia]]=3, 4000, 0)</f>
        <v>17000</v>
      </c>
      <c r="I21" s="3" t="b">
        <f>Tabela112[[#This Row],[Siano rano]]&gt;Tabela112[[#This Row],[Siano wieczór]]</f>
        <v>1</v>
      </c>
    </row>
    <row r="22" spans="1:9" x14ac:dyDescent="0.25">
      <c r="A22" s="1">
        <v>43455</v>
      </c>
      <c r="B22">
        <f t="shared" si="0"/>
        <v>58000</v>
      </c>
      <c r="C22">
        <f t="shared" si="1"/>
        <v>17000</v>
      </c>
      <c r="D22">
        <f>IF(Tabela112[[#This Row],[Siano rano]]&gt;=50000,Tabela112[[#This Row],[Siano rano]] - 90 * 40, Tabela112[[#This Row],[Siano rano]])</f>
        <v>54400</v>
      </c>
      <c r="E22">
        <f>IF(Tabela112[[#This Row],[Siano rano]]&lt;50000,Tabela112[[#This Row],[Żołędzie rano]] - 90 * 20, Tabela112[[#This Row],[Żołędzie rano]])</f>
        <v>17000</v>
      </c>
      <c r="F22">
        <f>WEEKDAY(Tabela112[[#This Row],[Data]])</f>
        <v>6</v>
      </c>
      <c r="G22" s="3">
        <f xml:space="preserve"> Tabela112[[#This Row],[Siano wieczór]] + IF(Tabela112[[#This Row],[Dzień tygonia]]=6, 15000, 0)</f>
        <v>69400</v>
      </c>
      <c r="H22" s="3">
        <f xml:space="preserve">  Tabela112[[#This Row],[Żołędzie wieczór]] + IF(Tabela112[[#This Row],[Dzień tygonia]]=3, 4000, 0)</f>
        <v>17000</v>
      </c>
      <c r="I22" s="3" t="b">
        <f>Tabela112[[#This Row],[Siano rano]]&gt;Tabela112[[#This Row],[Siano wieczór]]</f>
        <v>1</v>
      </c>
    </row>
    <row r="23" spans="1:9" x14ac:dyDescent="0.25">
      <c r="A23" s="1">
        <v>43456</v>
      </c>
      <c r="B23">
        <f t="shared" si="0"/>
        <v>69400</v>
      </c>
      <c r="C23">
        <f t="shared" si="1"/>
        <v>17000</v>
      </c>
      <c r="D23">
        <f>IF(Tabela112[[#This Row],[Siano rano]]&gt;=50000,Tabela112[[#This Row],[Siano rano]] - 90 * 40, Tabela112[[#This Row],[Siano rano]])</f>
        <v>65800</v>
      </c>
      <c r="E23">
        <f>IF(Tabela112[[#This Row],[Siano rano]]&lt;50000,Tabela112[[#This Row],[Żołędzie rano]] - 90 * 20, Tabela112[[#This Row],[Żołędzie rano]])</f>
        <v>17000</v>
      </c>
      <c r="F23">
        <f>WEEKDAY(Tabela112[[#This Row],[Data]])</f>
        <v>7</v>
      </c>
      <c r="G23" s="3">
        <f xml:space="preserve"> Tabela112[[#This Row],[Siano wieczór]] + IF(Tabela112[[#This Row],[Dzień tygonia]]=6, 15000, 0)</f>
        <v>65800</v>
      </c>
      <c r="H23" s="3">
        <f xml:space="preserve">  Tabela112[[#This Row],[Żołędzie wieczór]] + IF(Tabela112[[#This Row],[Dzień tygonia]]=3, 4000, 0)</f>
        <v>17000</v>
      </c>
      <c r="I23" s="3" t="b">
        <f>Tabela112[[#This Row],[Siano rano]]&gt;Tabela112[[#This Row],[Siano wieczór]]</f>
        <v>1</v>
      </c>
    </row>
    <row r="24" spans="1:9" x14ac:dyDescent="0.25">
      <c r="A24" s="1">
        <v>43457</v>
      </c>
      <c r="B24">
        <f t="shared" si="0"/>
        <v>65800</v>
      </c>
      <c r="C24">
        <f t="shared" si="1"/>
        <v>17000</v>
      </c>
      <c r="D24">
        <f>IF(Tabela112[[#This Row],[Siano rano]]&gt;=50000,Tabela112[[#This Row],[Siano rano]] - 90 * 40, Tabela112[[#This Row],[Siano rano]])</f>
        <v>62200</v>
      </c>
      <c r="E24">
        <f>IF(Tabela112[[#This Row],[Siano rano]]&lt;50000,Tabela112[[#This Row],[Żołędzie rano]] - 90 * 20, Tabela112[[#This Row],[Żołędzie rano]])</f>
        <v>17000</v>
      </c>
      <c r="F24">
        <f>WEEKDAY(Tabela112[[#This Row],[Data]])</f>
        <v>1</v>
      </c>
      <c r="G24" s="3">
        <f xml:space="preserve"> Tabela112[[#This Row],[Siano wieczór]] + IF(Tabela112[[#This Row],[Dzień tygonia]]=6, 15000, 0)</f>
        <v>62200</v>
      </c>
      <c r="H24" s="3">
        <f xml:space="preserve">  Tabela112[[#This Row],[Żołędzie wieczór]] + IF(Tabela112[[#This Row],[Dzień tygonia]]=3, 4000, 0)</f>
        <v>17000</v>
      </c>
      <c r="I24" s="3" t="b">
        <f>Tabela112[[#This Row],[Siano rano]]&gt;Tabela112[[#This Row],[Siano wieczór]]</f>
        <v>1</v>
      </c>
    </row>
    <row r="25" spans="1:9" x14ac:dyDescent="0.25">
      <c r="A25" s="1">
        <v>43458</v>
      </c>
      <c r="B25">
        <f t="shared" si="0"/>
        <v>62200</v>
      </c>
      <c r="C25">
        <f t="shared" si="1"/>
        <v>17000</v>
      </c>
      <c r="D25">
        <f>IF(Tabela112[[#This Row],[Siano rano]]&gt;=50000,Tabela112[[#This Row],[Siano rano]] - 90 * 40, Tabela112[[#This Row],[Siano rano]])</f>
        <v>58600</v>
      </c>
      <c r="E25">
        <f>IF(Tabela112[[#This Row],[Siano rano]]&lt;50000,Tabela112[[#This Row],[Żołędzie rano]] - 90 * 20, Tabela112[[#This Row],[Żołędzie rano]])</f>
        <v>17000</v>
      </c>
      <c r="F25">
        <f>WEEKDAY(Tabela112[[#This Row],[Data]])</f>
        <v>2</v>
      </c>
      <c r="G25" s="3">
        <f xml:space="preserve"> Tabela112[[#This Row],[Siano wieczór]] + IF(Tabela112[[#This Row],[Dzień tygonia]]=6, 15000, 0)</f>
        <v>58600</v>
      </c>
      <c r="H25" s="3">
        <f xml:space="preserve">  Tabela112[[#This Row],[Żołędzie wieczór]] + IF(Tabela112[[#This Row],[Dzień tygonia]]=3, 4000, 0)</f>
        <v>17000</v>
      </c>
      <c r="I25" s="3" t="b">
        <f>Tabela112[[#This Row],[Siano rano]]&gt;Tabela112[[#This Row],[Siano wieczór]]</f>
        <v>1</v>
      </c>
    </row>
    <row r="26" spans="1:9" x14ac:dyDescent="0.25">
      <c r="A26" s="1">
        <v>43459</v>
      </c>
      <c r="B26">
        <f t="shared" si="0"/>
        <v>58600</v>
      </c>
      <c r="C26">
        <f t="shared" si="1"/>
        <v>17000</v>
      </c>
      <c r="D26">
        <f>IF(Tabela112[[#This Row],[Siano rano]]&gt;=50000,Tabela112[[#This Row],[Siano rano]] - 90 * 40, Tabela112[[#This Row],[Siano rano]])</f>
        <v>55000</v>
      </c>
      <c r="E26">
        <f>IF(Tabela112[[#This Row],[Siano rano]]&lt;50000,Tabela112[[#This Row],[Żołędzie rano]] - 90 * 20, Tabela112[[#This Row],[Żołędzie rano]])</f>
        <v>17000</v>
      </c>
      <c r="F26">
        <f>WEEKDAY(Tabela112[[#This Row],[Data]])</f>
        <v>3</v>
      </c>
      <c r="G26" s="3">
        <f xml:space="preserve"> Tabela112[[#This Row],[Siano wieczór]] + IF(Tabela112[[#This Row],[Dzień tygonia]]=6, 15000, 0)</f>
        <v>55000</v>
      </c>
      <c r="H26" s="3">
        <f xml:space="preserve">  Tabela112[[#This Row],[Żołędzie wieczór]] + IF(Tabela112[[#This Row],[Dzień tygonia]]=3, 4000, 0)</f>
        <v>21000</v>
      </c>
      <c r="I26" s="3" t="b">
        <f>Tabela112[[#This Row],[Siano rano]]&gt;Tabela112[[#This Row],[Siano wieczór]]</f>
        <v>1</v>
      </c>
    </row>
    <row r="27" spans="1:9" x14ac:dyDescent="0.25">
      <c r="A27" s="1">
        <v>43460</v>
      </c>
      <c r="B27">
        <f t="shared" si="0"/>
        <v>55000</v>
      </c>
      <c r="C27">
        <f t="shared" si="1"/>
        <v>21000</v>
      </c>
      <c r="D27">
        <f>IF(Tabela112[[#This Row],[Siano rano]]&gt;=50000,Tabela112[[#This Row],[Siano rano]] - 90 * 40, Tabela112[[#This Row],[Siano rano]])</f>
        <v>51400</v>
      </c>
      <c r="E27">
        <f>IF(Tabela112[[#This Row],[Siano rano]]&lt;50000,Tabela112[[#This Row],[Żołędzie rano]] - 90 * 20, Tabela112[[#This Row],[Żołędzie rano]])</f>
        <v>21000</v>
      </c>
      <c r="F27">
        <f>WEEKDAY(Tabela112[[#This Row],[Data]])</f>
        <v>4</v>
      </c>
      <c r="G27" s="3">
        <f xml:space="preserve"> Tabela112[[#This Row],[Siano wieczór]] + IF(Tabela112[[#This Row],[Dzień tygonia]]=6, 15000, 0)</f>
        <v>51400</v>
      </c>
      <c r="H27" s="3">
        <f xml:space="preserve">  Tabela112[[#This Row],[Żołędzie wieczór]] + IF(Tabela112[[#This Row],[Dzień tygonia]]=3, 4000, 0)</f>
        <v>21000</v>
      </c>
      <c r="I27" s="3" t="b">
        <f>Tabela112[[#This Row],[Siano rano]]&gt;Tabela112[[#This Row],[Siano wieczór]]</f>
        <v>1</v>
      </c>
    </row>
    <row r="28" spans="1:9" x14ac:dyDescent="0.25">
      <c r="A28" s="1">
        <v>43461</v>
      </c>
      <c r="B28">
        <f t="shared" si="0"/>
        <v>51400</v>
      </c>
      <c r="C28">
        <f t="shared" si="1"/>
        <v>21000</v>
      </c>
      <c r="D28">
        <f>IF(Tabela112[[#This Row],[Siano rano]]&gt;=50000,Tabela112[[#This Row],[Siano rano]] - 90 * 40, Tabela112[[#This Row],[Siano rano]])</f>
        <v>47800</v>
      </c>
      <c r="E28">
        <f>IF(Tabela112[[#This Row],[Siano rano]]&lt;50000,Tabela112[[#This Row],[Żołędzie rano]] - 90 * 20, Tabela112[[#This Row],[Żołędzie rano]])</f>
        <v>21000</v>
      </c>
      <c r="F28">
        <f>WEEKDAY(Tabela112[[#This Row],[Data]])</f>
        <v>5</v>
      </c>
      <c r="G28" s="3">
        <f xml:space="preserve"> Tabela112[[#This Row],[Siano wieczór]] + IF(Tabela112[[#This Row],[Dzień tygonia]]=6, 15000, 0)</f>
        <v>47800</v>
      </c>
      <c r="H28" s="3">
        <f xml:space="preserve">  Tabela112[[#This Row],[Żołędzie wieczór]] + IF(Tabela112[[#This Row],[Dzień tygonia]]=3, 4000, 0)</f>
        <v>21000</v>
      </c>
      <c r="I28" s="3" t="b">
        <f>Tabela112[[#This Row],[Siano rano]]&gt;Tabela112[[#This Row],[Siano wieczór]]</f>
        <v>1</v>
      </c>
    </row>
    <row r="29" spans="1:9" x14ac:dyDescent="0.25">
      <c r="A29" s="1">
        <v>43462</v>
      </c>
      <c r="B29">
        <f t="shared" si="0"/>
        <v>47800</v>
      </c>
      <c r="C29">
        <f t="shared" si="1"/>
        <v>21000</v>
      </c>
      <c r="D29">
        <f>IF(Tabela112[[#This Row],[Siano rano]]&gt;=50000,Tabela112[[#This Row],[Siano rano]] - 90 * 40, Tabela112[[#This Row],[Siano rano]])</f>
        <v>47800</v>
      </c>
      <c r="E29">
        <f>IF(Tabela112[[#This Row],[Siano rano]]&lt;50000,Tabela112[[#This Row],[Żołędzie rano]] - 90 * 20, Tabela112[[#This Row],[Żołędzie rano]])</f>
        <v>19200</v>
      </c>
      <c r="F29">
        <f>WEEKDAY(Tabela112[[#This Row],[Data]])</f>
        <v>6</v>
      </c>
      <c r="G29" s="3">
        <f xml:space="preserve"> Tabela112[[#This Row],[Siano wieczór]] + IF(Tabela112[[#This Row],[Dzień tygonia]]=6, 15000, 0)</f>
        <v>62800</v>
      </c>
      <c r="H29" s="3">
        <f xml:space="preserve">  Tabela112[[#This Row],[Żołędzie wieczór]] + IF(Tabela112[[#This Row],[Dzień tygonia]]=3, 4000, 0)</f>
        <v>19200</v>
      </c>
      <c r="I29" s="3" t="b">
        <f>Tabela112[[#This Row],[Siano rano]]&gt;Tabela112[[#This Row],[Siano wieczór]]</f>
        <v>0</v>
      </c>
    </row>
    <row r="30" spans="1:9" x14ac:dyDescent="0.25">
      <c r="A30" s="1">
        <v>43463</v>
      </c>
      <c r="B30">
        <f t="shared" si="0"/>
        <v>62800</v>
      </c>
      <c r="C30">
        <f t="shared" si="1"/>
        <v>19200</v>
      </c>
      <c r="D30">
        <f>IF(Tabela112[[#This Row],[Siano rano]]&gt;=50000,Tabela112[[#This Row],[Siano rano]] - 90 * 40, Tabela112[[#This Row],[Siano rano]])</f>
        <v>59200</v>
      </c>
      <c r="E30">
        <f>IF(Tabela112[[#This Row],[Siano rano]]&lt;50000,Tabela112[[#This Row],[Żołędzie rano]] - 90 * 20, Tabela112[[#This Row],[Żołędzie rano]])</f>
        <v>19200</v>
      </c>
      <c r="F30">
        <f>WEEKDAY(Tabela112[[#This Row],[Data]])</f>
        <v>7</v>
      </c>
      <c r="G30" s="3">
        <f xml:space="preserve"> Tabela112[[#This Row],[Siano wieczór]] + IF(Tabela112[[#This Row],[Dzień tygonia]]=6, 15000, 0)</f>
        <v>59200</v>
      </c>
      <c r="H30" s="3">
        <f xml:space="preserve">  Tabela112[[#This Row],[Żołędzie wieczór]] + IF(Tabela112[[#This Row],[Dzień tygonia]]=3, 4000, 0)</f>
        <v>19200</v>
      </c>
      <c r="I30" s="3" t="b">
        <f>Tabela112[[#This Row],[Siano rano]]&gt;Tabela112[[#This Row],[Siano wieczór]]</f>
        <v>1</v>
      </c>
    </row>
    <row r="31" spans="1:9" x14ac:dyDescent="0.25">
      <c r="A31" s="1">
        <v>43464</v>
      </c>
      <c r="B31">
        <f t="shared" si="0"/>
        <v>59200</v>
      </c>
      <c r="C31">
        <f t="shared" si="1"/>
        <v>19200</v>
      </c>
      <c r="D31">
        <f>IF(Tabela112[[#This Row],[Siano rano]]&gt;=50000,Tabela112[[#This Row],[Siano rano]] - 90 * 40, Tabela112[[#This Row],[Siano rano]])</f>
        <v>55600</v>
      </c>
      <c r="E31">
        <f>IF(Tabela112[[#This Row],[Siano rano]]&lt;50000,Tabela112[[#This Row],[Żołędzie rano]] - 90 * 20, Tabela112[[#This Row],[Żołędzie rano]])</f>
        <v>19200</v>
      </c>
      <c r="F31">
        <f>WEEKDAY(Tabela112[[#This Row],[Data]])</f>
        <v>1</v>
      </c>
      <c r="G31" s="3">
        <f xml:space="preserve"> Tabela112[[#This Row],[Siano wieczór]] + IF(Tabela112[[#This Row],[Dzień tygonia]]=6, 15000, 0)</f>
        <v>55600</v>
      </c>
      <c r="H31" s="3">
        <f xml:space="preserve">  Tabela112[[#This Row],[Żołędzie wieczór]] + IF(Tabela112[[#This Row],[Dzień tygonia]]=3, 4000, 0)</f>
        <v>19200</v>
      </c>
      <c r="I31" s="3" t="b">
        <f>Tabela112[[#This Row],[Siano rano]]&gt;Tabela112[[#This Row],[Siano wieczór]]</f>
        <v>1</v>
      </c>
    </row>
    <row r="32" spans="1:9" x14ac:dyDescent="0.25">
      <c r="A32" s="1">
        <v>43465</v>
      </c>
      <c r="B32">
        <f t="shared" si="0"/>
        <v>55600</v>
      </c>
      <c r="C32">
        <f t="shared" si="1"/>
        <v>19200</v>
      </c>
      <c r="D32">
        <f>IF(Tabela112[[#This Row],[Siano rano]]&gt;=50000,Tabela112[[#This Row],[Siano rano]] - 90 * 40, Tabela112[[#This Row],[Siano rano]])</f>
        <v>52000</v>
      </c>
      <c r="E32">
        <f>IF(Tabela112[[#This Row],[Siano rano]]&lt;50000,Tabela112[[#This Row],[Żołędzie rano]] - 90 * 20, Tabela112[[#This Row],[Żołędzie rano]])</f>
        <v>19200</v>
      </c>
      <c r="F32">
        <f>WEEKDAY(Tabela112[[#This Row],[Data]])</f>
        <v>2</v>
      </c>
      <c r="G32" s="3">
        <f xml:space="preserve"> Tabela112[[#This Row],[Siano wieczór]] + IF(Tabela112[[#This Row],[Dzień tygonia]]=6, 15000, 0)</f>
        <v>52000</v>
      </c>
      <c r="H32" s="3">
        <f xml:space="preserve">  Tabela112[[#This Row],[Żołędzie wieczór]] + IF(Tabela112[[#This Row],[Dzień tygonia]]=3, 4000, 0)</f>
        <v>19200</v>
      </c>
      <c r="I32" s="3" t="b">
        <f>Tabela112[[#This Row],[Siano rano]]&gt;Tabela112[[#This Row],[Siano wieczór]]</f>
        <v>1</v>
      </c>
    </row>
    <row r="33" spans="1:9" x14ac:dyDescent="0.25">
      <c r="A33" s="1">
        <v>43466</v>
      </c>
      <c r="B33">
        <f t="shared" si="0"/>
        <v>52000</v>
      </c>
      <c r="C33">
        <f t="shared" si="1"/>
        <v>19200</v>
      </c>
      <c r="D33">
        <f>IF(Tabela112[[#This Row],[Siano rano]]&gt;=50000,Tabela112[[#This Row],[Siano rano]] - 90 * 40, Tabela112[[#This Row],[Siano rano]])</f>
        <v>48400</v>
      </c>
      <c r="E33">
        <f>IF(Tabela112[[#This Row],[Siano rano]]&lt;50000,Tabela112[[#This Row],[Żołędzie rano]] - 90 * 20, Tabela112[[#This Row],[Żołędzie rano]])</f>
        <v>19200</v>
      </c>
      <c r="F33">
        <f>WEEKDAY(Tabela112[[#This Row],[Data]])</f>
        <v>3</v>
      </c>
      <c r="G33" s="3">
        <f xml:space="preserve"> Tabela112[[#This Row],[Siano wieczór]] + IF(Tabela112[[#This Row],[Dzień tygonia]]=6, 15000, 0)</f>
        <v>48400</v>
      </c>
      <c r="H33" s="3">
        <f xml:space="preserve">  Tabela112[[#This Row],[Żołędzie wieczór]] + IF(Tabela112[[#This Row],[Dzień tygonia]]=3, 4000, 0)</f>
        <v>23200</v>
      </c>
      <c r="I33" s="3" t="b">
        <f>Tabela112[[#This Row],[Siano rano]]&gt;Tabela112[[#This Row],[Siano wieczór]]</f>
        <v>1</v>
      </c>
    </row>
    <row r="34" spans="1:9" x14ac:dyDescent="0.25">
      <c r="A34" s="1">
        <v>43467</v>
      </c>
      <c r="B34">
        <f t="shared" si="0"/>
        <v>48400</v>
      </c>
      <c r="C34">
        <f t="shared" si="1"/>
        <v>23200</v>
      </c>
      <c r="D34">
        <f>IF(Tabela112[[#This Row],[Siano rano]]&gt;=50000,Tabela112[[#This Row],[Siano rano]] - 90 * 40, Tabela112[[#This Row],[Siano rano]])</f>
        <v>48400</v>
      </c>
      <c r="E34">
        <f>IF(Tabela112[[#This Row],[Siano rano]]&lt;50000,Tabela112[[#This Row],[Żołędzie rano]] - 90 * 20, Tabela112[[#This Row],[Żołędzie rano]])</f>
        <v>21400</v>
      </c>
      <c r="F34">
        <f>WEEKDAY(Tabela112[[#This Row],[Data]])</f>
        <v>4</v>
      </c>
      <c r="G34" s="3">
        <f xml:space="preserve"> Tabela112[[#This Row],[Siano wieczór]] + IF(Tabela112[[#This Row],[Dzień tygonia]]=6, 15000, 0)</f>
        <v>48400</v>
      </c>
      <c r="H34" s="3">
        <f xml:space="preserve">  Tabela112[[#This Row],[Żołędzie wieczór]] + IF(Tabela112[[#This Row],[Dzień tygonia]]=3, 4000, 0)</f>
        <v>21400</v>
      </c>
      <c r="I34" s="3" t="b">
        <f>Tabela112[[#This Row],[Siano rano]]&gt;Tabela112[[#This Row],[Siano wieczór]]</f>
        <v>0</v>
      </c>
    </row>
    <row r="35" spans="1:9" x14ac:dyDescent="0.25">
      <c r="A35" s="1">
        <v>43468</v>
      </c>
      <c r="B35">
        <f t="shared" si="0"/>
        <v>48400</v>
      </c>
      <c r="C35">
        <f t="shared" si="1"/>
        <v>21400</v>
      </c>
      <c r="D35">
        <f>IF(Tabela112[[#This Row],[Siano rano]]&gt;=50000,Tabela112[[#This Row],[Siano rano]] - 90 * 40, Tabela112[[#This Row],[Siano rano]])</f>
        <v>48400</v>
      </c>
      <c r="E35">
        <f>IF(Tabela112[[#This Row],[Siano rano]]&lt;50000,Tabela112[[#This Row],[Żołędzie rano]] - 90 * 20, Tabela112[[#This Row],[Żołędzie rano]])</f>
        <v>19600</v>
      </c>
      <c r="F35">
        <f>WEEKDAY(Tabela112[[#This Row],[Data]])</f>
        <v>5</v>
      </c>
      <c r="G35" s="3">
        <f xml:space="preserve"> Tabela112[[#This Row],[Siano wieczór]] + IF(Tabela112[[#This Row],[Dzień tygonia]]=6, 15000, 0)</f>
        <v>48400</v>
      </c>
      <c r="H35" s="3">
        <f xml:space="preserve">  Tabela112[[#This Row],[Żołędzie wieczór]] + IF(Tabela112[[#This Row],[Dzień tygonia]]=3, 4000, 0)</f>
        <v>19600</v>
      </c>
      <c r="I35" s="3" t="b">
        <f>Tabela112[[#This Row],[Siano rano]]&gt;Tabela112[[#This Row],[Siano wieczór]]</f>
        <v>0</v>
      </c>
    </row>
    <row r="36" spans="1:9" x14ac:dyDescent="0.25">
      <c r="A36" s="1">
        <v>43469</v>
      </c>
      <c r="B36">
        <f t="shared" si="0"/>
        <v>48400</v>
      </c>
      <c r="C36">
        <f t="shared" si="1"/>
        <v>19600</v>
      </c>
      <c r="D36">
        <f>IF(Tabela112[[#This Row],[Siano rano]]&gt;=50000,Tabela112[[#This Row],[Siano rano]] - 90 * 40, Tabela112[[#This Row],[Siano rano]])</f>
        <v>48400</v>
      </c>
      <c r="E36">
        <f>IF(Tabela112[[#This Row],[Siano rano]]&lt;50000,Tabela112[[#This Row],[Żołędzie rano]] - 90 * 20, Tabela112[[#This Row],[Żołędzie rano]])</f>
        <v>17800</v>
      </c>
      <c r="F36">
        <f>WEEKDAY(Tabela112[[#This Row],[Data]])</f>
        <v>6</v>
      </c>
      <c r="G36" s="3">
        <f xml:space="preserve"> Tabela112[[#This Row],[Siano wieczór]] + IF(Tabela112[[#This Row],[Dzień tygonia]]=6, 15000, 0)</f>
        <v>63400</v>
      </c>
      <c r="H36" s="3">
        <f xml:space="preserve">  Tabela112[[#This Row],[Żołędzie wieczór]] + IF(Tabela112[[#This Row],[Dzień tygonia]]=3, 4000, 0)</f>
        <v>17800</v>
      </c>
      <c r="I36" s="3" t="b">
        <f>Tabela112[[#This Row],[Siano rano]]&gt;Tabela112[[#This Row],[Siano wieczór]]</f>
        <v>0</v>
      </c>
    </row>
    <row r="37" spans="1:9" x14ac:dyDescent="0.25">
      <c r="A37" s="1">
        <v>43470</v>
      </c>
      <c r="B37">
        <f t="shared" si="0"/>
        <v>63400</v>
      </c>
      <c r="C37">
        <f t="shared" si="1"/>
        <v>17800</v>
      </c>
      <c r="D37">
        <f>IF(Tabela112[[#This Row],[Siano rano]]&gt;=50000,Tabela112[[#This Row],[Siano rano]] - 90 * 40, Tabela112[[#This Row],[Siano rano]])</f>
        <v>59800</v>
      </c>
      <c r="E37">
        <f>IF(Tabela112[[#This Row],[Siano rano]]&lt;50000,Tabela112[[#This Row],[Żołędzie rano]] - 90 * 20, Tabela112[[#This Row],[Żołędzie rano]])</f>
        <v>17800</v>
      </c>
      <c r="F37">
        <f>WEEKDAY(Tabela112[[#This Row],[Data]])</f>
        <v>7</v>
      </c>
      <c r="G37" s="3">
        <f xml:space="preserve"> Tabela112[[#This Row],[Siano wieczór]] + IF(Tabela112[[#This Row],[Dzień tygonia]]=6, 15000, 0)</f>
        <v>59800</v>
      </c>
      <c r="H37" s="3">
        <f xml:space="preserve">  Tabela112[[#This Row],[Żołędzie wieczór]] + IF(Tabela112[[#This Row],[Dzień tygonia]]=3, 4000, 0)</f>
        <v>17800</v>
      </c>
      <c r="I37" s="3" t="b">
        <f>Tabela112[[#This Row],[Siano rano]]&gt;Tabela112[[#This Row],[Siano wieczór]]</f>
        <v>1</v>
      </c>
    </row>
    <row r="38" spans="1:9" x14ac:dyDescent="0.25">
      <c r="A38" s="1">
        <v>43471</v>
      </c>
      <c r="B38">
        <f t="shared" si="0"/>
        <v>59800</v>
      </c>
      <c r="C38">
        <f t="shared" si="1"/>
        <v>17800</v>
      </c>
      <c r="D38">
        <f>IF(Tabela112[[#This Row],[Siano rano]]&gt;=50000,Tabela112[[#This Row],[Siano rano]] - 90 * 40, Tabela112[[#This Row],[Siano rano]])</f>
        <v>56200</v>
      </c>
      <c r="E38">
        <f>IF(Tabela112[[#This Row],[Siano rano]]&lt;50000,Tabela112[[#This Row],[Żołędzie rano]] - 90 * 20, Tabela112[[#This Row],[Żołędzie rano]])</f>
        <v>17800</v>
      </c>
      <c r="F38">
        <f>WEEKDAY(Tabela112[[#This Row],[Data]])</f>
        <v>1</v>
      </c>
      <c r="G38" s="3">
        <f xml:space="preserve"> Tabela112[[#This Row],[Siano wieczór]] + IF(Tabela112[[#This Row],[Dzień tygonia]]=6, 15000, 0)</f>
        <v>56200</v>
      </c>
      <c r="H38" s="3">
        <f xml:space="preserve">  Tabela112[[#This Row],[Żołędzie wieczór]] + IF(Tabela112[[#This Row],[Dzień tygonia]]=3, 4000, 0)</f>
        <v>17800</v>
      </c>
      <c r="I38" s="3" t="b">
        <f>Tabela112[[#This Row],[Siano rano]]&gt;Tabela112[[#This Row],[Siano wieczór]]</f>
        <v>1</v>
      </c>
    </row>
    <row r="39" spans="1:9" x14ac:dyDescent="0.25">
      <c r="A39" s="1">
        <v>43472</v>
      </c>
      <c r="B39">
        <f t="shared" si="0"/>
        <v>56200</v>
      </c>
      <c r="C39">
        <f t="shared" si="1"/>
        <v>17800</v>
      </c>
      <c r="D39">
        <f>IF(Tabela112[[#This Row],[Siano rano]]&gt;=50000,Tabela112[[#This Row],[Siano rano]] - 90 * 40, Tabela112[[#This Row],[Siano rano]])</f>
        <v>52600</v>
      </c>
      <c r="E39">
        <f>IF(Tabela112[[#This Row],[Siano rano]]&lt;50000,Tabela112[[#This Row],[Żołędzie rano]] - 90 * 20, Tabela112[[#This Row],[Żołędzie rano]])</f>
        <v>17800</v>
      </c>
      <c r="F39">
        <f>WEEKDAY(Tabela112[[#This Row],[Data]])</f>
        <v>2</v>
      </c>
      <c r="G39" s="3">
        <f xml:space="preserve"> Tabela112[[#This Row],[Siano wieczór]] + IF(Tabela112[[#This Row],[Dzień tygonia]]=6, 15000, 0)</f>
        <v>52600</v>
      </c>
      <c r="H39" s="3">
        <f xml:space="preserve">  Tabela112[[#This Row],[Żołędzie wieczór]] + IF(Tabela112[[#This Row],[Dzień tygonia]]=3, 4000, 0)</f>
        <v>17800</v>
      </c>
      <c r="I39" s="3" t="b">
        <f>Tabela112[[#This Row],[Siano rano]]&gt;Tabela112[[#This Row],[Siano wieczór]]</f>
        <v>1</v>
      </c>
    </row>
    <row r="40" spans="1:9" x14ac:dyDescent="0.25">
      <c r="A40" s="1">
        <v>43473</v>
      </c>
      <c r="B40">
        <f t="shared" si="0"/>
        <v>52600</v>
      </c>
      <c r="C40">
        <f t="shared" si="1"/>
        <v>17800</v>
      </c>
      <c r="D40">
        <f>IF(Tabela112[[#This Row],[Siano rano]]&gt;=50000,Tabela112[[#This Row],[Siano rano]] - 90 * 40, Tabela112[[#This Row],[Siano rano]])</f>
        <v>49000</v>
      </c>
      <c r="E40">
        <f>IF(Tabela112[[#This Row],[Siano rano]]&lt;50000,Tabela112[[#This Row],[Żołędzie rano]] - 90 * 20, Tabela112[[#This Row],[Żołędzie rano]])</f>
        <v>17800</v>
      </c>
      <c r="F40">
        <f>WEEKDAY(Tabela112[[#This Row],[Data]])</f>
        <v>3</v>
      </c>
      <c r="G40" s="3">
        <f xml:space="preserve"> Tabela112[[#This Row],[Siano wieczór]] + IF(Tabela112[[#This Row],[Dzień tygonia]]=6, 15000, 0)</f>
        <v>49000</v>
      </c>
      <c r="H40" s="3">
        <f xml:space="preserve">  Tabela112[[#This Row],[Żołędzie wieczór]] + IF(Tabela112[[#This Row],[Dzień tygonia]]=3, 4000, 0)</f>
        <v>21800</v>
      </c>
      <c r="I40" s="3" t="b">
        <f>Tabela112[[#This Row],[Siano rano]]&gt;Tabela112[[#This Row],[Siano wieczór]]</f>
        <v>1</v>
      </c>
    </row>
    <row r="41" spans="1:9" x14ac:dyDescent="0.25">
      <c r="A41" s="1">
        <v>43474</v>
      </c>
      <c r="B41">
        <f t="shared" si="0"/>
        <v>49000</v>
      </c>
      <c r="C41">
        <f t="shared" si="1"/>
        <v>21800</v>
      </c>
      <c r="D41">
        <f>IF(Tabela112[[#This Row],[Siano rano]]&gt;=50000,Tabela112[[#This Row],[Siano rano]] - 90 * 40, Tabela112[[#This Row],[Siano rano]])</f>
        <v>49000</v>
      </c>
      <c r="E41">
        <f>IF(Tabela112[[#This Row],[Siano rano]]&lt;50000,Tabela112[[#This Row],[Żołędzie rano]] - 90 * 20, Tabela112[[#This Row],[Żołędzie rano]])</f>
        <v>20000</v>
      </c>
      <c r="F41">
        <f>WEEKDAY(Tabela112[[#This Row],[Data]])</f>
        <v>4</v>
      </c>
      <c r="G41" s="3">
        <f xml:space="preserve"> Tabela112[[#This Row],[Siano wieczór]] + IF(Tabela112[[#This Row],[Dzień tygonia]]=6, 15000, 0)</f>
        <v>49000</v>
      </c>
      <c r="H41" s="3">
        <f xml:space="preserve">  Tabela112[[#This Row],[Żołędzie wieczór]] + IF(Tabela112[[#This Row],[Dzień tygonia]]=3, 4000, 0)</f>
        <v>20000</v>
      </c>
      <c r="I41" s="3" t="b">
        <f>Tabela112[[#This Row],[Siano rano]]&gt;Tabela112[[#This Row],[Siano wieczór]]</f>
        <v>0</v>
      </c>
    </row>
    <row r="42" spans="1:9" x14ac:dyDescent="0.25">
      <c r="A42" s="1">
        <v>43475</v>
      </c>
      <c r="B42">
        <f t="shared" si="0"/>
        <v>49000</v>
      </c>
      <c r="C42">
        <f t="shared" si="1"/>
        <v>20000</v>
      </c>
      <c r="D42">
        <f>IF(Tabela112[[#This Row],[Siano rano]]&gt;=50000,Tabela112[[#This Row],[Siano rano]] - 90 * 40, Tabela112[[#This Row],[Siano rano]])</f>
        <v>49000</v>
      </c>
      <c r="E42">
        <f>IF(Tabela112[[#This Row],[Siano rano]]&lt;50000,Tabela112[[#This Row],[Żołędzie rano]] - 90 * 20, Tabela112[[#This Row],[Żołędzie rano]])</f>
        <v>18200</v>
      </c>
      <c r="F42">
        <f>WEEKDAY(Tabela112[[#This Row],[Data]])</f>
        <v>5</v>
      </c>
      <c r="G42" s="3">
        <f xml:space="preserve"> Tabela112[[#This Row],[Siano wieczór]] + IF(Tabela112[[#This Row],[Dzień tygonia]]=6, 15000, 0)</f>
        <v>49000</v>
      </c>
      <c r="H42" s="3">
        <f xml:space="preserve">  Tabela112[[#This Row],[Żołędzie wieczór]] + IF(Tabela112[[#This Row],[Dzień tygonia]]=3, 4000, 0)</f>
        <v>18200</v>
      </c>
      <c r="I42" s="3" t="b">
        <f>Tabela112[[#This Row],[Siano rano]]&gt;Tabela112[[#This Row],[Siano wieczór]]</f>
        <v>0</v>
      </c>
    </row>
    <row r="43" spans="1:9" x14ac:dyDescent="0.25">
      <c r="A43" s="1">
        <v>43476</v>
      </c>
      <c r="B43">
        <f t="shared" si="0"/>
        <v>49000</v>
      </c>
      <c r="C43">
        <f t="shared" si="1"/>
        <v>18200</v>
      </c>
      <c r="D43">
        <f>IF(Tabela112[[#This Row],[Siano rano]]&gt;=50000,Tabela112[[#This Row],[Siano rano]] - 90 * 40, Tabela112[[#This Row],[Siano rano]])</f>
        <v>49000</v>
      </c>
      <c r="E43">
        <f>IF(Tabela112[[#This Row],[Siano rano]]&lt;50000,Tabela112[[#This Row],[Żołędzie rano]] - 90 * 20, Tabela112[[#This Row],[Żołędzie rano]])</f>
        <v>16400</v>
      </c>
      <c r="F43">
        <f>WEEKDAY(Tabela112[[#This Row],[Data]])</f>
        <v>6</v>
      </c>
      <c r="G43" s="3">
        <f xml:space="preserve"> Tabela112[[#This Row],[Siano wieczór]] + IF(Tabela112[[#This Row],[Dzień tygonia]]=6, 15000, 0)</f>
        <v>64000</v>
      </c>
      <c r="H43" s="3">
        <f xml:space="preserve">  Tabela112[[#This Row],[Żołędzie wieczór]] + IF(Tabela112[[#This Row],[Dzień tygonia]]=3, 4000, 0)</f>
        <v>16400</v>
      </c>
      <c r="I43" s="3" t="b">
        <f>Tabela112[[#This Row],[Siano rano]]&gt;Tabela112[[#This Row],[Siano wieczór]]</f>
        <v>0</v>
      </c>
    </row>
    <row r="44" spans="1:9" x14ac:dyDescent="0.25">
      <c r="A44" s="1">
        <v>43477</v>
      </c>
      <c r="B44">
        <f t="shared" si="0"/>
        <v>64000</v>
      </c>
      <c r="C44">
        <f t="shared" si="1"/>
        <v>16400</v>
      </c>
      <c r="D44">
        <f>IF(Tabela112[[#This Row],[Siano rano]]&gt;=50000,Tabela112[[#This Row],[Siano rano]] - 90 * 40, Tabela112[[#This Row],[Siano rano]])</f>
        <v>60400</v>
      </c>
      <c r="E44">
        <f>IF(Tabela112[[#This Row],[Siano rano]]&lt;50000,Tabela112[[#This Row],[Żołędzie rano]] - 90 * 20, Tabela112[[#This Row],[Żołędzie rano]])</f>
        <v>16400</v>
      </c>
      <c r="F44">
        <f>WEEKDAY(Tabela112[[#This Row],[Data]])</f>
        <v>7</v>
      </c>
      <c r="G44" s="3">
        <f xml:space="preserve"> Tabela112[[#This Row],[Siano wieczór]] + IF(Tabela112[[#This Row],[Dzień tygonia]]=6, 15000, 0)</f>
        <v>60400</v>
      </c>
      <c r="H44" s="3">
        <f xml:space="preserve">  Tabela112[[#This Row],[Żołędzie wieczór]] + IF(Tabela112[[#This Row],[Dzień tygonia]]=3, 4000, 0)</f>
        <v>16400</v>
      </c>
      <c r="I44" s="3" t="b">
        <f>Tabela112[[#This Row],[Siano rano]]&gt;Tabela112[[#This Row],[Siano wieczór]]</f>
        <v>1</v>
      </c>
    </row>
    <row r="45" spans="1:9" x14ac:dyDescent="0.25">
      <c r="A45" s="1">
        <v>43478</v>
      </c>
      <c r="B45">
        <f t="shared" si="0"/>
        <v>60400</v>
      </c>
      <c r="C45">
        <f t="shared" si="1"/>
        <v>16400</v>
      </c>
      <c r="D45">
        <f>IF(Tabela112[[#This Row],[Siano rano]]&gt;=50000,Tabela112[[#This Row],[Siano rano]] - 90 * 40, Tabela112[[#This Row],[Siano rano]])</f>
        <v>56800</v>
      </c>
      <c r="E45">
        <f>IF(Tabela112[[#This Row],[Siano rano]]&lt;50000,Tabela112[[#This Row],[Żołędzie rano]] - 90 * 20, Tabela112[[#This Row],[Żołędzie rano]])</f>
        <v>16400</v>
      </c>
      <c r="F45">
        <f>WEEKDAY(Tabela112[[#This Row],[Data]])</f>
        <v>1</v>
      </c>
      <c r="G45" s="3">
        <f xml:space="preserve"> Tabela112[[#This Row],[Siano wieczór]] + IF(Tabela112[[#This Row],[Dzień tygonia]]=6, 15000, 0)</f>
        <v>56800</v>
      </c>
      <c r="H45" s="3">
        <f xml:space="preserve">  Tabela112[[#This Row],[Żołędzie wieczór]] + IF(Tabela112[[#This Row],[Dzień tygonia]]=3, 4000, 0)</f>
        <v>16400</v>
      </c>
      <c r="I45" s="3" t="b">
        <f>Tabela112[[#This Row],[Siano rano]]&gt;Tabela112[[#This Row],[Siano wieczór]]</f>
        <v>1</v>
      </c>
    </row>
    <row r="46" spans="1:9" x14ac:dyDescent="0.25">
      <c r="A46" s="1">
        <v>43479</v>
      </c>
      <c r="B46">
        <f t="shared" si="0"/>
        <v>56800</v>
      </c>
      <c r="C46">
        <f t="shared" si="1"/>
        <v>16400</v>
      </c>
      <c r="D46">
        <f>IF(Tabela112[[#This Row],[Siano rano]]&gt;=50000,Tabela112[[#This Row],[Siano rano]] - 90 * 40, Tabela112[[#This Row],[Siano rano]])</f>
        <v>53200</v>
      </c>
      <c r="E46">
        <f>IF(Tabela112[[#This Row],[Siano rano]]&lt;50000,Tabela112[[#This Row],[Żołędzie rano]] - 90 * 20, Tabela112[[#This Row],[Żołędzie rano]])</f>
        <v>16400</v>
      </c>
      <c r="F46">
        <f>WEEKDAY(Tabela112[[#This Row],[Data]])</f>
        <v>2</v>
      </c>
      <c r="G46" s="3">
        <f xml:space="preserve"> Tabela112[[#This Row],[Siano wieczór]] + IF(Tabela112[[#This Row],[Dzień tygonia]]=6, 15000, 0)</f>
        <v>53200</v>
      </c>
      <c r="H46" s="3">
        <f xml:space="preserve">  Tabela112[[#This Row],[Żołędzie wieczór]] + IF(Tabela112[[#This Row],[Dzień tygonia]]=3, 4000, 0)</f>
        <v>16400</v>
      </c>
      <c r="I46" s="3" t="b">
        <f>Tabela112[[#This Row],[Siano rano]]&gt;Tabela112[[#This Row],[Siano wieczór]]</f>
        <v>1</v>
      </c>
    </row>
    <row r="47" spans="1:9" x14ac:dyDescent="0.25">
      <c r="A47" s="1">
        <v>43480</v>
      </c>
      <c r="B47">
        <f t="shared" si="0"/>
        <v>53200</v>
      </c>
      <c r="C47">
        <f t="shared" si="1"/>
        <v>16400</v>
      </c>
      <c r="D47">
        <f>IF(Tabela112[[#This Row],[Siano rano]]&gt;=50000,Tabela112[[#This Row],[Siano rano]] - 90 * 40, Tabela112[[#This Row],[Siano rano]])</f>
        <v>49600</v>
      </c>
      <c r="E47">
        <f>IF(Tabela112[[#This Row],[Siano rano]]&lt;50000,Tabela112[[#This Row],[Żołędzie rano]] - 90 * 20, Tabela112[[#This Row],[Żołędzie rano]])</f>
        <v>16400</v>
      </c>
      <c r="F47">
        <f>WEEKDAY(Tabela112[[#This Row],[Data]])</f>
        <v>3</v>
      </c>
      <c r="G47" s="3">
        <f xml:space="preserve"> Tabela112[[#This Row],[Siano wieczór]] + IF(Tabela112[[#This Row],[Dzień tygonia]]=6, 15000, 0)</f>
        <v>49600</v>
      </c>
      <c r="H47" s="3">
        <f xml:space="preserve">  Tabela112[[#This Row],[Żołędzie wieczór]] + IF(Tabela112[[#This Row],[Dzień tygonia]]=3, 4000, 0)</f>
        <v>20400</v>
      </c>
      <c r="I47" s="3" t="b">
        <f>Tabela112[[#This Row],[Siano rano]]&gt;Tabela112[[#This Row],[Siano wieczór]]</f>
        <v>1</v>
      </c>
    </row>
    <row r="48" spans="1:9" x14ac:dyDescent="0.25">
      <c r="A48" s="1">
        <v>43481</v>
      </c>
      <c r="B48">
        <f t="shared" si="0"/>
        <v>49600</v>
      </c>
      <c r="C48">
        <f t="shared" si="1"/>
        <v>20400</v>
      </c>
      <c r="D48">
        <f>IF(Tabela112[[#This Row],[Siano rano]]&gt;=50000,Tabela112[[#This Row],[Siano rano]] - 90 * 40, Tabela112[[#This Row],[Siano rano]])</f>
        <v>49600</v>
      </c>
      <c r="E48">
        <f>IF(Tabela112[[#This Row],[Siano rano]]&lt;50000,Tabela112[[#This Row],[Żołędzie rano]] - 90 * 20, Tabela112[[#This Row],[Żołędzie rano]])</f>
        <v>18600</v>
      </c>
      <c r="F48">
        <f>WEEKDAY(Tabela112[[#This Row],[Data]])</f>
        <v>4</v>
      </c>
      <c r="G48" s="3">
        <f xml:space="preserve"> Tabela112[[#This Row],[Siano wieczór]] + IF(Tabela112[[#This Row],[Dzień tygonia]]=6, 15000, 0)</f>
        <v>49600</v>
      </c>
      <c r="H48" s="3">
        <f xml:space="preserve">  Tabela112[[#This Row],[Żołędzie wieczór]] + IF(Tabela112[[#This Row],[Dzień tygonia]]=3, 4000, 0)</f>
        <v>18600</v>
      </c>
      <c r="I48" s="3" t="b">
        <f>Tabela112[[#This Row],[Siano rano]]&gt;Tabela112[[#This Row],[Siano wieczór]]</f>
        <v>0</v>
      </c>
    </row>
    <row r="49" spans="1:9" x14ac:dyDescent="0.25">
      <c r="A49" s="1">
        <v>43482</v>
      </c>
      <c r="B49">
        <f t="shared" si="0"/>
        <v>49600</v>
      </c>
      <c r="C49">
        <f t="shared" si="1"/>
        <v>18600</v>
      </c>
      <c r="D49">
        <f>IF(Tabela112[[#This Row],[Siano rano]]&gt;=50000,Tabela112[[#This Row],[Siano rano]] - 90 * 40, Tabela112[[#This Row],[Siano rano]])</f>
        <v>49600</v>
      </c>
      <c r="E49">
        <f>IF(Tabela112[[#This Row],[Siano rano]]&lt;50000,Tabela112[[#This Row],[Żołędzie rano]] - 90 * 20, Tabela112[[#This Row],[Żołędzie rano]])</f>
        <v>16800</v>
      </c>
      <c r="F49">
        <f>WEEKDAY(Tabela112[[#This Row],[Data]])</f>
        <v>5</v>
      </c>
      <c r="G49" s="3">
        <f xml:space="preserve"> Tabela112[[#This Row],[Siano wieczór]] + IF(Tabela112[[#This Row],[Dzień tygonia]]=6, 15000, 0)</f>
        <v>49600</v>
      </c>
      <c r="H49" s="3">
        <f xml:space="preserve">  Tabela112[[#This Row],[Żołędzie wieczór]] + IF(Tabela112[[#This Row],[Dzień tygonia]]=3, 4000, 0)</f>
        <v>16800</v>
      </c>
      <c r="I49" s="3" t="b">
        <f>Tabela112[[#This Row],[Siano rano]]&gt;Tabela112[[#This Row],[Siano wieczór]]</f>
        <v>0</v>
      </c>
    </row>
    <row r="50" spans="1:9" x14ac:dyDescent="0.25">
      <c r="A50" s="1">
        <v>43483</v>
      </c>
      <c r="B50">
        <f t="shared" si="0"/>
        <v>49600</v>
      </c>
      <c r="C50">
        <f t="shared" si="1"/>
        <v>16800</v>
      </c>
      <c r="D50">
        <f>IF(Tabela112[[#This Row],[Siano rano]]&gt;=50000,Tabela112[[#This Row],[Siano rano]] - 90 * 40, Tabela112[[#This Row],[Siano rano]])</f>
        <v>49600</v>
      </c>
      <c r="E50">
        <f>IF(Tabela112[[#This Row],[Siano rano]]&lt;50000,Tabela112[[#This Row],[Żołędzie rano]] - 90 * 20, Tabela112[[#This Row],[Żołędzie rano]])</f>
        <v>15000</v>
      </c>
      <c r="F50">
        <f>WEEKDAY(Tabela112[[#This Row],[Data]])</f>
        <v>6</v>
      </c>
      <c r="G50" s="3">
        <f xml:space="preserve"> Tabela112[[#This Row],[Siano wieczór]] + IF(Tabela112[[#This Row],[Dzień tygonia]]=6, 15000, 0)</f>
        <v>64600</v>
      </c>
      <c r="H50" s="3">
        <f xml:space="preserve">  Tabela112[[#This Row],[Żołędzie wieczór]] + IF(Tabela112[[#This Row],[Dzień tygonia]]=3, 4000, 0)</f>
        <v>15000</v>
      </c>
      <c r="I50" s="3" t="b">
        <f>Tabela112[[#This Row],[Siano rano]]&gt;Tabela112[[#This Row],[Siano wieczór]]</f>
        <v>0</v>
      </c>
    </row>
    <row r="51" spans="1:9" x14ac:dyDescent="0.25">
      <c r="A51" s="1">
        <v>43484</v>
      </c>
      <c r="B51">
        <f t="shared" si="0"/>
        <v>64600</v>
      </c>
      <c r="C51">
        <f t="shared" si="1"/>
        <v>15000</v>
      </c>
      <c r="D51">
        <f>IF(Tabela112[[#This Row],[Siano rano]]&gt;=50000,Tabela112[[#This Row],[Siano rano]] - 90 * 40, Tabela112[[#This Row],[Siano rano]])</f>
        <v>61000</v>
      </c>
      <c r="E51">
        <f>IF(Tabela112[[#This Row],[Siano rano]]&lt;50000,Tabela112[[#This Row],[Żołędzie rano]] - 90 * 20, Tabela112[[#This Row],[Żołędzie rano]])</f>
        <v>15000</v>
      </c>
      <c r="F51">
        <f>WEEKDAY(Tabela112[[#This Row],[Data]])</f>
        <v>7</v>
      </c>
      <c r="G51" s="3">
        <f xml:space="preserve"> Tabela112[[#This Row],[Siano wieczór]] + IF(Tabela112[[#This Row],[Dzień tygonia]]=6, 15000, 0)</f>
        <v>61000</v>
      </c>
      <c r="H51" s="3">
        <f xml:space="preserve">  Tabela112[[#This Row],[Żołędzie wieczór]] + IF(Tabela112[[#This Row],[Dzień tygonia]]=3, 4000, 0)</f>
        <v>15000</v>
      </c>
      <c r="I51" s="3" t="b">
        <f>Tabela112[[#This Row],[Siano rano]]&gt;Tabela112[[#This Row],[Siano wieczór]]</f>
        <v>1</v>
      </c>
    </row>
    <row r="52" spans="1:9" x14ac:dyDescent="0.25">
      <c r="A52" s="1">
        <v>43485</v>
      </c>
      <c r="B52">
        <f t="shared" si="0"/>
        <v>61000</v>
      </c>
      <c r="C52">
        <f t="shared" si="1"/>
        <v>15000</v>
      </c>
      <c r="D52">
        <f>IF(Tabela112[[#This Row],[Siano rano]]&gt;=50000,Tabela112[[#This Row],[Siano rano]] - 90 * 40, Tabela112[[#This Row],[Siano rano]])</f>
        <v>57400</v>
      </c>
      <c r="E52">
        <f>IF(Tabela112[[#This Row],[Siano rano]]&lt;50000,Tabela112[[#This Row],[Żołędzie rano]] - 90 * 20, Tabela112[[#This Row],[Żołędzie rano]])</f>
        <v>15000</v>
      </c>
      <c r="F52">
        <f>WEEKDAY(Tabela112[[#This Row],[Data]])</f>
        <v>1</v>
      </c>
      <c r="G52" s="3">
        <f xml:space="preserve"> Tabela112[[#This Row],[Siano wieczór]] + IF(Tabela112[[#This Row],[Dzień tygonia]]=6, 15000, 0)</f>
        <v>57400</v>
      </c>
      <c r="H52" s="3">
        <f xml:space="preserve">  Tabela112[[#This Row],[Żołędzie wieczór]] + IF(Tabela112[[#This Row],[Dzień tygonia]]=3, 4000, 0)</f>
        <v>15000</v>
      </c>
      <c r="I52" s="3" t="b">
        <f>Tabela112[[#This Row],[Siano rano]]&gt;Tabela112[[#This Row],[Siano wieczór]]</f>
        <v>1</v>
      </c>
    </row>
    <row r="53" spans="1:9" x14ac:dyDescent="0.25">
      <c r="A53" s="1">
        <v>43486</v>
      </c>
      <c r="B53">
        <f t="shared" si="0"/>
        <v>57400</v>
      </c>
      <c r="C53">
        <f t="shared" si="1"/>
        <v>15000</v>
      </c>
      <c r="D53">
        <f>IF(Tabela112[[#This Row],[Siano rano]]&gt;=50000,Tabela112[[#This Row],[Siano rano]] - 90 * 40, Tabela112[[#This Row],[Siano rano]])</f>
        <v>53800</v>
      </c>
      <c r="E53">
        <f>IF(Tabela112[[#This Row],[Siano rano]]&lt;50000,Tabela112[[#This Row],[Żołędzie rano]] - 90 * 20, Tabela112[[#This Row],[Żołędzie rano]])</f>
        <v>15000</v>
      </c>
      <c r="F53">
        <f>WEEKDAY(Tabela112[[#This Row],[Data]])</f>
        <v>2</v>
      </c>
      <c r="G53" s="3">
        <f xml:space="preserve"> Tabela112[[#This Row],[Siano wieczór]] + IF(Tabela112[[#This Row],[Dzień tygonia]]=6, 15000, 0)</f>
        <v>53800</v>
      </c>
      <c r="H53" s="3">
        <f xml:space="preserve">  Tabela112[[#This Row],[Żołędzie wieczór]] + IF(Tabela112[[#This Row],[Dzień tygonia]]=3, 4000, 0)</f>
        <v>15000</v>
      </c>
      <c r="I53" s="3" t="b">
        <f>Tabela112[[#This Row],[Siano rano]]&gt;Tabela112[[#This Row],[Siano wieczór]]</f>
        <v>1</v>
      </c>
    </row>
    <row r="54" spans="1:9" x14ac:dyDescent="0.25">
      <c r="A54" s="1">
        <v>43487</v>
      </c>
      <c r="B54">
        <f t="shared" si="0"/>
        <v>53800</v>
      </c>
      <c r="C54">
        <f t="shared" si="1"/>
        <v>15000</v>
      </c>
      <c r="D54">
        <f>IF(Tabela112[[#This Row],[Siano rano]]&gt;=50000,Tabela112[[#This Row],[Siano rano]] - 90 * 40, Tabela112[[#This Row],[Siano rano]])</f>
        <v>50200</v>
      </c>
      <c r="E54">
        <f>IF(Tabela112[[#This Row],[Siano rano]]&lt;50000,Tabela112[[#This Row],[Żołędzie rano]] - 90 * 20, Tabela112[[#This Row],[Żołędzie rano]])</f>
        <v>15000</v>
      </c>
      <c r="F54">
        <f>WEEKDAY(Tabela112[[#This Row],[Data]])</f>
        <v>3</v>
      </c>
      <c r="G54" s="3">
        <f xml:space="preserve"> Tabela112[[#This Row],[Siano wieczór]] + IF(Tabela112[[#This Row],[Dzień tygonia]]=6, 15000, 0)</f>
        <v>50200</v>
      </c>
      <c r="H54" s="3">
        <f xml:space="preserve">  Tabela112[[#This Row],[Żołędzie wieczór]] + IF(Tabela112[[#This Row],[Dzień tygonia]]=3, 4000, 0)</f>
        <v>19000</v>
      </c>
      <c r="I54" s="3" t="b">
        <f>Tabela112[[#This Row],[Siano rano]]&gt;Tabela112[[#This Row],[Siano wieczór]]</f>
        <v>1</v>
      </c>
    </row>
    <row r="55" spans="1:9" x14ac:dyDescent="0.25">
      <c r="A55" s="1">
        <v>43488</v>
      </c>
      <c r="B55">
        <f t="shared" si="0"/>
        <v>50200</v>
      </c>
      <c r="C55">
        <f t="shared" si="1"/>
        <v>19000</v>
      </c>
      <c r="D55">
        <f>IF(Tabela112[[#This Row],[Siano rano]]&gt;=50000,Tabela112[[#This Row],[Siano rano]] - 90 * 40, Tabela112[[#This Row],[Siano rano]])</f>
        <v>46600</v>
      </c>
      <c r="E55">
        <f>IF(Tabela112[[#This Row],[Siano rano]]&lt;50000,Tabela112[[#This Row],[Żołędzie rano]] - 90 * 20, Tabela112[[#This Row],[Żołędzie rano]])</f>
        <v>19000</v>
      </c>
      <c r="F55">
        <f>WEEKDAY(Tabela112[[#This Row],[Data]])</f>
        <v>4</v>
      </c>
      <c r="G55" s="3">
        <f xml:space="preserve"> Tabela112[[#This Row],[Siano wieczór]] + IF(Tabela112[[#This Row],[Dzień tygonia]]=6, 15000, 0)</f>
        <v>46600</v>
      </c>
      <c r="H55" s="3">
        <f xml:space="preserve">  Tabela112[[#This Row],[Żołędzie wieczór]] + IF(Tabela112[[#This Row],[Dzień tygonia]]=3, 4000, 0)</f>
        <v>19000</v>
      </c>
      <c r="I55" s="3" t="b">
        <f>Tabela112[[#This Row],[Siano rano]]&gt;Tabela112[[#This Row],[Siano wieczór]]</f>
        <v>1</v>
      </c>
    </row>
    <row r="56" spans="1:9" x14ac:dyDescent="0.25">
      <c r="A56" s="1">
        <v>43489</v>
      </c>
      <c r="B56">
        <f t="shared" si="0"/>
        <v>46600</v>
      </c>
      <c r="C56">
        <f t="shared" si="1"/>
        <v>19000</v>
      </c>
      <c r="D56">
        <f>IF(Tabela112[[#This Row],[Siano rano]]&gt;=50000,Tabela112[[#This Row],[Siano rano]] - 90 * 40, Tabela112[[#This Row],[Siano rano]])</f>
        <v>46600</v>
      </c>
      <c r="E56">
        <f>IF(Tabela112[[#This Row],[Siano rano]]&lt;50000,Tabela112[[#This Row],[Żołędzie rano]] - 90 * 20, Tabela112[[#This Row],[Żołędzie rano]])</f>
        <v>17200</v>
      </c>
      <c r="F56">
        <f>WEEKDAY(Tabela112[[#This Row],[Data]])</f>
        <v>5</v>
      </c>
      <c r="G56" s="3">
        <f xml:space="preserve"> Tabela112[[#This Row],[Siano wieczór]] + IF(Tabela112[[#This Row],[Dzień tygonia]]=6, 15000, 0)</f>
        <v>46600</v>
      </c>
      <c r="H56" s="3">
        <f xml:space="preserve">  Tabela112[[#This Row],[Żołędzie wieczór]] + IF(Tabela112[[#This Row],[Dzień tygonia]]=3, 4000, 0)</f>
        <v>17200</v>
      </c>
      <c r="I56" s="3" t="b">
        <f>Tabela112[[#This Row],[Siano rano]]&gt;Tabela112[[#This Row],[Siano wieczór]]</f>
        <v>0</v>
      </c>
    </row>
    <row r="57" spans="1:9" x14ac:dyDescent="0.25">
      <c r="A57" s="1">
        <v>43490</v>
      </c>
      <c r="B57">
        <f t="shared" si="0"/>
        <v>46600</v>
      </c>
      <c r="C57">
        <f t="shared" si="1"/>
        <v>17200</v>
      </c>
      <c r="D57">
        <f>IF(Tabela112[[#This Row],[Siano rano]]&gt;=50000,Tabela112[[#This Row],[Siano rano]] - 90 * 40, Tabela112[[#This Row],[Siano rano]])</f>
        <v>46600</v>
      </c>
      <c r="E57">
        <f>IF(Tabela112[[#This Row],[Siano rano]]&lt;50000,Tabela112[[#This Row],[Żołędzie rano]] - 90 * 20, Tabela112[[#This Row],[Żołędzie rano]])</f>
        <v>15400</v>
      </c>
      <c r="F57">
        <f>WEEKDAY(Tabela112[[#This Row],[Data]])</f>
        <v>6</v>
      </c>
      <c r="G57" s="3">
        <f xml:space="preserve"> Tabela112[[#This Row],[Siano wieczór]] + IF(Tabela112[[#This Row],[Dzień tygonia]]=6, 15000, 0)</f>
        <v>61600</v>
      </c>
      <c r="H57" s="3">
        <f xml:space="preserve">  Tabela112[[#This Row],[Żołędzie wieczór]] + IF(Tabela112[[#This Row],[Dzień tygonia]]=3, 4000, 0)</f>
        <v>15400</v>
      </c>
      <c r="I57" s="3" t="b">
        <f>Tabela112[[#This Row],[Siano rano]]&gt;Tabela112[[#This Row],[Siano wieczór]]</f>
        <v>0</v>
      </c>
    </row>
    <row r="58" spans="1:9" x14ac:dyDescent="0.25">
      <c r="A58" s="1">
        <v>43491</v>
      </c>
      <c r="B58">
        <f t="shared" si="0"/>
        <v>61600</v>
      </c>
      <c r="C58">
        <f t="shared" si="1"/>
        <v>15400</v>
      </c>
      <c r="D58">
        <f>IF(Tabela112[[#This Row],[Siano rano]]&gt;=50000,Tabela112[[#This Row],[Siano rano]] - 90 * 40, Tabela112[[#This Row],[Siano rano]])</f>
        <v>58000</v>
      </c>
      <c r="E58">
        <f>IF(Tabela112[[#This Row],[Siano rano]]&lt;50000,Tabela112[[#This Row],[Żołędzie rano]] - 90 * 20, Tabela112[[#This Row],[Żołędzie rano]])</f>
        <v>15400</v>
      </c>
      <c r="F58">
        <f>WEEKDAY(Tabela112[[#This Row],[Data]])</f>
        <v>7</v>
      </c>
      <c r="G58" s="3">
        <f xml:space="preserve"> Tabela112[[#This Row],[Siano wieczór]] + IF(Tabela112[[#This Row],[Dzień tygonia]]=6, 15000, 0)</f>
        <v>58000</v>
      </c>
      <c r="H58" s="3">
        <f xml:space="preserve">  Tabela112[[#This Row],[Żołędzie wieczór]] + IF(Tabela112[[#This Row],[Dzień tygonia]]=3, 4000, 0)</f>
        <v>15400</v>
      </c>
      <c r="I58" s="3" t="b">
        <f>Tabela112[[#This Row],[Siano rano]]&gt;Tabela112[[#This Row],[Siano wieczór]]</f>
        <v>1</v>
      </c>
    </row>
    <row r="59" spans="1:9" x14ac:dyDescent="0.25">
      <c r="A59" s="1">
        <v>43492</v>
      </c>
      <c r="B59">
        <f t="shared" si="0"/>
        <v>58000</v>
      </c>
      <c r="C59">
        <f t="shared" si="1"/>
        <v>15400</v>
      </c>
      <c r="D59">
        <f>IF(Tabela112[[#This Row],[Siano rano]]&gt;=50000,Tabela112[[#This Row],[Siano rano]] - 90 * 40, Tabela112[[#This Row],[Siano rano]])</f>
        <v>54400</v>
      </c>
      <c r="E59">
        <f>IF(Tabela112[[#This Row],[Siano rano]]&lt;50000,Tabela112[[#This Row],[Żołędzie rano]] - 90 * 20, Tabela112[[#This Row],[Żołędzie rano]])</f>
        <v>15400</v>
      </c>
      <c r="F59">
        <f>WEEKDAY(Tabela112[[#This Row],[Data]])</f>
        <v>1</v>
      </c>
      <c r="G59" s="3">
        <f xml:space="preserve"> Tabela112[[#This Row],[Siano wieczór]] + IF(Tabela112[[#This Row],[Dzień tygonia]]=6, 15000, 0)</f>
        <v>54400</v>
      </c>
      <c r="H59" s="3">
        <f xml:space="preserve">  Tabela112[[#This Row],[Żołędzie wieczór]] + IF(Tabela112[[#This Row],[Dzień tygonia]]=3, 4000, 0)</f>
        <v>15400</v>
      </c>
      <c r="I59" s="3" t="b">
        <f>Tabela112[[#This Row],[Siano rano]]&gt;Tabela112[[#This Row],[Siano wieczór]]</f>
        <v>1</v>
      </c>
    </row>
    <row r="60" spans="1:9" x14ac:dyDescent="0.25">
      <c r="A60" s="1">
        <v>43493</v>
      </c>
      <c r="B60">
        <f t="shared" si="0"/>
        <v>54400</v>
      </c>
      <c r="C60">
        <f t="shared" si="1"/>
        <v>15400</v>
      </c>
      <c r="D60">
        <f>IF(Tabela112[[#This Row],[Siano rano]]&gt;=50000,Tabela112[[#This Row],[Siano rano]] - 90 * 40, Tabela112[[#This Row],[Siano rano]])</f>
        <v>50800</v>
      </c>
      <c r="E60">
        <f>IF(Tabela112[[#This Row],[Siano rano]]&lt;50000,Tabela112[[#This Row],[Żołędzie rano]] - 90 * 20, Tabela112[[#This Row],[Żołędzie rano]])</f>
        <v>15400</v>
      </c>
      <c r="F60">
        <f>WEEKDAY(Tabela112[[#This Row],[Data]])</f>
        <v>2</v>
      </c>
      <c r="G60" s="3">
        <f xml:space="preserve"> Tabela112[[#This Row],[Siano wieczór]] + IF(Tabela112[[#This Row],[Dzień tygonia]]=6, 15000, 0)</f>
        <v>50800</v>
      </c>
      <c r="H60" s="3">
        <f xml:space="preserve">  Tabela112[[#This Row],[Żołędzie wieczór]] + IF(Tabela112[[#This Row],[Dzień tygonia]]=3, 4000, 0)</f>
        <v>15400</v>
      </c>
      <c r="I60" s="3" t="b">
        <f>Tabela112[[#This Row],[Siano rano]]&gt;Tabela112[[#This Row],[Siano wieczór]]</f>
        <v>1</v>
      </c>
    </row>
    <row r="61" spans="1:9" x14ac:dyDescent="0.25">
      <c r="A61" s="1">
        <v>43494</v>
      </c>
      <c r="B61">
        <f t="shared" si="0"/>
        <v>50800</v>
      </c>
      <c r="C61">
        <f t="shared" si="1"/>
        <v>15400</v>
      </c>
      <c r="D61">
        <f>IF(Tabela112[[#This Row],[Siano rano]]&gt;=50000,Tabela112[[#This Row],[Siano rano]] - 90 * 40, Tabela112[[#This Row],[Siano rano]])</f>
        <v>47200</v>
      </c>
      <c r="E61">
        <f>IF(Tabela112[[#This Row],[Siano rano]]&lt;50000,Tabela112[[#This Row],[Żołędzie rano]] - 90 * 20, Tabela112[[#This Row],[Żołędzie rano]])</f>
        <v>15400</v>
      </c>
      <c r="F61">
        <f>WEEKDAY(Tabela112[[#This Row],[Data]])</f>
        <v>3</v>
      </c>
      <c r="G61" s="3">
        <f xml:space="preserve"> Tabela112[[#This Row],[Siano wieczór]] + IF(Tabela112[[#This Row],[Dzień tygonia]]=6, 15000, 0)</f>
        <v>47200</v>
      </c>
      <c r="H61" s="3">
        <f xml:space="preserve">  Tabela112[[#This Row],[Żołędzie wieczór]] + IF(Tabela112[[#This Row],[Dzień tygonia]]=3, 4000, 0)</f>
        <v>19400</v>
      </c>
      <c r="I61" s="3" t="b">
        <f>Tabela112[[#This Row],[Siano rano]]&gt;Tabela112[[#This Row],[Siano wieczór]]</f>
        <v>1</v>
      </c>
    </row>
    <row r="62" spans="1:9" x14ac:dyDescent="0.25">
      <c r="A62" s="1">
        <v>43495</v>
      </c>
      <c r="B62">
        <f t="shared" si="0"/>
        <v>47200</v>
      </c>
      <c r="C62">
        <f t="shared" si="1"/>
        <v>19400</v>
      </c>
      <c r="D62">
        <f>IF(Tabela112[[#This Row],[Siano rano]]&gt;=50000,Tabela112[[#This Row],[Siano rano]] - 90 * 40, Tabela112[[#This Row],[Siano rano]])</f>
        <v>47200</v>
      </c>
      <c r="E62">
        <f>IF(Tabela112[[#This Row],[Siano rano]]&lt;50000,Tabela112[[#This Row],[Żołędzie rano]] - 90 * 20, Tabela112[[#This Row],[Żołędzie rano]])</f>
        <v>17600</v>
      </c>
      <c r="F62">
        <f>WEEKDAY(Tabela112[[#This Row],[Data]])</f>
        <v>4</v>
      </c>
      <c r="G62" s="3">
        <f xml:space="preserve"> Tabela112[[#This Row],[Siano wieczór]] + IF(Tabela112[[#This Row],[Dzień tygonia]]=6, 15000, 0)</f>
        <v>47200</v>
      </c>
      <c r="H62" s="3">
        <f xml:space="preserve">  Tabela112[[#This Row],[Żołędzie wieczór]] + IF(Tabela112[[#This Row],[Dzień tygonia]]=3, 4000, 0)</f>
        <v>17600</v>
      </c>
      <c r="I62" s="3" t="b">
        <f>Tabela112[[#This Row],[Siano rano]]&gt;Tabela112[[#This Row],[Siano wieczór]]</f>
        <v>0</v>
      </c>
    </row>
    <row r="63" spans="1:9" x14ac:dyDescent="0.25">
      <c r="A63" s="1">
        <v>43496</v>
      </c>
      <c r="B63">
        <f t="shared" si="0"/>
        <v>47200</v>
      </c>
      <c r="C63">
        <f t="shared" si="1"/>
        <v>17600</v>
      </c>
      <c r="D63">
        <f>IF(Tabela112[[#This Row],[Siano rano]]&gt;=50000,Tabela112[[#This Row],[Siano rano]] - 90 * 40, Tabela112[[#This Row],[Siano rano]])</f>
        <v>47200</v>
      </c>
      <c r="E63">
        <f>IF(Tabela112[[#This Row],[Siano rano]]&lt;50000,Tabela112[[#This Row],[Żołędzie rano]] - 90 * 20, Tabela112[[#This Row],[Żołędzie rano]])</f>
        <v>15800</v>
      </c>
      <c r="F63">
        <f>WEEKDAY(Tabela112[[#This Row],[Data]])</f>
        <v>5</v>
      </c>
      <c r="G63" s="3">
        <f xml:space="preserve"> Tabela112[[#This Row],[Siano wieczór]] + IF(Tabela112[[#This Row],[Dzień tygonia]]=6, 15000, 0)</f>
        <v>47200</v>
      </c>
      <c r="H63" s="3">
        <f xml:space="preserve">  Tabela112[[#This Row],[Żołędzie wieczór]] + IF(Tabela112[[#This Row],[Dzień tygonia]]=3, 4000, 0)</f>
        <v>15800</v>
      </c>
      <c r="I63" s="3" t="b">
        <f>Tabela112[[#This Row],[Siano rano]]&gt;Tabela112[[#This Row],[Siano wieczór]]</f>
        <v>0</v>
      </c>
    </row>
    <row r="64" spans="1:9" x14ac:dyDescent="0.25">
      <c r="A64" s="1">
        <v>43497</v>
      </c>
      <c r="B64">
        <f t="shared" si="0"/>
        <v>47200</v>
      </c>
      <c r="C64">
        <f t="shared" si="1"/>
        <v>15800</v>
      </c>
      <c r="D64">
        <f>IF(Tabela112[[#This Row],[Siano rano]]&gt;=50000,Tabela112[[#This Row],[Siano rano]] - 90 * 40, Tabela112[[#This Row],[Siano rano]])</f>
        <v>47200</v>
      </c>
      <c r="E64">
        <f>IF(Tabela112[[#This Row],[Siano rano]]&lt;50000,Tabela112[[#This Row],[Żołędzie rano]] - 90 * 20, Tabela112[[#This Row],[Żołędzie rano]])</f>
        <v>14000</v>
      </c>
      <c r="F64">
        <f>WEEKDAY(Tabela112[[#This Row],[Data]])</f>
        <v>6</v>
      </c>
      <c r="G64" s="3">
        <f xml:space="preserve"> Tabela112[[#This Row],[Siano wieczór]] + IF(Tabela112[[#This Row],[Dzień tygonia]]=6, 15000, 0)</f>
        <v>62200</v>
      </c>
      <c r="H64" s="3">
        <f xml:space="preserve">  Tabela112[[#This Row],[Żołędzie wieczór]] + IF(Tabela112[[#This Row],[Dzień tygonia]]=3, 4000, 0)</f>
        <v>14000</v>
      </c>
      <c r="I64" s="3" t="b">
        <f>Tabela112[[#This Row],[Siano rano]]&gt;Tabela112[[#This Row],[Siano wieczór]]</f>
        <v>0</v>
      </c>
    </row>
    <row r="65" spans="1:9" x14ac:dyDescent="0.25">
      <c r="A65" s="1">
        <v>43498</v>
      </c>
      <c r="B65">
        <f t="shared" si="0"/>
        <v>62200</v>
      </c>
      <c r="C65">
        <f t="shared" si="1"/>
        <v>14000</v>
      </c>
      <c r="D65">
        <f>IF(Tabela112[[#This Row],[Siano rano]]&gt;=50000,Tabela112[[#This Row],[Siano rano]] - 90 * 40, Tabela112[[#This Row],[Siano rano]])</f>
        <v>58600</v>
      </c>
      <c r="E65">
        <f>IF(Tabela112[[#This Row],[Siano rano]]&lt;50000,Tabela112[[#This Row],[Żołędzie rano]] - 90 * 20, Tabela112[[#This Row],[Żołędzie rano]])</f>
        <v>14000</v>
      </c>
      <c r="F65">
        <f>WEEKDAY(Tabela112[[#This Row],[Data]])</f>
        <v>7</v>
      </c>
      <c r="G65" s="3">
        <f xml:space="preserve"> Tabela112[[#This Row],[Siano wieczór]] + IF(Tabela112[[#This Row],[Dzień tygonia]]=6, 15000, 0)</f>
        <v>58600</v>
      </c>
      <c r="H65" s="3">
        <f xml:space="preserve">  Tabela112[[#This Row],[Żołędzie wieczór]] + IF(Tabela112[[#This Row],[Dzień tygonia]]=3, 4000, 0)</f>
        <v>14000</v>
      </c>
      <c r="I65" s="3" t="b">
        <f>Tabela112[[#This Row],[Siano rano]]&gt;Tabela112[[#This Row],[Siano wieczór]]</f>
        <v>1</v>
      </c>
    </row>
    <row r="66" spans="1:9" x14ac:dyDescent="0.25">
      <c r="A66" s="1">
        <v>43499</v>
      </c>
      <c r="B66">
        <f t="shared" si="0"/>
        <v>58600</v>
      </c>
      <c r="C66">
        <f t="shared" si="1"/>
        <v>14000</v>
      </c>
      <c r="D66">
        <f>IF(Tabela112[[#This Row],[Siano rano]]&gt;=50000,Tabela112[[#This Row],[Siano rano]] - 90 * 40, Tabela112[[#This Row],[Siano rano]])</f>
        <v>55000</v>
      </c>
      <c r="E66">
        <f>IF(Tabela112[[#This Row],[Siano rano]]&lt;50000,Tabela112[[#This Row],[Żołędzie rano]] - 90 * 20, Tabela112[[#This Row],[Żołędzie rano]])</f>
        <v>14000</v>
      </c>
      <c r="F66">
        <f>WEEKDAY(Tabela112[[#This Row],[Data]])</f>
        <v>1</v>
      </c>
      <c r="G66" s="3">
        <f xml:space="preserve"> Tabela112[[#This Row],[Siano wieczór]] + IF(Tabela112[[#This Row],[Dzień tygonia]]=6, 15000, 0)</f>
        <v>55000</v>
      </c>
      <c r="H66" s="3">
        <f xml:space="preserve">  Tabela112[[#This Row],[Żołędzie wieczór]] + IF(Tabela112[[#This Row],[Dzień tygonia]]=3, 4000, 0)</f>
        <v>14000</v>
      </c>
      <c r="I66" s="3" t="b">
        <f>Tabela112[[#This Row],[Siano rano]]&gt;Tabela112[[#This Row],[Siano wieczór]]</f>
        <v>1</v>
      </c>
    </row>
    <row r="67" spans="1:9" x14ac:dyDescent="0.25">
      <c r="A67" s="1">
        <v>43500</v>
      </c>
      <c r="B67">
        <f t="shared" si="0"/>
        <v>55000</v>
      </c>
      <c r="C67">
        <f t="shared" si="1"/>
        <v>14000</v>
      </c>
      <c r="D67">
        <f>IF(Tabela112[[#This Row],[Siano rano]]&gt;=50000,Tabela112[[#This Row],[Siano rano]] - 90 * 40, Tabela112[[#This Row],[Siano rano]])</f>
        <v>51400</v>
      </c>
      <c r="E67">
        <f>IF(Tabela112[[#This Row],[Siano rano]]&lt;50000,Tabela112[[#This Row],[Żołędzie rano]] - 90 * 20, Tabela112[[#This Row],[Żołędzie rano]])</f>
        <v>14000</v>
      </c>
      <c r="F67">
        <f>WEEKDAY(Tabela112[[#This Row],[Data]])</f>
        <v>2</v>
      </c>
      <c r="G67" s="3">
        <f xml:space="preserve"> Tabela112[[#This Row],[Siano wieczór]] + IF(Tabela112[[#This Row],[Dzień tygonia]]=6, 15000, 0)</f>
        <v>51400</v>
      </c>
      <c r="H67" s="3">
        <f xml:space="preserve">  Tabela112[[#This Row],[Żołędzie wieczór]] + IF(Tabela112[[#This Row],[Dzień tygonia]]=3, 4000, 0)</f>
        <v>14000</v>
      </c>
      <c r="I67" s="3" t="b">
        <f>Tabela112[[#This Row],[Siano rano]]&gt;Tabela112[[#This Row],[Siano wieczór]]</f>
        <v>1</v>
      </c>
    </row>
    <row r="68" spans="1:9" x14ac:dyDescent="0.25">
      <c r="A68" s="1">
        <v>43501</v>
      </c>
      <c r="B68">
        <f t="shared" ref="B68:B91" si="2">G67</f>
        <v>51400</v>
      </c>
      <c r="C68">
        <f t="shared" ref="C68:C91" si="3">H67</f>
        <v>14000</v>
      </c>
      <c r="D68">
        <f>IF(Tabela112[[#This Row],[Siano rano]]&gt;=50000,Tabela112[[#This Row],[Siano rano]] - 90 * 40, Tabela112[[#This Row],[Siano rano]])</f>
        <v>47800</v>
      </c>
      <c r="E68">
        <f>IF(Tabela112[[#This Row],[Siano rano]]&lt;50000,Tabela112[[#This Row],[Żołędzie rano]] - 90 * 20, Tabela112[[#This Row],[Żołędzie rano]])</f>
        <v>14000</v>
      </c>
      <c r="F68">
        <f>WEEKDAY(Tabela112[[#This Row],[Data]])</f>
        <v>3</v>
      </c>
      <c r="G68" s="3">
        <f xml:space="preserve"> Tabela112[[#This Row],[Siano wieczór]] + IF(Tabela112[[#This Row],[Dzień tygonia]]=6, 15000, 0)</f>
        <v>47800</v>
      </c>
      <c r="H68" s="3">
        <f xml:space="preserve">  Tabela112[[#This Row],[Żołędzie wieczór]] + IF(Tabela112[[#This Row],[Dzień tygonia]]=3, 4000, 0)</f>
        <v>18000</v>
      </c>
      <c r="I68" s="3" t="b">
        <f>Tabela112[[#This Row],[Siano rano]]&gt;Tabela112[[#This Row],[Siano wieczór]]</f>
        <v>1</v>
      </c>
    </row>
    <row r="69" spans="1:9" x14ac:dyDescent="0.25">
      <c r="A69" s="1">
        <v>43502</v>
      </c>
      <c r="B69">
        <f t="shared" si="2"/>
        <v>47800</v>
      </c>
      <c r="C69">
        <f t="shared" si="3"/>
        <v>18000</v>
      </c>
      <c r="D69">
        <f>IF(Tabela112[[#This Row],[Siano rano]]&gt;=50000,Tabela112[[#This Row],[Siano rano]] - 90 * 40, Tabela112[[#This Row],[Siano rano]])</f>
        <v>47800</v>
      </c>
      <c r="E69">
        <f>IF(Tabela112[[#This Row],[Siano rano]]&lt;50000,Tabela112[[#This Row],[Żołędzie rano]] - 90 * 20, Tabela112[[#This Row],[Żołędzie rano]])</f>
        <v>16200</v>
      </c>
      <c r="F69">
        <f>WEEKDAY(Tabela112[[#This Row],[Data]])</f>
        <v>4</v>
      </c>
      <c r="G69" s="3">
        <f xml:space="preserve"> Tabela112[[#This Row],[Siano wieczór]] + IF(Tabela112[[#This Row],[Dzień tygonia]]=6, 15000, 0)</f>
        <v>47800</v>
      </c>
      <c r="H69" s="3">
        <f xml:space="preserve">  Tabela112[[#This Row],[Żołędzie wieczór]] + IF(Tabela112[[#This Row],[Dzień tygonia]]=3, 4000, 0)</f>
        <v>16200</v>
      </c>
      <c r="I69" s="3" t="b">
        <f>Tabela112[[#This Row],[Siano rano]]&gt;Tabela112[[#This Row],[Siano wieczór]]</f>
        <v>0</v>
      </c>
    </row>
    <row r="70" spans="1:9" x14ac:dyDescent="0.25">
      <c r="A70" s="1">
        <v>43503</v>
      </c>
      <c r="B70">
        <f t="shared" si="2"/>
        <v>47800</v>
      </c>
      <c r="C70">
        <f t="shared" si="3"/>
        <v>16200</v>
      </c>
      <c r="D70">
        <f>IF(Tabela112[[#This Row],[Siano rano]]&gt;=50000,Tabela112[[#This Row],[Siano rano]] - 90 * 40, Tabela112[[#This Row],[Siano rano]])</f>
        <v>47800</v>
      </c>
      <c r="E70">
        <f>IF(Tabela112[[#This Row],[Siano rano]]&lt;50000,Tabela112[[#This Row],[Żołędzie rano]] - 90 * 20, Tabela112[[#This Row],[Żołędzie rano]])</f>
        <v>14400</v>
      </c>
      <c r="F70">
        <f>WEEKDAY(Tabela112[[#This Row],[Data]])</f>
        <v>5</v>
      </c>
      <c r="G70" s="3">
        <f xml:space="preserve"> Tabela112[[#This Row],[Siano wieczór]] + IF(Tabela112[[#This Row],[Dzień tygonia]]=6, 15000, 0)</f>
        <v>47800</v>
      </c>
      <c r="H70" s="3">
        <f xml:space="preserve">  Tabela112[[#This Row],[Żołędzie wieczór]] + IF(Tabela112[[#This Row],[Dzień tygonia]]=3, 4000, 0)</f>
        <v>14400</v>
      </c>
      <c r="I70" s="3" t="b">
        <f>Tabela112[[#This Row],[Siano rano]]&gt;Tabela112[[#This Row],[Siano wieczór]]</f>
        <v>0</v>
      </c>
    </row>
    <row r="71" spans="1:9" x14ac:dyDescent="0.25">
      <c r="A71" s="1">
        <v>43504</v>
      </c>
      <c r="B71">
        <f t="shared" si="2"/>
        <v>47800</v>
      </c>
      <c r="C71">
        <f t="shared" si="3"/>
        <v>14400</v>
      </c>
      <c r="D71">
        <f>IF(Tabela112[[#This Row],[Siano rano]]&gt;=50000,Tabela112[[#This Row],[Siano rano]] - 90 * 40, Tabela112[[#This Row],[Siano rano]])</f>
        <v>47800</v>
      </c>
      <c r="E71">
        <f>IF(Tabela112[[#This Row],[Siano rano]]&lt;50000,Tabela112[[#This Row],[Żołędzie rano]] - 90 * 20, Tabela112[[#This Row],[Żołędzie rano]])</f>
        <v>12600</v>
      </c>
      <c r="F71">
        <f>WEEKDAY(Tabela112[[#This Row],[Data]])</f>
        <v>6</v>
      </c>
      <c r="G71" s="3">
        <f xml:space="preserve"> Tabela112[[#This Row],[Siano wieczór]] + IF(Tabela112[[#This Row],[Dzień tygonia]]=6, 15000, 0)</f>
        <v>62800</v>
      </c>
      <c r="H71" s="3">
        <f xml:space="preserve">  Tabela112[[#This Row],[Żołędzie wieczór]] + IF(Tabela112[[#This Row],[Dzień tygonia]]=3, 4000, 0)</f>
        <v>12600</v>
      </c>
      <c r="I71" s="3" t="b">
        <f>Tabela112[[#This Row],[Siano rano]]&gt;Tabela112[[#This Row],[Siano wieczór]]</f>
        <v>0</v>
      </c>
    </row>
    <row r="72" spans="1:9" x14ac:dyDescent="0.25">
      <c r="A72" s="1">
        <v>43505</v>
      </c>
      <c r="B72">
        <f t="shared" si="2"/>
        <v>62800</v>
      </c>
      <c r="C72">
        <f t="shared" si="3"/>
        <v>12600</v>
      </c>
      <c r="D72">
        <f>IF(Tabela112[[#This Row],[Siano rano]]&gt;=50000,Tabela112[[#This Row],[Siano rano]] - 90 * 40, Tabela112[[#This Row],[Siano rano]])</f>
        <v>59200</v>
      </c>
      <c r="E72">
        <f>IF(Tabela112[[#This Row],[Siano rano]]&lt;50000,Tabela112[[#This Row],[Żołędzie rano]] - 90 * 20, Tabela112[[#This Row],[Żołędzie rano]])</f>
        <v>12600</v>
      </c>
      <c r="F72">
        <f>WEEKDAY(Tabela112[[#This Row],[Data]])</f>
        <v>7</v>
      </c>
      <c r="G72" s="3">
        <f xml:space="preserve"> Tabela112[[#This Row],[Siano wieczór]] + IF(Tabela112[[#This Row],[Dzień tygonia]]=6, 15000, 0)</f>
        <v>59200</v>
      </c>
      <c r="H72" s="3">
        <f xml:space="preserve">  Tabela112[[#This Row],[Żołędzie wieczór]] + IF(Tabela112[[#This Row],[Dzień tygonia]]=3, 4000, 0)</f>
        <v>12600</v>
      </c>
      <c r="I72" s="3" t="b">
        <f>Tabela112[[#This Row],[Siano rano]]&gt;Tabela112[[#This Row],[Siano wieczór]]</f>
        <v>1</v>
      </c>
    </row>
    <row r="73" spans="1:9" x14ac:dyDescent="0.25">
      <c r="A73" s="1">
        <v>43506</v>
      </c>
      <c r="B73">
        <f t="shared" si="2"/>
        <v>59200</v>
      </c>
      <c r="C73">
        <f t="shared" si="3"/>
        <v>12600</v>
      </c>
      <c r="D73">
        <f>IF(Tabela112[[#This Row],[Siano rano]]&gt;=50000,Tabela112[[#This Row],[Siano rano]] - 90 * 40, Tabela112[[#This Row],[Siano rano]])</f>
        <v>55600</v>
      </c>
      <c r="E73">
        <f>IF(Tabela112[[#This Row],[Siano rano]]&lt;50000,Tabela112[[#This Row],[Żołędzie rano]] - 90 * 20, Tabela112[[#This Row],[Żołędzie rano]])</f>
        <v>12600</v>
      </c>
      <c r="F73">
        <f>WEEKDAY(Tabela112[[#This Row],[Data]])</f>
        <v>1</v>
      </c>
      <c r="G73" s="3">
        <f xml:space="preserve"> Tabela112[[#This Row],[Siano wieczór]] + IF(Tabela112[[#This Row],[Dzień tygonia]]=6, 15000, 0)</f>
        <v>55600</v>
      </c>
      <c r="H73" s="3">
        <f xml:space="preserve">  Tabela112[[#This Row],[Żołędzie wieczór]] + IF(Tabela112[[#This Row],[Dzień tygonia]]=3, 4000, 0)</f>
        <v>12600</v>
      </c>
      <c r="I73" s="3" t="b">
        <f>Tabela112[[#This Row],[Siano rano]]&gt;Tabela112[[#This Row],[Siano wieczór]]</f>
        <v>1</v>
      </c>
    </row>
    <row r="74" spans="1:9" x14ac:dyDescent="0.25">
      <c r="A74" s="1">
        <v>43507</v>
      </c>
      <c r="B74">
        <f t="shared" si="2"/>
        <v>55600</v>
      </c>
      <c r="C74">
        <f t="shared" si="3"/>
        <v>12600</v>
      </c>
      <c r="D74">
        <f>IF(Tabela112[[#This Row],[Siano rano]]&gt;=50000,Tabela112[[#This Row],[Siano rano]] - 90 * 40, Tabela112[[#This Row],[Siano rano]])</f>
        <v>52000</v>
      </c>
      <c r="E74">
        <f>IF(Tabela112[[#This Row],[Siano rano]]&lt;50000,Tabela112[[#This Row],[Żołędzie rano]] - 90 * 20, Tabela112[[#This Row],[Żołędzie rano]])</f>
        <v>12600</v>
      </c>
      <c r="F74">
        <f>WEEKDAY(Tabela112[[#This Row],[Data]])</f>
        <v>2</v>
      </c>
      <c r="G74" s="3">
        <f xml:space="preserve"> Tabela112[[#This Row],[Siano wieczór]] + IF(Tabela112[[#This Row],[Dzień tygonia]]=6, 15000, 0)</f>
        <v>52000</v>
      </c>
      <c r="H74" s="3">
        <f xml:space="preserve">  Tabela112[[#This Row],[Żołędzie wieczór]] + IF(Tabela112[[#This Row],[Dzień tygonia]]=3, 4000, 0)</f>
        <v>12600</v>
      </c>
      <c r="I74" s="3" t="b">
        <f>Tabela112[[#This Row],[Siano rano]]&gt;Tabela112[[#This Row],[Siano wieczór]]</f>
        <v>1</v>
      </c>
    </row>
    <row r="75" spans="1:9" x14ac:dyDescent="0.25">
      <c r="A75" s="1">
        <v>43508</v>
      </c>
      <c r="B75">
        <f t="shared" si="2"/>
        <v>52000</v>
      </c>
      <c r="C75">
        <f t="shared" si="3"/>
        <v>12600</v>
      </c>
      <c r="D75">
        <f>IF(Tabela112[[#This Row],[Siano rano]]&gt;=50000,Tabela112[[#This Row],[Siano rano]] - 90 * 40, Tabela112[[#This Row],[Siano rano]])</f>
        <v>48400</v>
      </c>
      <c r="E75">
        <f>IF(Tabela112[[#This Row],[Siano rano]]&lt;50000,Tabela112[[#This Row],[Żołędzie rano]] - 90 * 20, Tabela112[[#This Row],[Żołędzie rano]])</f>
        <v>12600</v>
      </c>
      <c r="F75">
        <f>WEEKDAY(Tabela112[[#This Row],[Data]])</f>
        <v>3</v>
      </c>
      <c r="G75" s="3">
        <f xml:space="preserve"> Tabela112[[#This Row],[Siano wieczór]] + IF(Tabela112[[#This Row],[Dzień tygonia]]=6, 15000, 0)</f>
        <v>48400</v>
      </c>
      <c r="H75" s="3">
        <f xml:space="preserve">  Tabela112[[#This Row],[Żołędzie wieczór]] + IF(Tabela112[[#This Row],[Dzień tygonia]]=3, 4000, 0)</f>
        <v>16600</v>
      </c>
      <c r="I75" s="3" t="b">
        <f>Tabela112[[#This Row],[Siano rano]]&gt;Tabela112[[#This Row],[Siano wieczór]]</f>
        <v>1</v>
      </c>
    </row>
    <row r="76" spans="1:9" x14ac:dyDescent="0.25">
      <c r="A76" s="1">
        <v>43509</v>
      </c>
      <c r="B76">
        <f t="shared" si="2"/>
        <v>48400</v>
      </c>
      <c r="C76">
        <f t="shared" si="3"/>
        <v>16600</v>
      </c>
      <c r="D76">
        <f>IF(Tabela112[[#This Row],[Siano rano]]&gt;=50000,Tabela112[[#This Row],[Siano rano]] - 90 * 40, Tabela112[[#This Row],[Siano rano]])</f>
        <v>48400</v>
      </c>
      <c r="E76">
        <f>IF(Tabela112[[#This Row],[Siano rano]]&lt;50000,Tabela112[[#This Row],[Żołędzie rano]] - 90 * 20, Tabela112[[#This Row],[Żołędzie rano]])</f>
        <v>14800</v>
      </c>
      <c r="F76">
        <f>WEEKDAY(Tabela112[[#This Row],[Data]])</f>
        <v>4</v>
      </c>
      <c r="G76" s="3">
        <f xml:space="preserve"> Tabela112[[#This Row],[Siano wieczór]] + IF(Tabela112[[#This Row],[Dzień tygonia]]=6, 15000, 0)</f>
        <v>48400</v>
      </c>
      <c r="H76" s="3">
        <f xml:space="preserve">  Tabela112[[#This Row],[Żołędzie wieczór]] + IF(Tabela112[[#This Row],[Dzień tygonia]]=3, 4000, 0)</f>
        <v>14800</v>
      </c>
      <c r="I76" s="3" t="b">
        <f>Tabela112[[#This Row],[Siano rano]]&gt;Tabela112[[#This Row],[Siano wieczór]]</f>
        <v>0</v>
      </c>
    </row>
    <row r="77" spans="1:9" x14ac:dyDescent="0.25">
      <c r="A77" s="1">
        <v>43510</v>
      </c>
      <c r="B77">
        <f t="shared" si="2"/>
        <v>48400</v>
      </c>
      <c r="C77">
        <f t="shared" si="3"/>
        <v>14800</v>
      </c>
      <c r="D77">
        <f>IF(Tabela112[[#This Row],[Siano rano]]&gt;=50000,Tabela112[[#This Row],[Siano rano]] - 90 * 40, Tabela112[[#This Row],[Siano rano]])</f>
        <v>48400</v>
      </c>
      <c r="E77">
        <f>IF(Tabela112[[#This Row],[Siano rano]]&lt;50000,Tabela112[[#This Row],[Żołędzie rano]] - 90 * 20, Tabela112[[#This Row],[Żołędzie rano]])</f>
        <v>13000</v>
      </c>
      <c r="F77">
        <f>WEEKDAY(Tabela112[[#This Row],[Data]])</f>
        <v>5</v>
      </c>
      <c r="G77" s="3">
        <f xml:space="preserve"> Tabela112[[#This Row],[Siano wieczór]] + IF(Tabela112[[#This Row],[Dzień tygonia]]=6, 15000, 0)</f>
        <v>48400</v>
      </c>
      <c r="H77" s="3">
        <f xml:space="preserve">  Tabela112[[#This Row],[Żołędzie wieczór]] + IF(Tabela112[[#This Row],[Dzień tygonia]]=3, 4000, 0)</f>
        <v>13000</v>
      </c>
      <c r="I77" s="3" t="b">
        <f>Tabela112[[#This Row],[Siano rano]]&gt;Tabela112[[#This Row],[Siano wieczór]]</f>
        <v>0</v>
      </c>
    </row>
    <row r="78" spans="1:9" x14ac:dyDescent="0.25">
      <c r="A78" s="1">
        <v>43511</v>
      </c>
      <c r="B78">
        <f t="shared" si="2"/>
        <v>48400</v>
      </c>
      <c r="C78">
        <f t="shared" si="3"/>
        <v>13000</v>
      </c>
      <c r="D78">
        <f>IF(Tabela112[[#This Row],[Siano rano]]&gt;=50000,Tabela112[[#This Row],[Siano rano]] - 90 * 40, Tabela112[[#This Row],[Siano rano]])</f>
        <v>48400</v>
      </c>
      <c r="E78">
        <f>IF(Tabela112[[#This Row],[Siano rano]]&lt;50000,Tabela112[[#This Row],[Żołędzie rano]] - 90 * 20, Tabela112[[#This Row],[Żołędzie rano]])</f>
        <v>11200</v>
      </c>
      <c r="F78">
        <f>WEEKDAY(Tabela112[[#This Row],[Data]])</f>
        <v>6</v>
      </c>
      <c r="G78" s="3">
        <f xml:space="preserve"> Tabela112[[#This Row],[Siano wieczór]] + IF(Tabela112[[#This Row],[Dzień tygonia]]=6, 15000, 0)</f>
        <v>63400</v>
      </c>
      <c r="H78" s="3">
        <f xml:space="preserve">  Tabela112[[#This Row],[Żołędzie wieczór]] + IF(Tabela112[[#This Row],[Dzień tygonia]]=3, 4000, 0)</f>
        <v>11200</v>
      </c>
      <c r="I78" s="3" t="b">
        <f>Tabela112[[#This Row],[Siano rano]]&gt;Tabela112[[#This Row],[Siano wieczór]]</f>
        <v>0</v>
      </c>
    </row>
    <row r="79" spans="1:9" x14ac:dyDescent="0.25">
      <c r="A79" s="1">
        <v>43512</v>
      </c>
      <c r="B79">
        <f t="shared" si="2"/>
        <v>63400</v>
      </c>
      <c r="C79">
        <f t="shared" si="3"/>
        <v>11200</v>
      </c>
      <c r="D79">
        <f>IF(Tabela112[[#This Row],[Siano rano]]&gt;=50000,Tabela112[[#This Row],[Siano rano]] - 90 * 40, Tabela112[[#This Row],[Siano rano]])</f>
        <v>59800</v>
      </c>
      <c r="E79">
        <f>IF(Tabela112[[#This Row],[Siano rano]]&lt;50000,Tabela112[[#This Row],[Żołędzie rano]] - 90 * 20, Tabela112[[#This Row],[Żołędzie rano]])</f>
        <v>11200</v>
      </c>
      <c r="F79">
        <f>WEEKDAY(Tabela112[[#This Row],[Data]])</f>
        <v>7</v>
      </c>
      <c r="G79" s="3">
        <f xml:space="preserve"> Tabela112[[#This Row],[Siano wieczór]] + IF(Tabela112[[#This Row],[Dzień tygonia]]=6, 15000, 0)</f>
        <v>59800</v>
      </c>
      <c r="H79" s="3">
        <f xml:space="preserve">  Tabela112[[#This Row],[Żołędzie wieczór]] + IF(Tabela112[[#This Row],[Dzień tygonia]]=3, 4000, 0)</f>
        <v>11200</v>
      </c>
      <c r="I79" s="3" t="b">
        <f>Tabela112[[#This Row],[Siano rano]]&gt;Tabela112[[#This Row],[Siano wieczór]]</f>
        <v>1</v>
      </c>
    </row>
    <row r="80" spans="1:9" x14ac:dyDescent="0.25">
      <c r="A80" s="1">
        <v>43513</v>
      </c>
      <c r="B80">
        <f t="shared" si="2"/>
        <v>59800</v>
      </c>
      <c r="C80">
        <f t="shared" si="3"/>
        <v>11200</v>
      </c>
      <c r="D80">
        <f>IF(Tabela112[[#This Row],[Siano rano]]&gt;=50000,Tabela112[[#This Row],[Siano rano]] - 90 * 40, Tabela112[[#This Row],[Siano rano]])</f>
        <v>56200</v>
      </c>
      <c r="E80">
        <f>IF(Tabela112[[#This Row],[Siano rano]]&lt;50000,Tabela112[[#This Row],[Żołędzie rano]] - 90 * 20, Tabela112[[#This Row],[Żołędzie rano]])</f>
        <v>11200</v>
      </c>
      <c r="F80">
        <f>WEEKDAY(Tabela112[[#This Row],[Data]])</f>
        <v>1</v>
      </c>
      <c r="G80" s="3">
        <f xml:space="preserve"> Tabela112[[#This Row],[Siano wieczór]] + IF(Tabela112[[#This Row],[Dzień tygonia]]=6, 15000, 0)</f>
        <v>56200</v>
      </c>
      <c r="H80" s="3">
        <f xml:space="preserve">  Tabela112[[#This Row],[Żołędzie wieczór]] + IF(Tabela112[[#This Row],[Dzień tygonia]]=3, 4000, 0)</f>
        <v>11200</v>
      </c>
      <c r="I80" s="3" t="b">
        <f>Tabela112[[#This Row],[Siano rano]]&gt;Tabela112[[#This Row],[Siano wieczór]]</f>
        <v>1</v>
      </c>
    </row>
    <row r="81" spans="1:9" x14ac:dyDescent="0.25">
      <c r="A81" s="1">
        <v>43514</v>
      </c>
      <c r="B81">
        <f t="shared" si="2"/>
        <v>56200</v>
      </c>
      <c r="C81">
        <f t="shared" si="3"/>
        <v>11200</v>
      </c>
      <c r="D81">
        <f>IF(Tabela112[[#This Row],[Siano rano]]&gt;=50000,Tabela112[[#This Row],[Siano rano]] - 90 * 40, Tabela112[[#This Row],[Siano rano]])</f>
        <v>52600</v>
      </c>
      <c r="E81">
        <f>IF(Tabela112[[#This Row],[Siano rano]]&lt;50000,Tabela112[[#This Row],[Żołędzie rano]] - 90 * 20, Tabela112[[#This Row],[Żołędzie rano]])</f>
        <v>11200</v>
      </c>
      <c r="F81">
        <f>WEEKDAY(Tabela112[[#This Row],[Data]])</f>
        <v>2</v>
      </c>
      <c r="G81" s="3">
        <f xml:space="preserve"> Tabela112[[#This Row],[Siano wieczór]] + IF(Tabela112[[#This Row],[Dzień tygonia]]=6, 15000, 0)</f>
        <v>52600</v>
      </c>
      <c r="H81" s="3">
        <f xml:space="preserve">  Tabela112[[#This Row],[Żołędzie wieczór]] + IF(Tabela112[[#This Row],[Dzień tygonia]]=3, 4000, 0)</f>
        <v>11200</v>
      </c>
      <c r="I81" s="3" t="b">
        <f>Tabela112[[#This Row],[Siano rano]]&gt;Tabela112[[#This Row],[Siano wieczór]]</f>
        <v>1</v>
      </c>
    </row>
    <row r="82" spans="1:9" x14ac:dyDescent="0.25">
      <c r="A82" s="1">
        <v>43515</v>
      </c>
      <c r="B82">
        <f t="shared" si="2"/>
        <v>52600</v>
      </c>
      <c r="C82">
        <f t="shared" si="3"/>
        <v>11200</v>
      </c>
      <c r="D82">
        <f>IF(Tabela112[[#This Row],[Siano rano]]&gt;=50000,Tabela112[[#This Row],[Siano rano]] - 90 * 40, Tabela112[[#This Row],[Siano rano]])</f>
        <v>49000</v>
      </c>
      <c r="E82">
        <f>IF(Tabela112[[#This Row],[Siano rano]]&lt;50000,Tabela112[[#This Row],[Żołędzie rano]] - 90 * 20, Tabela112[[#This Row],[Żołędzie rano]])</f>
        <v>11200</v>
      </c>
      <c r="F82">
        <f>WEEKDAY(Tabela112[[#This Row],[Data]])</f>
        <v>3</v>
      </c>
      <c r="G82" s="3">
        <f xml:space="preserve"> Tabela112[[#This Row],[Siano wieczór]] + IF(Tabela112[[#This Row],[Dzień tygonia]]=6, 15000, 0)</f>
        <v>49000</v>
      </c>
      <c r="H82" s="3">
        <f xml:space="preserve">  Tabela112[[#This Row],[Żołędzie wieczór]] + IF(Tabela112[[#This Row],[Dzień tygonia]]=3, 4000, 0)</f>
        <v>15200</v>
      </c>
      <c r="I82" s="3" t="b">
        <f>Tabela112[[#This Row],[Siano rano]]&gt;Tabela112[[#This Row],[Siano wieczór]]</f>
        <v>1</v>
      </c>
    </row>
    <row r="83" spans="1:9" x14ac:dyDescent="0.25">
      <c r="A83" s="1">
        <v>43516</v>
      </c>
      <c r="B83">
        <f t="shared" si="2"/>
        <v>49000</v>
      </c>
      <c r="C83">
        <f t="shared" si="3"/>
        <v>15200</v>
      </c>
      <c r="D83">
        <f>IF(Tabela112[[#This Row],[Siano rano]]&gt;=50000,Tabela112[[#This Row],[Siano rano]] - 90 * 40, Tabela112[[#This Row],[Siano rano]])</f>
        <v>49000</v>
      </c>
      <c r="E83">
        <f>IF(Tabela112[[#This Row],[Siano rano]]&lt;50000,Tabela112[[#This Row],[Żołędzie rano]] - 90 * 20, Tabela112[[#This Row],[Żołędzie rano]])</f>
        <v>13400</v>
      </c>
      <c r="F83">
        <f>WEEKDAY(Tabela112[[#This Row],[Data]])</f>
        <v>4</v>
      </c>
      <c r="G83" s="3">
        <f xml:space="preserve"> Tabela112[[#This Row],[Siano wieczór]] + IF(Tabela112[[#This Row],[Dzień tygonia]]=6, 15000, 0)</f>
        <v>49000</v>
      </c>
      <c r="H83" s="3">
        <f xml:space="preserve">  Tabela112[[#This Row],[Żołędzie wieczór]] + IF(Tabela112[[#This Row],[Dzień tygonia]]=3, 4000, 0)</f>
        <v>13400</v>
      </c>
      <c r="I83" s="3" t="b">
        <f>Tabela112[[#This Row],[Siano rano]]&gt;Tabela112[[#This Row],[Siano wieczór]]</f>
        <v>0</v>
      </c>
    </row>
    <row r="84" spans="1:9" x14ac:dyDescent="0.25">
      <c r="A84" s="1">
        <v>43517</v>
      </c>
      <c r="B84">
        <f t="shared" si="2"/>
        <v>49000</v>
      </c>
      <c r="C84">
        <f t="shared" si="3"/>
        <v>13400</v>
      </c>
      <c r="D84">
        <f>IF(Tabela112[[#This Row],[Siano rano]]&gt;=50000,Tabela112[[#This Row],[Siano rano]] - 90 * 40, Tabela112[[#This Row],[Siano rano]])</f>
        <v>49000</v>
      </c>
      <c r="E84">
        <f>IF(Tabela112[[#This Row],[Siano rano]]&lt;50000,Tabela112[[#This Row],[Żołędzie rano]] - 90 * 20, Tabela112[[#This Row],[Żołędzie rano]])</f>
        <v>11600</v>
      </c>
      <c r="F84">
        <f>WEEKDAY(Tabela112[[#This Row],[Data]])</f>
        <v>5</v>
      </c>
      <c r="G84" s="3">
        <f xml:space="preserve"> Tabela112[[#This Row],[Siano wieczór]] + IF(Tabela112[[#This Row],[Dzień tygonia]]=6, 15000, 0)</f>
        <v>49000</v>
      </c>
      <c r="H84" s="3">
        <f xml:space="preserve">  Tabela112[[#This Row],[Żołędzie wieczór]] + IF(Tabela112[[#This Row],[Dzień tygonia]]=3, 4000, 0)</f>
        <v>11600</v>
      </c>
      <c r="I84" s="3" t="b">
        <f>Tabela112[[#This Row],[Siano rano]]&gt;Tabela112[[#This Row],[Siano wieczór]]</f>
        <v>0</v>
      </c>
    </row>
    <row r="85" spans="1:9" x14ac:dyDescent="0.25">
      <c r="A85" s="1">
        <v>43518</v>
      </c>
      <c r="B85">
        <f t="shared" si="2"/>
        <v>49000</v>
      </c>
      <c r="C85">
        <f t="shared" si="3"/>
        <v>11600</v>
      </c>
      <c r="D85">
        <f>IF(Tabela112[[#This Row],[Siano rano]]&gt;=50000,Tabela112[[#This Row],[Siano rano]] - 90 * 40, Tabela112[[#This Row],[Siano rano]])</f>
        <v>49000</v>
      </c>
      <c r="E85">
        <f>IF(Tabela112[[#This Row],[Siano rano]]&lt;50000,Tabela112[[#This Row],[Żołędzie rano]] - 90 * 20, Tabela112[[#This Row],[Żołędzie rano]])</f>
        <v>9800</v>
      </c>
      <c r="F85">
        <f>WEEKDAY(Tabela112[[#This Row],[Data]])</f>
        <v>6</v>
      </c>
      <c r="G85" s="3">
        <f xml:space="preserve"> Tabela112[[#This Row],[Siano wieczór]] + IF(Tabela112[[#This Row],[Dzień tygonia]]=6, 15000, 0)</f>
        <v>64000</v>
      </c>
      <c r="H85" s="3">
        <f xml:space="preserve">  Tabela112[[#This Row],[Żołędzie wieczór]] + IF(Tabela112[[#This Row],[Dzień tygonia]]=3, 4000, 0)</f>
        <v>9800</v>
      </c>
      <c r="I85" s="3" t="b">
        <f>Tabela112[[#This Row],[Siano rano]]&gt;Tabela112[[#This Row],[Siano wieczór]]</f>
        <v>0</v>
      </c>
    </row>
    <row r="86" spans="1:9" x14ac:dyDescent="0.25">
      <c r="A86" s="1">
        <v>43519</v>
      </c>
      <c r="B86">
        <f t="shared" si="2"/>
        <v>64000</v>
      </c>
      <c r="C86">
        <f t="shared" si="3"/>
        <v>9800</v>
      </c>
      <c r="D86">
        <f>IF(Tabela112[[#This Row],[Siano rano]]&gt;=50000,Tabela112[[#This Row],[Siano rano]] - 90 * 40, Tabela112[[#This Row],[Siano rano]])</f>
        <v>60400</v>
      </c>
      <c r="E86">
        <f>IF(Tabela112[[#This Row],[Siano rano]]&lt;50000,Tabela112[[#This Row],[Żołędzie rano]] - 90 * 20, Tabela112[[#This Row],[Żołędzie rano]])</f>
        <v>9800</v>
      </c>
      <c r="F86">
        <f>WEEKDAY(Tabela112[[#This Row],[Data]])</f>
        <v>7</v>
      </c>
      <c r="G86" s="3">
        <f xml:space="preserve"> Tabela112[[#This Row],[Siano wieczór]] + IF(Tabela112[[#This Row],[Dzień tygonia]]=6, 15000, 0)</f>
        <v>60400</v>
      </c>
      <c r="H86" s="3">
        <f xml:space="preserve">  Tabela112[[#This Row],[Żołędzie wieczór]] + IF(Tabela112[[#This Row],[Dzień tygonia]]=3, 4000, 0)</f>
        <v>9800</v>
      </c>
      <c r="I86" s="3" t="b">
        <f>Tabela112[[#This Row],[Siano rano]]&gt;Tabela112[[#This Row],[Siano wieczór]]</f>
        <v>1</v>
      </c>
    </row>
    <row r="87" spans="1:9" x14ac:dyDescent="0.25">
      <c r="A87" s="1">
        <v>43520</v>
      </c>
      <c r="B87">
        <f t="shared" si="2"/>
        <v>60400</v>
      </c>
      <c r="C87">
        <f t="shared" si="3"/>
        <v>9800</v>
      </c>
      <c r="D87">
        <f>IF(Tabela112[[#This Row],[Siano rano]]&gt;=50000,Tabela112[[#This Row],[Siano rano]] - 90 * 40, Tabela112[[#This Row],[Siano rano]])</f>
        <v>56800</v>
      </c>
      <c r="E87">
        <f>IF(Tabela112[[#This Row],[Siano rano]]&lt;50000,Tabela112[[#This Row],[Żołędzie rano]] - 90 * 20, Tabela112[[#This Row],[Żołędzie rano]])</f>
        <v>9800</v>
      </c>
      <c r="F87">
        <f>WEEKDAY(Tabela112[[#This Row],[Data]])</f>
        <v>1</v>
      </c>
      <c r="G87" s="3">
        <f xml:space="preserve"> Tabela112[[#This Row],[Siano wieczór]] + IF(Tabela112[[#This Row],[Dzień tygonia]]=6, 15000, 0)</f>
        <v>56800</v>
      </c>
      <c r="H87" s="3">
        <f xml:space="preserve">  Tabela112[[#This Row],[Żołędzie wieczór]] + IF(Tabela112[[#This Row],[Dzień tygonia]]=3, 4000, 0)</f>
        <v>9800</v>
      </c>
      <c r="I87" s="3" t="b">
        <f>Tabela112[[#This Row],[Siano rano]]&gt;Tabela112[[#This Row],[Siano wieczór]]</f>
        <v>1</v>
      </c>
    </row>
    <row r="88" spans="1:9" x14ac:dyDescent="0.25">
      <c r="A88" s="1">
        <v>43521</v>
      </c>
      <c r="B88">
        <f t="shared" si="2"/>
        <v>56800</v>
      </c>
      <c r="C88">
        <f t="shared" si="3"/>
        <v>9800</v>
      </c>
      <c r="D88">
        <f>IF(Tabela112[[#This Row],[Siano rano]]&gt;=50000,Tabela112[[#This Row],[Siano rano]] - 90 * 40, Tabela112[[#This Row],[Siano rano]])</f>
        <v>53200</v>
      </c>
      <c r="E88">
        <f>IF(Tabela112[[#This Row],[Siano rano]]&lt;50000,Tabela112[[#This Row],[Żołędzie rano]] - 90 * 20, Tabela112[[#This Row],[Żołędzie rano]])</f>
        <v>9800</v>
      </c>
      <c r="F88">
        <f>WEEKDAY(Tabela112[[#This Row],[Data]])</f>
        <v>2</v>
      </c>
      <c r="G88" s="3">
        <f xml:space="preserve"> Tabela112[[#This Row],[Siano wieczór]] + IF(Tabela112[[#This Row],[Dzień tygonia]]=6, 15000, 0)</f>
        <v>53200</v>
      </c>
      <c r="H88" s="3">
        <f xml:space="preserve">  Tabela112[[#This Row],[Żołędzie wieczór]] + IF(Tabela112[[#This Row],[Dzień tygonia]]=3, 4000, 0)</f>
        <v>9800</v>
      </c>
      <c r="I88" s="3" t="b">
        <f>Tabela112[[#This Row],[Siano rano]]&gt;Tabela112[[#This Row],[Siano wieczór]]</f>
        <v>1</v>
      </c>
    </row>
    <row r="89" spans="1:9" x14ac:dyDescent="0.25">
      <c r="A89" s="1">
        <v>43522</v>
      </c>
      <c r="B89">
        <f t="shared" si="2"/>
        <v>53200</v>
      </c>
      <c r="C89">
        <f t="shared" si="3"/>
        <v>9800</v>
      </c>
      <c r="D89">
        <f>IF(Tabela112[[#This Row],[Siano rano]]&gt;=50000,Tabela112[[#This Row],[Siano rano]] - 90 * 40, Tabela112[[#This Row],[Siano rano]])</f>
        <v>49600</v>
      </c>
      <c r="E89">
        <f>IF(Tabela112[[#This Row],[Siano rano]]&lt;50000,Tabela112[[#This Row],[Żołędzie rano]] - 90 * 20, Tabela112[[#This Row],[Żołędzie rano]])</f>
        <v>9800</v>
      </c>
      <c r="F89">
        <f>WEEKDAY(Tabela112[[#This Row],[Data]])</f>
        <v>3</v>
      </c>
      <c r="G89" s="3">
        <f xml:space="preserve"> Tabela112[[#This Row],[Siano wieczór]] + IF(Tabela112[[#This Row],[Dzień tygonia]]=6, 15000, 0)</f>
        <v>49600</v>
      </c>
      <c r="H89" s="3">
        <f xml:space="preserve">  Tabela112[[#This Row],[Żołędzie wieczór]] + IF(Tabela112[[#This Row],[Dzień tygonia]]=3, 4000, 0)</f>
        <v>13800</v>
      </c>
      <c r="I89" s="3" t="b">
        <f>Tabela112[[#This Row],[Siano rano]]&gt;Tabela112[[#This Row],[Siano wieczór]]</f>
        <v>1</v>
      </c>
    </row>
    <row r="90" spans="1:9" x14ac:dyDescent="0.25">
      <c r="A90" s="1">
        <v>43523</v>
      </c>
      <c r="B90">
        <f t="shared" si="2"/>
        <v>49600</v>
      </c>
      <c r="C90">
        <f t="shared" si="3"/>
        <v>13800</v>
      </c>
      <c r="D90">
        <f>IF(Tabela112[[#This Row],[Siano rano]]&gt;=50000,Tabela112[[#This Row],[Siano rano]] - 90 * 40, Tabela112[[#This Row],[Siano rano]])</f>
        <v>49600</v>
      </c>
      <c r="E90">
        <f>IF(Tabela112[[#This Row],[Siano rano]]&lt;50000,Tabela112[[#This Row],[Żołędzie rano]] - 90 * 20, Tabela112[[#This Row],[Żołędzie rano]])</f>
        <v>12000</v>
      </c>
      <c r="F90">
        <f>WEEKDAY(Tabela112[[#This Row],[Data]])</f>
        <v>4</v>
      </c>
      <c r="G90" s="3">
        <f xml:space="preserve"> Tabela112[[#This Row],[Siano wieczór]] + IF(Tabela112[[#This Row],[Dzień tygonia]]=6, 15000, 0)</f>
        <v>49600</v>
      </c>
      <c r="H90" s="3">
        <f xml:space="preserve">  Tabela112[[#This Row],[Żołędzie wieczór]] + IF(Tabela112[[#This Row],[Dzień tygonia]]=3, 4000, 0)</f>
        <v>12000</v>
      </c>
      <c r="I90" s="3" t="b">
        <f>Tabela112[[#This Row],[Siano rano]]&gt;Tabela112[[#This Row],[Siano wieczór]]</f>
        <v>0</v>
      </c>
    </row>
    <row r="91" spans="1:9" x14ac:dyDescent="0.25">
      <c r="A91" s="1">
        <v>43524</v>
      </c>
      <c r="B91">
        <f t="shared" si="2"/>
        <v>49600</v>
      </c>
      <c r="C91">
        <f t="shared" si="3"/>
        <v>12000</v>
      </c>
      <c r="D91">
        <f>IF(Tabela112[[#This Row],[Siano rano]]&gt;=50000,Tabela112[[#This Row],[Siano rano]] - 90 * 40, Tabela112[[#This Row],[Siano rano]])</f>
        <v>49600</v>
      </c>
      <c r="E91">
        <f>IF(Tabela112[[#This Row],[Siano rano]]&lt;50000,Tabela112[[#This Row],[Żołędzie rano]] - 90 * 20, Tabela112[[#This Row],[Żołędzie rano]])</f>
        <v>10200</v>
      </c>
      <c r="F91">
        <f>WEEKDAY(Tabela112[[#This Row],[Data]])</f>
        <v>5</v>
      </c>
      <c r="G91" s="3">
        <f xml:space="preserve"> Tabela112[[#This Row],[Siano wieczór]] + IF(Tabela112[[#This Row],[Dzień tygonia]]=6, 15000, 0)</f>
        <v>49600</v>
      </c>
      <c r="H91" s="3">
        <f xml:space="preserve">  Tabela112[[#This Row],[Żołędzie wieczór]] + IF(Tabela112[[#This Row],[Dzień tygonia]]=3, 4000, 0)</f>
        <v>10200</v>
      </c>
      <c r="I91" s="3" t="b">
        <f>Tabela112[[#This Row],[Siano rano]]&gt;Tabela112[[#This Row],[Siano wieczór]]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66DE-6A36-44C3-8085-6A10F4CC4BE9}">
  <dimension ref="A3:C6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6.42578125" customWidth="1"/>
    <col min="3" max="3" width="18.28515625" customWidth="1"/>
    <col min="4" max="4" width="6" bestFit="1" customWidth="1"/>
    <col min="5" max="5" width="14.28515625" bestFit="1" customWidth="1"/>
    <col min="6" max="6" width="7.85546875" bestFit="1" customWidth="1"/>
    <col min="7" max="7" width="11.28515625" bestFit="1" customWidth="1"/>
    <col min="8" max="8" width="14.28515625" bestFit="1" customWidth="1"/>
  </cols>
  <sheetData>
    <row r="3" spans="1:3" x14ac:dyDescent="0.25">
      <c r="A3" s="6" t="s">
        <v>12</v>
      </c>
      <c r="B3" t="s">
        <v>2</v>
      </c>
      <c r="C3" t="s">
        <v>1</v>
      </c>
    </row>
    <row r="4" spans="1:3" x14ac:dyDescent="0.25">
      <c r="A4" s="7">
        <v>43465</v>
      </c>
      <c r="B4" s="3">
        <v>19200</v>
      </c>
      <c r="C4" s="3">
        <v>55600</v>
      </c>
    </row>
    <row r="5" spans="1:3" x14ac:dyDescent="0.25">
      <c r="A5" s="7">
        <v>43496</v>
      </c>
      <c r="B5" s="3">
        <v>17600</v>
      </c>
      <c r="C5" s="3">
        <v>47200</v>
      </c>
    </row>
    <row r="6" spans="1:3" x14ac:dyDescent="0.25">
      <c r="A6" s="7">
        <v>43524</v>
      </c>
      <c r="B6" s="3">
        <v>12000</v>
      </c>
      <c r="C6" s="3">
        <v>49600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0C0-A9A4-486C-9F62-6FDA9AEF2B42}">
  <dimension ref="A1:I91"/>
  <sheetViews>
    <sheetView workbookViewId="0">
      <selection activeCell="I14" sqref="I14"/>
    </sheetView>
  </sheetViews>
  <sheetFormatPr defaultRowHeight="15" x14ac:dyDescent="0.25"/>
  <cols>
    <col min="1" max="1" width="12.28515625" customWidth="1"/>
    <col min="2" max="2" width="17.85546875" customWidth="1"/>
    <col min="3" max="3" width="21" customWidth="1"/>
    <col min="4" max="4" width="24" customWidth="1"/>
    <col min="5" max="5" width="23.5703125" customWidth="1"/>
    <col min="6" max="6" width="22.28515625" customWidth="1"/>
    <col min="8" max="8" width="17" customWidth="1"/>
    <col min="9" max="9" width="24.85546875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9" x14ac:dyDescent="0.25">
      <c r="A2" s="1">
        <v>43435</v>
      </c>
      <c r="B2">
        <v>100000</v>
      </c>
      <c r="C2">
        <v>5000</v>
      </c>
      <c r="D2">
        <f>IF(Tabela19[[#This Row],[Siano rano]]&gt;=50000,Tabela19[[#This Row],[Siano rano]] - $H$4 * 40, Tabela19[[#This Row],[Siano rano]]) + IF(Tabela19[[#This Row],[Dzień tygonia]]=6, 15000, 0)</f>
        <v>96200</v>
      </c>
      <c r="E2">
        <f>IF(Tabela19[[#This Row],[Siano rano]]&lt;50000,Tabela19[[#This Row],[Żołędzie rano]] - $H$4 * 20, Tabela19[[#This Row],[Żołędzie rano]]) + IF(Tabela19[[#This Row],[Dzień tygonia]]=3, 4000, 0)</f>
        <v>5000</v>
      </c>
      <c r="F2">
        <f>WEEKDAY(Tabela19[[#This Row],[Data]])</f>
        <v>7</v>
      </c>
    </row>
    <row r="3" spans="1:9" x14ac:dyDescent="0.25">
      <c r="A3" s="1">
        <v>43436</v>
      </c>
      <c r="B3">
        <f>D2</f>
        <v>96200</v>
      </c>
      <c r="C3">
        <f>E2</f>
        <v>5000</v>
      </c>
      <c r="D3">
        <f>IF(Tabela19[[#This Row],[Siano rano]]&gt;=50000,Tabela19[[#This Row],[Siano rano]] - $H$4 * 40, Tabela19[[#This Row],[Siano rano]]) + IF(Tabela19[[#This Row],[Dzień tygonia]]=6, 15000, 0)</f>
        <v>92400</v>
      </c>
      <c r="E3">
        <f>IF(Tabela19[[#This Row],[Siano rano]]&lt;50000,Tabela19[[#This Row],[Żołędzie rano]] - $H$4 * 20, Tabela19[[#This Row],[Żołędzie rano]]) + IF(Tabela19[[#This Row],[Dzień tygonia]]=3, 4000, 0)</f>
        <v>5000</v>
      </c>
      <c r="F3">
        <f>WEEKDAY(Tabela19[[#This Row],[Data]])</f>
        <v>1</v>
      </c>
      <c r="H3" s="2" t="s">
        <v>13</v>
      </c>
      <c r="I3" s="2" t="s">
        <v>14</v>
      </c>
    </row>
    <row r="4" spans="1:9" x14ac:dyDescent="0.25">
      <c r="A4" s="1">
        <v>43437</v>
      </c>
      <c r="B4">
        <f t="shared" ref="B4:C67" si="0">D3</f>
        <v>92400</v>
      </c>
      <c r="C4">
        <f t="shared" si="0"/>
        <v>5000</v>
      </c>
      <c r="D4">
        <f>IF(Tabela19[[#This Row],[Siano rano]]&gt;=50000,Tabela19[[#This Row],[Siano rano]] - $H$4 * 40, Tabela19[[#This Row],[Siano rano]]) + IF(Tabela19[[#This Row],[Dzień tygonia]]=6, 15000, 0)</f>
        <v>88600</v>
      </c>
      <c r="E4">
        <f>IF(Tabela19[[#This Row],[Siano rano]]&lt;50000,Tabela19[[#This Row],[Żołędzie rano]] - $H$4 * 20, Tabela19[[#This Row],[Żołędzie rano]]) + IF(Tabela19[[#This Row],[Dzień tygonia]]=3, 4000, 0)</f>
        <v>5000</v>
      </c>
      <c r="F4">
        <f>WEEKDAY(Tabela19[[#This Row],[Data]])</f>
        <v>2</v>
      </c>
      <c r="H4" s="2">
        <v>95</v>
      </c>
      <c r="I4" s="2" t="b">
        <f>COUNTIF(B:F, "&lt;0")&gt;0</f>
        <v>0</v>
      </c>
    </row>
    <row r="5" spans="1:9" x14ac:dyDescent="0.25">
      <c r="A5" s="1">
        <v>43438</v>
      </c>
      <c r="B5">
        <f t="shared" si="0"/>
        <v>88600</v>
      </c>
      <c r="C5">
        <f t="shared" si="0"/>
        <v>5000</v>
      </c>
      <c r="D5">
        <f>IF(Tabela19[[#This Row],[Siano rano]]&gt;=50000,Tabela19[[#This Row],[Siano rano]] - $H$4 * 40, Tabela19[[#This Row],[Siano rano]]) + IF(Tabela19[[#This Row],[Dzień tygonia]]=6, 15000, 0)</f>
        <v>84800</v>
      </c>
      <c r="E5">
        <f>IF(Tabela19[[#This Row],[Siano rano]]&lt;50000,Tabela19[[#This Row],[Żołędzie rano]] - $H$4 * 20, Tabela19[[#This Row],[Żołędzie rano]]) + IF(Tabela19[[#This Row],[Dzień tygonia]]=3, 4000, 0)</f>
        <v>9000</v>
      </c>
      <c r="F5">
        <f>WEEKDAY(Tabela19[[#This Row],[Data]])</f>
        <v>3</v>
      </c>
    </row>
    <row r="6" spans="1:9" x14ac:dyDescent="0.25">
      <c r="A6" s="1">
        <v>43439</v>
      </c>
      <c r="B6">
        <f t="shared" si="0"/>
        <v>84800</v>
      </c>
      <c r="C6">
        <f t="shared" si="0"/>
        <v>9000</v>
      </c>
      <c r="D6">
        <f>IF(Tabela19[[#This Row],[Siano rano]]&gt;=50000,Tabela19[[#This Row],[Siano rano]] - $H$4 * 40, Tabela19[[#This Row],[Siano rano]]) + IF(Tabela19[[#This Row],[Dzień tygonia]]=6, 15000, 0)</f>
        <v>81000</v>
      </c>
      <c r="E6">
        <f>IF(Tabela19[[#This Row],[Siano rano]]&lt;50000,Tabela19[[#This Row],[Żołędzie rano]] - $H$4 * 20, Tabela19[[#This Row],[Żołędzie rano]]) + IF(Tabela19[[#This Row],[Dzień tygonia]]=3, 4000, 0)</f>
        <v>9000</v>
      </c>
      <c r="F6">
        <f>WEEKDAY(Tabela19[[#This Row],[Data]])</f>
        <v>4</v>
      </c>
    </row>
    <row r="7" spans="1:9" x14ac:dyDescent="0.25">
      <c r="A7" s="1">
        <v>43440</v>
      </c>
      <c r="B7">
        <f t="shared" si="0"/>
        <v>81000</v>
      </c>
      <c r="C7">
        <f t="shared" si="0"/>
        <v>9000</v>
      </c>
      <c r="D7">
        <f>IF(Tabela19[[#This Row],[Siano rano]]&gt;=50000,Tabela19[[#This Row],[Siano rano]] - $H$4 * 40, Tabela19[[#This Row],[Siano rano]]) + IF(Tabela19[[#This Row],[Dzień tygonia]]=6, 15000, 0)</f>
        <v>77200</v>
      </c>
      <c r="E7">
        <f>IF(Tabela19[[#This Row],[Siano rano]]&lt;50000,Tabela19[[#This Row],[Żołędzie rano]] - $H$4 * 20, Tabela19[[#This Row],[Żołędzie rano]]) + IF(Tabela19[[#This Row],[Dzień tygonia]]=3, 4000, 0)</f>
        <v>9000</v>
      </c>
      <c r="F7">
        <f>WEEKDAY(Tabela19[[#This Row],[Data]])</f>
        <v>5</v>
      </c>
    </row>
    <row r="8" spans="1:9" x14ac:dyDescent="0.25">
      <c r="A8" s="1">
        <v>43441</v>
      </c>
      <c r="B8">
        <f t="shared" si="0"/>
        <v>77200</v>
      </c>
      <c r="C8">
        <f t="shared" si="0"/>
        <v>9000</v>
      </c>
      <c r="D8">
        <f>IF(Tabela19[[#This Row],[Siano rano]]&gt;=50000,Tabela19[[#This Row],[Siano rano]] - $H$4 * 40, Tabela19[[#This Row],[Siano rano]]) + IF(Tabela19[[#This Row],[Dzień tygonia]]=6, 15000, 0)</f>
        <v>88400</v>
      </c>
      <c r="E8">
        <f>IF(Tabela19[[#This Row],[Siano rano]]&lt;50000,Tabela19[[#This Row],[Żołędzie rano]] - $H$4 * 20, Tabela19[[#This Row],[Żołędzie rano]]) + IF(Tabela19[[#This Row],[Dzień tygonia]]=3, 4000, 0)</f>
        <v>9000</v>
      </c>
      <c r="F8">
        <f>WEEKDAY(Tabela19[[#This Row],[Data]])</f>
        <v>6</v>
      </c>
      <c r="H8" t="s">
        <v>13</v>
      </c>
      <c r="I8" t="s">
        <v>14</v>
      </c>
    </row>
    <row r="9" spans="1:9" x14ac:dyDescent="0.25">
      <c r="A9" s="1">
        <v>43442</v>
      </c>
      <c r="B9">
        <f t="shared" si="0"/>
        <v>88400</v>
      </c>
      <c r="C9">
        <f t="shared" si="0"/>
        <v>9000</v>
      </c>
      <c r="D9">
        <f>IF(Tabela19[[#This Row],[Siano rano]]&gt;=50000,Tabela19[[#This Row],[Siano rano]] - $H$4 * 40, Tabela19[[#This Row],[Siano rano]]) + IF(Tabela19[[#This Row],[Dzień tygonia]]=6, 15000, 0)</f>
        <v>84600</v>
      </c>
      <c r="E9">
        <f>IF(Tabela19[[#This Row],[Siano rano]]&lt;50000,Tabela19[[#This Row],[Żołędzie rano]] - $H$4 * 20, Tabela19[[#This Row],[Żołędzie rano]]) + IF(Tabela19[[#This Row],[Dzień tygonia]]=3, 4000, 0)</f>
        <v>9000</v>
      </c>
      <c r="F9">
        <f>WEEKDAY(Tabela19[[#This Row],[Data]])</f>
        <v>7</v>
      </c>
      <c r="H9">
        <v>90</v>
      </c>
      <c r="I9" t="b">
        <f>FALSE</f>
        <v>0</v>
      </c>
    </row>
    <row r="10" spans="1:9" x14ac:dyDescent="0.25">
      <c r="A10" s="1">
        <v>43443</v>
      </c>
      <c r="B10">
        <f t="shared" si="0"/>
        <v>84600</v>
      </c>
      <c r="C10">
        <f t="shared" si="0"/>
        <v>9000</v>
      </c>
      <c r="D10">
        <f>IF(Tabela19[[#This Row],[Siano rano]]&gt;=50000,Tabela19[[#This Row],[Siano rano]] - $H$4 * 40, Tabela19[[#This Row],[Siano rano]]) + IF(Tabela19[[#This Row],[Dzień tygonia]]=6, 15000, 0)</f>
        <v>80800</v>
      </c>
      <c r="E10">
        <f>IF(Tabela19[[#This Row],[Siano rano]]&lt;50000,Tabela19[[#This Row],[Żołędzie rano]] - $H$4 * 20, Tabela19[[#This Row],[Żołędzie rano]]) + IF(Tabela19[[#This Row],[Dzień tygonia]]=3, 4000, 0)</f>
        <v>9000</v>
      </c>
      <c r="F10">
        <f>WEEKDAY(Tabela19[[#This Row],[Data]])</f>
        <v>1</v>
      </c>
      <c r="H10">
        <v>100</v>
      </c>
      <c r="I10" t="b">
        <f>TRUE</f>
        <v>1</v>
      </c>
    </row>
    <row r="11" spans="1:9" x14ac:dyDescent="0.25">
      <c r="A11" s="1">
        <v>43444</v>
      </c>
      <c r="B11">
        <f t="shared" si="0"/>
        <v>80800</v>
      </c>
      <c r="C11">
        <f t="shared" si="0"/>
        <v>9000</v>
      </c>
      <c r="D11">
        <f>IF(Tabela19[[#This Row],[Siano rano]]&gt;=50000,Tabela19[[#This Row],[Siano rano]] - $H$4 * 40, Tabela19[[#This Row],[Siano rano]]) + IF(Tabela19[[#This Row],[Dzień tygonia]]=6, 15000, 0)</f>
        <v>77000</v>
      </c>
      <c r="E11">
        <f>IF(Tabela19[[#This Row],[Siano rano]]&lt;50000,Tabela19[[#This Row],[Żołędzie rano]] - $H$4 * 20, Tabela19[[#This Row],[Żołędzie rano]]) + IF(Tabela19[[#This Row],[Dzień tygonia]]=3, 4000, 0)</f>
        <v>9000</v>
      </c>
      <c r="F11">
        <f>WEEKDAY(Tabela19[[#This Row],[Data]])</f>
        <v>2</v>
      </c>
      <c r="H11">
        <v>95</v>
      </c>
      <c r="I11" t="b">
        <f>FALSE</f>
        <v>0</v>
      </c>
    </row>
    <row r="12" spans="1:9" x14ac:dyDescent="0.25">
      <c r="A12" s="1">
        <v>43445</v>
      </c>
      <c r="B12">
        <f t="shared" si="0"/>
        <v>77000</v>
      </c>
      <c r="C12">
        <f t="shared" si="0"/>
        <v>9000</v>
      </c>
      <c r="D12">
        <f>IF(Tabela19[[#This Row],[Siano rano]]&gt;=50000,Tabela19[[#This Row],[Siano rano]] - $H$4 * 40, Tabela19[[#This Row],[Siano rano]]) + IF(Tabela19[[#This Row],[Dzień tygonia]]=6, 15000, 0)</f>
        <v>73200</v>
      </c>
      <c r="E12">
        <f>IF(Tabela19[[#This Row],[Siano rano]]&lt;50000,Tabela19[[#This Row],[Żołędzie rano]] - $H$4 * 20, Tabela19[[#This Row],[Żołędzie rano]]) + IF(Tabela19[[#This Row],[Dzień tygonia]]=3, 4000, 0)</f>
        <v>13000</v>
      </c>
      <c r="F12">
        <f>WEEKDAY(Tabela19[[#This Row],[Data]])</f>
        <v>3</v>
      </c>
      <c r="H12">
        <v>96</v>
      </c>
      <c r="I12" t="b">
        <v>1</v>
      </c>
    </row>
    <row r="13" spans="1:9" x14ac:dyDescent="0.25">
      <c r="A13" s="1">
        <v>43446</v>
      </c>
      <c r="B13">
        <f t="shared" si="0"/>
        <v>73200</v>
      </c>
      <c r="C13">
        <f t="shared" si="0"/>
        <v>13000</v>
      </c>
      <c r="D13">
        <f>IF(Tabela19[[#This Row],[Siano rano]]&gt;=50000,Tabela19[[#This Row],[Siano rano]] - $H$4 * 40, Tabela19[[#This Row],[Siano rano]]) + IF(Tabela19[[#This Row],[Dzień tygonia]]=6, 15000, 0)</f>
        <v>69400</v>
      </c>
      <c r="E13">
        <f>IF(Tabela19[[#This Row],[Siano rano]]&lt;50000,Tabela19[[#This Row],[Żołędzie rano]] - $H$4 * 20, Tabela19[[#This Row],[Żołędzie rano]]) + IF(Tabela19[[#This Row],[Dzień tygonia]]=3, 4000, 0)</f>
        <v>13000</v>
      </c>
      <c r="F13">
        <f>WEEKDAY(Tabela19[[#This Row],[Data]])</f>
        <v>4</v>
      </c>
    </row>
    <row r="14" spans="1:9" x14ac:dyDescent="0.25">
      <c r="A14" s="1">
        <v>43447</v>
      </c>
      <c r="B14">
        <f t="shared" si="0"/>
        <v>69400</v>
      </c>
      <c r="C14">
        <f t="shared" si="0"/>
        <v>13000</v>
      </c>
      <c r="D14">
        <f>IF(Tabela19[[#This Row],[Siano rano]]&gt;=50000,Tabela19[[#This Row],[Siano rano]] - $H$4 * 40, Tabela19[[#This Row],[Siano rano]]) + IF(Tabela19[[#This Row],[Dzień tygonia]]=6, 15000, 0)</f>
        <v>65600</v>
      </c>
      <c r="E14">
        <f>IF(Tabela19[[#This Row],[Siano rano]]&lt;50000,Tabela19[[#This Row],[Żołędzie rano]] - $H$4 * 20, Tabela19[[#This Row],[Żołędzie rano]]) + IF(Tabela19[[#This Row],[Dzień tygonia]]=3, 4000, 0)</f>
        <v>13000</v>
      </c>
      <c r="F14">
        <f>WEEKDAY(Tabela19[[#This Row],[Data]])</f>
        <v>5</v>
      </c>
    </row>
    <row r="15" spans="1:9" x14ac:dyDescent="0.25">
      <c r="A15" s="1">
        <v>43448</v>
      </c>
      <c r="B15">
        <f t="shared" si="0"/>
        <v>65600</v>
      </c>
      <c r="C15">
        <f t="shared" si="0"/>
        <v>13000</v>
      </c>
      <c r="D15">
        <f>IF(Tabela19[[#This Row],[Siano rano]]&gt;=50000,Tabela19[[#This Row],[Siano rano]] - $H$4 * 40, Tabela19[[#This Row],[Siano rano]]) + IF(Tabela19[[#This Row],[Dzień tygonia]]=6, 15000, 0)</f>
        <v>76800</v>
      </c>
      <c r="E15">
        <f>IF(Tabela19[[#This Row],[Siano rano]]&lt;50000,Tabela19[[#This Row],[Żołędzie rano]] - $H$4 * 20, Tabela19[[#This Row],[Żołędzie rano]]) + IF(Tabela19[[#This Row],[Dzień tygonia]]=3, 4000, 0)</f>
        <v>13000</v>
      </c>
      <c r="F15">
        <f>WEEKDAY(Tabela19[[#This Row],[Data]])</f>
        <v>6</v>
      </c>
    </row>
    <row r="16" spans="1:9" x14ac:dyDescent="0.25">
      <c r="A16" s="1">
        <v>43449</v>
      </c>
      <c r="B16">
        <f t="shared" si="0"/>
        <v>76800</v>
      </c>
      <c r="C16">
        <f t="shared" si="0"/>
        <v>13000</v>
      </c>
      <c r="D16">
        <f>IF(Tabela19[[#This Row],[Siano rano]]&gt;=50000,Tabela19[[#This Row],[Siano rano]] - $H$4 * 40, Tabela19[[#This Row],[Siano rano]]) + IF(Tabela19[[#This Row],[Dzień tygonia]]=6, 15000, 0)</f>
        <v>73000</v>
      </c>
      <c r="E16">
        <f>IF(Tabela19[[#This Row],[Siano rano]]&lt;50000,Tabela19[[#This Row],[Żołędzie rano]] - $H$4 * 20, Tabela19[[#This Row],[Żołędzie rano]]) + IF(Tabela19[[#This Row],[Dzień tygonia]]=3, 4000, 0)</f>
        <v>13000</v>
      </c>
      <c r="F16">
        <f>WEEKDAY(Tabela19[[#This Row],[Data]])</f>
        <v>7</v>
      </c>
    </row>
    <row r="17" spans="1:6" x14ac:dyDescent="0.25">
      <c r="A17" s="1">
        <v>43450</v>
      </c>
      <c r="B17">
        <f t="shared" si="0"/>
        <v>73000</v>
      </c>
      <c r="C17">
        <f t="shared" si="0"/>
        <v>13000</v>
      </c>
      <c r="D17">
        <f>IF(Tabela19[[#This Row],[Siano rano]]&gt;=50000,Tabela19[[#This Row],[Siano rano]] - $H$4 * 40, Tabela19[[#This Row],[Siano rano]]) + IF(Tabela19[[#This Row],[Dzień tygonia]]=6, 15000, 0)</f>
        <v>69200</v>
      </c>
      <c r="E17">
        <f>IF(Tabela19[[#This Row],[Siano rano]]&lt;50000,Tabela19[[#This Row],[Żołędzie rano]] - $H$4 * 20, Tabela19[[#This Row],[Żołędzie rano]]) + IF(Tabela19[[#This Row],[Dzień tygonia]]=3, 4000, 0)</f>
        <v>13000</v>
      </c>
      <c r="F17">
        <f>WEEKDAY(Tabela19[[#This Row],[Data]])</f>
        <v>1</v>
      </c>
    </row>
    <row r="18" spans="1:6" x14ac:dyDescent="0.25">
      <c r="A18" s="1">
        <v>43451</v>
      </c>
      <c r="B18">
        <f t="shared" si="0"/>
        <v>69200</v>
      </c>
      <c r="C18">
        <f t="shared" si="0"/>
        <v>13000</v>
      </c>
      <c r="D18">
        <f>IF(Tabela19[[#This Row],[Siano rano]]&gt;=50000,Tabela19[[#This Row],[Siano rano]] - $H$4 * 40, Tabela19[[#This Row],[Siano rano]]) + IF(Tabela19[[#This Row],[Dzień tygonia]]=6, 15000, 0)</f>
        <v>65400</v>
      </c>
      <c r="E18">
        <f>IF(Tabela19[[#This Row],[Siano rano]]&lt;50000,Tabela19[[#This Row],[Żołędzie rano]] - $H$4 * 20, Tabela19[[#This Row],[Żołędzie rano]]) + IF(Tabela19[[#This Row],[Dzień tygonia]]=3, 4000, 0)</f>
        <v>13000</v>
      </c>
      <c r="F18">
        <f>WEEKDAY(Tabela19[[#This Row],[Data]])</f>
        <v>2</v>
      </c>
    </row>
    <row r="19" spans="1:6" x14ac:dyDescent="0.25">
      <c r="A19" s="1">
        <v>43452</v>
      </c>
      <c r="B19">
        <f t="shared" si="0"/>
        <v>65400</v>
      </c>
      <c r="C19">
        <f t="shared" si="0"/>
        <v>13000</v>
      </c>
      <c r="D19">
        <f>IF(Tabela19[[#This Row],[Siano rano]]&gt;=50000,Tabela19[[#This Row],[Siano rano]] - $H$4 * 40, Tabela19[[#This Row],[Siano rano]]) + IF(Tabela19[[#This Row],[Dzień tygonia]]=6, 15000, 0)</f>
        <v>61600</v>
      </c>
      <c r="E19">
        <f>IF(Tabela19[[#This Row],[Siano rano]]&lt;50000,Tabela19[[#This Row],[Żołędzie rano]] - $H$4 * 20, Tabela19[[#This Row],[Żołędzie rano]]) + IF(Tabela19[[#This Row],[Dzień tygonia]]=3, 4000, 0)</f>
        <v>17000</v>
      </c>
      <c r="F19">
        <f>WEEKDAY(Tabela19[[#This Row],[Data]])</f>
        <v>3</v>
      </c>
    </row>
    <row r="20" spans="1:6" x14ac:dyDescent="0.25">
      <c r="A20" s="1">
        <v>43453</v>
      </c>
      <c r="B20">
        <f t="shared" si="0"/>
        <v>61600</v>
      </c>
      <c r="C20">
        <f t="shared" si="0"/>
        <v>17000</v>
      </c>
      <c r="D20">
        <f>IF(Tabela19[[#This Row],[Siano rano]]&gt;=50000,Tabela19[[#This Row],[Siano rano]] - $H$4 * 40, Tabela19[[#This Row],[Siano rano]]) + IF(Tabela19[[#This Row],[Dzień tygonia]]=6, 15000, 0)</f>
        <v>57800</v>
      </c>
      <c r="E20">
        <f>IF(Tabela19[[#This Row],[Siano rano]]&lt;50000,Tabela19[[#This Row],[Żołędzie rano]] - $H$4 * 20, Tabela19[[#This Row],[Żołędzie rano]]) + IF(Tabela19[[#This Row],[Dzień tygonia]]=3, 4000, 0)</f>
        <v>17000</v>
      </c>
      <c r="F20">
        <f>WEEKDAY(Tabela19[[#This Row],[Data]])</f>
        <v>4</v>
      </c>
    </row>
    <row r="21" spans="1:6" x14ac:dyDescent="0.25">
      <c r="A21" s="1">
        <v>43454</v>
      </c>
      <c r="B21">
        <f t="shared" si="0"/>
        <v>57800</v>
      </c>
      <c r="C21">
        <f t="shared" si="0"/>
        <v>17000</v>
      </c>
      <c r="D21">
        <f>IF(Tabela19[[#This Row],[Siano rano]]&gt;=50000,Tabela19[[#This Row],[Siano rano]] - $H$4 * 40, Tabela19[[#This Row],[Siano rano]]) + IF(Tabela19[[#This Row],[Dzień tygonia]]=6, 15000, 0)</f>
        <v>54000</v>
      </c>
      <c r="E21">
        <f>IF(Tabela19[[#This Row],[Siano rano]]&lt;50000,Tabela19[[#This Row],[Żołędzie rano]] - $H$4 * 20, Tabela19[[#This Row],[Żołędzie rano]]) + IF(Tabela19[[#This Row],[Dzień tygonia]]=3, 4000, 0)</f>
        <v>17000</v>
      </c>
      <c r="F21">
        <f>WEEKDAY(Tabela19[[#This Row],[Data]])</f>
        <v>5</v>
      </c>
    </row>
    <row r="22" spans="1:6" x14ac:dyDescent="0.25">
      <c r="A22" s="1">
        <v>43455</v>
      </c>
      <c r="B22">
        <f t="shared" si="0"/>
        <v>54000</v>
      </c>
      <c r="C22">
        <f t="shared" si="0"/>
        <v>17000</v>
      </c>
      <c r="D22">
        <f>IF(Tabela19[[#This Row],[Siano rano]]&gt;=50000,Tabela19[[#This Row],[Siano rano]] - $H$4 * 40, Tabela19[[#This Row],[Siano rano]]) + IF(Tabela19[[#This Row],[Dzień tygonia]]=6, 15000, 0)</f>
        <v>65200</v>
      </c>
      <c r="E22">
        <f>IF(Tabela19[[#This Row],[Siano rano]]&lt;50000,Tabela19[[#This Row],[Żołędzie rano]] - $H$4 * 20, Tabela19[[#This Row],[Żołędzie rano]]) + IF(Tabela19[[#This Row],[Dzień tygonia]]=3, 4000, 0)</f>
        <v>17000</v>
      </c>
      <c r="F22">
        <f>WEEKDAY(Tabela19[[#This Row],[Data]])</f>
        <v>6</v>
      </c>
    </row>
    <row r="23" spans="1:6" x14ac:dyDescent="0.25">
      <c r="A23" s="1">
        <v>43456</v>
      </c>
      <c r="B23">
        <f t="shared" si="0"/>
        <v>65200</v>
      </c>
      <c r="C23">
        <f t="shared" si="0"/>
        <v>17000</v>
      </c>
      <c r="D23">
        <f>IF(Tabela19[[#This Row],[Siano rano]]&gt;=50000,Tabela19[[#This Row],[Siano rano]] - $H$4 * 40, Tabela19[[#This Row],[Siano rano]]) + IF(Tabela19[[#This Row],[Dzień tygonia]]=6, 15000, 0)</f>
        <v>61400</v>
      </c>
      <c r="E23">
        <f>IF(Tabela19[[#This Row],[Siano rano]]&lt;50000,Tabela19[[#This Row],[Żołędzie rano]] - $H$4 * 20, Tabela19[[#This Row],[Żołędzie rano]]) + IF(Tabela19[[#This Row],[Dzień tygonia]]=3, 4000, 0)</f>
        <v>17000</v>
      </c>
      <c r="F23">
        <f>WEEKDAY(Tabela19[[#This Row],[Data]])</f>
        <v>7</v>
      </c>
    </row>
    <row r="24" spans="1:6" x14ac:dyDescent="0.25">
      <c r="A24" s="1">
        <v>43457</v>
      </c>
      <c r="B24">
        <f t="shared" si="0"/>
        <v>61400</v>
      </c>
      <c r="C24">
        <f t="shared" si="0"/>
        <v>17000</v>
      </c>
      <c r="D24">
        <f>IF(Tabela19[[#This Row],[Siano rano]]&gt;=50000,Tabela19[[#This Row],[Siano rano]] - $H$4 * 40, Tabela19[[#This Row],[Siano rano]]) + IF(Tabela19[[#This Row],[Dzień tygonia]]=6, 15000, 0)</f>
        <v>57600</v>
      </c>
      <c r="E24">
        <f>IF(Tabela19[[#This Row],[Siano rano]]&lt;50000,Tabela19[[#This Row],[Żołędzie rano]] - $H$4 * 20, Tabela19[[#This Row],[Żołędzie rano]]) + IF(Tabela19[[#This Row],[Dzień tygonia]]=3, 4000, 0)</f>
        <v>17000</v>
      </c>
      <c r="F24">
        <f>WEEKDAY(Tabela19[[#This Row],[Data]])</f>
        <v>1</v>
      </c>
    </row>
    <row r="25" spans="1:6" x14ac:dyDescent="0.25">
      <c r="A25" s="1">
        <v>43458</v>
      </c>
      <c r="B25">
        <f t="shared" si="0"/>
        <v>57600</v>
      </c>
      <c r="C25">
        <f t="shared" si="0"/>
        <v>17000</v>
      </c>
      <c r="D25">
        <f>IF(Tabela19[[#This Row],[Siano rano]]&gt;=50000,Tabela19[[#This Row],[Siano rano]] - $H$4 * 40, Tabela19[[#This Row],[Siano rano]]) + IF(Tabela19[[#This Row],[Dzień tygonia]]=6, 15000, 0)</f>
        <v>53800</v>
      </c>
      <c r="E25">
        <f>IF(Tabela19[[#This Row],[Siano rano]]&lt;50000,Tabela19[[#This Row],[Żołędzie rano]] - $H$4 * 20, Tabela19[[#This Row],[Żołędzie rano]]) + IF(Tabela19[[#This Row],[Dzień tygonia]]=3, 4000, 0)</f>
        <v>17000</v>
      </c>
      <c r="F25">
        <f>WEEKDAY(Tabela19[[#This Row],[Data]])</f>
        <v>2</v>
      </c>
    </row>
    <row r="26" spans="1:6" x14ac:dyDescent="0.25">
      <c r="A26" s="1">
        <v>43459</v>
      </c>
      <c r="B26">
        <f t="shared" si="0"/>
        <v>53800</v>
      </c>
      <c r="C26">
        <f t="shared" si="0"/>
        <v>17000</v>
      </c>
      <c r="D26">
        <f>IF(Tabela19[[#This Row],[Siano rano]]&gt;=50000,Tabela19[[#This Row],[Siano rano]] - $H$4 * 40, Tabela19[[#This Row],[Siano rano]]) + IF(Tabela19[[#This Row],[Dzień tygonia]]=6, 15000, 0)</f>
        <v>50000</v>
      </c>
      <c r="E26">
        <f>IF(Tabela19[[#This Row],[Siano rano]]&lt;50000,Tabela19[[#This Row],[Żołędzie rano]] - $H$4 * 20, Tabela19[[#This Row],[Żołędzie rano]]) + IF(Tabela19[[#This Row],[Dzień tygonia]]=3, 4000, 0)</f>
        <v>21000</v>
      </c>
      <c r="F26">
        <f>WEEKDAY(Tabela19[[#This Row],[Data]])</f>
        <v>3</v>
      </c>
    </row>
    <row r="27" spans="1:6" x14ac:dyDescent="0.25">
      <c r="A27" s="1">
        <v>43460</v>
      </c>
      <c r="B27">
        <f t="shared" si="0"/>
        <v>50000</v>
      </c>
      <c r="C27">
        <f t="shared" si="0"/>
        <v>21000</v>
      </c>
      <c r="D27">
        <f>IF(Tabela19[[#This Row],[Siano rano]]&gt;=50000,Tabela19[[#This Row],[Siano rano]] - $H$4 * 40, Tabela19[[#This Row],[Siano rano]]) + IF(Tabela19[[#This Row],[Dzień tygonia]]=6, 15000, 0)</f>
        <v>46200</v>
      </c>
      <c r="E27">
        <f>IF(Tabela19[[#This Row],[Siano rano]]&lt;50000,Tabela19[[#This Row],[Żołędzie rano]] - $H$4 * 20, Tabela19[[#This Row],[Żołędzie rano]]) + IF(Tabela19[[#This Row],[Dzień tygonia]]=3, 4000, 0)</f>
        <v>21000</v>
      </c>
      <c r="F27">
        <f>WEEKDAY(Tabela19[[#This Row],[Data]])</f>
        <v>4</v>
      </c>
    </row>
    <row r="28" spans="1:6" x14ac:dyDescent="0.25">
      <c r="A28" s="1">
        <v>43461</v>
      </c>
      <c r="B28">
        <f t="shared" si="0"/>
        <v>46200</v>
      </c>
      <c r="C28">
        <f t="shared" si="0"/>
        <v>21000</v>
      </c>
      <c r="D28">
        <f>IF(Tabela19[[#This Row],[Siano rano]]&gt;=50000,Tabela19[[#This Row],[Siano rano]] - $H$4 * 40, Tabela19[[#This Row],[Siano rano]]) + IF(Tabela19[[#This Row],[Dzień tygonia]]=6, 15000, 0)</f>
        <v>46200</v>
      </c>
      <c r="E28">
        <f>IF(Tabela19[[#This Row],[Siano rano]]&lt;50000,Tabela19[[#This Row],[Żołędzie rano]] - $H$4 * 20, Tabela19[[#This Row],[Żołędzie rano]]) + IF(Tabela19[[#This Row],[Dzień tygonia]]=3, 4000, 0)</f>
        <v>19100</v>
      </c>
      <c r="F28">
        <f>WEEKDAY(Tabela19[[#This Row],[Data]])</f>
        <v>5</v>
      </c>
    </row>
    <row r="29" spans="1:6" x14ac:dyDescent="0.25">
      <c r="A29" s="1">
        <v>43462</v>
      </c>
      <c r="B29">
        <f t="shared" si="0"/>
        <v>46200</v>
      </c>
      <c r="C29">
        <f t="shared" si="0"/>
        <v>19100</v>
      </c>
      <c r="D29">
        <f>IF(Tabela19[[#This Row],[Siano rano]]&gt;=50000,Tabela19[[#This Row],[Siano rano]] - $H$4 * 40, Tabela19[[#This Row],[Siano rano]]) + IF(Tabela19[[#This Row],[Dzień tygonia]]=6, 15000, 0)</f>
        <v>61200</v>
      </c>
      <c r="E29">
        <f>IF(Tabela19[[#This Row],[Siano rano]]&lt;50000,Tabela19[[#This Row],[Żołędzie rano]] - $H$4 * 20, Tabela19[[#This Row],[Żołędzie rano]]) + IF(Tabela19[[#This Row],[Dzień tygonia]]=3, 4000, 0)</f>
        <v>17200</v>
      </c>
      <c r="F29">
        <f>WEEKDAY(Tabela19[[#This Row],[Data]])</f>
        <v>6</v>
      </c>
    </row>
    <row r="30" spans="1:6" x14ac:dyDescent="0.25">
      <c r="A30" s="1">
        <v>43463</v>
      </c>
      <c r="B30">
        <f t="shared" si="0"/>
        <v>61200</v>
      </c>
      <c r="C30">
        <f t="shared" si="0"/>
        <v>17200</v>
      </c>
      <c r="D30">
        <f>IF(Tabela19[[#This Row],[Siano rano]]&gt;=50000,Tabela19[[#This Row],[Siano rano]] - $H$4 * 40, Tabela19[[#This Row],[Siano rano]]) + IF(Tabela19[[#This Row],[Dzień tygonia]]=6, 15000, 0)</f>
        <v>57400</v>
      </c>
      <c r="E30">
        <f>IF(Tabela19[[#This Row],[Siano rano]]&lt;50000,Tabela19[[#This Row],[Żołędzie rano]] - $H$4 * 20, Tabela19[[#This Row],[Żołędzie rano]]) + IF(Tabela19[[#This Row],[Dzień tygonia]]=3, 4000, 0)</f>
        <v>17200</v>
      </c>
      <c r="F30">
        <f>WEEKDAY(Tabela19[[#This Row],[Data]])</f>
        <v>7</v>
      </c>
    </row>
    <row r="31" spans="1:6" x14ac:dyDescent="0.25">
      <c r="A31" s="1">
        <v>43464</v>
      </c>
      <c r="B31">
        <f t="shared" si="0"/>
        <v>57400</v>
      </c>
      <c r="C31">
        <f t="shared" si="0"/>
        <v>17200</v>
      </c>
      <c r="D31">
        <f>IF(Tabela19[[#This Row],[Siano rano]]&gt;=50000,Tabela19[[#This Row],[Siano rano]] - $H$4 * 40, Tabela19[[#This Row],[Siano rano]]) + IF(Tabela19[[#This Row],[Dzień tygonia]]=6, 15000, 0)</f>
        <v>53600</v>
      </c>
      <c r="E31">
        <f>IF(Tabela19[[#This Row],[Siano rano]]&lt;50000,Tabela19[[#This Row],[Żołędzie rano]] - $H$4 * 20, Tabela19[[#This Row],[Żołędzie rano]]) + IF(Tabela19[[#This Row],[Dzień tygonia]]=3, 4000, 0)</f>
        <v>17200</v>
      </c>
      <c r="F31">
        <f>WEEKDAY(Tabela19[[#This Row],[Data]])</f>
        <v>1</v>
      </c>
    </row>
    <row r="32" spans="1:6" x14ac:dyDescent="0.25">
      <c r="A32" s="1">
        <v>43465</v>
      </c>
      <c r="B32">
        <f t="shared" si="0"/>
        <v>53600</v>
      </c>
      <c r="C32">
        <f t="shared" si="0"/>
        <v>17200</v>
      </c>
      <c r="D32">
        <f>IF(Tabela19[[#This Row],[Siano rano]]&gt;=50000,Tabela19[[#This Row],[Siano rano]] - $H$4 * 40, Tabela19[[#This Row],[Siano rano]]) + IF(Tabela19[[#This Row],[Dzień tygonia]]=6, 15000, 0)</f>
        <v>49800</v>
      </c>
      <c r="E32">
        <f>IF(Tabela19[[#This Row],[Siano rano]]&lt;50000,Tabela19[[#This Row],[Żołędzie rano]] - $H$4 * 20, Tabela19[[#This Row],[Żołędzie rano]]) + IF(Tabela19[[#This Row],[Dzień tygonia]]=3, 4000, 0)</f>
        <v>17200</v>
      </c>
      <c r="F32">
        <f>WEEKDAY(Tabela19[[#This Row],[Data]])</f>
        <v>2</v>
      </c>
    </row>
    <row r="33" spans="1:6" x14ac:dyDescent="0.25">
      <c r="A33" s="1">
        <v>43466</v>
      </c>
      <c r="B33">
        <f t="shared" si="0"/>
        <v>49800</v>
      </c>
      <c r="C33">
        <f t="shared" si="0"/>
        <v>17200</v>
      </c>
      <c r="D33">
        <f>IF(Tabela19[[#This Row],[Siano rano]]&gt;=50000,Tabela19[[#This Row],[Siano rano]] - $H$4 * 40, Tabela19[[#This Row],[Siano rano]]) + IF(Tabela19[[#This Row],[Dzień tygonia]]=6, 15000, 0)</f>
        <v>49800</v>
      </c>
      <c r="E33">
        <f>IF(Tabela19[[#This Row],[Siano rano]]&lt;50000,Tabela19[[#This Row],[Żołędzie rano]] - $H$4 * 20, Tabela19[[#This Row],[Żołędzie rano]]) + IF(Tabela19[[#This Row],[Dzień tygonia]]=3, 4000, 0)</f>
        <v>19300</v>
      </c>
      <c r="F33">
        <f>WEEKDAY(Tabela19[[#This Row],[Data]])</f>
        <v>3</v>
      </c>
    </row>
    <row r="34" spans="1:6" x14ac:dyDescent="0.25">
      <c r="A34" s="1">
        <v>43467</v>
      </c>
      <c r="B34">
        <f t="shared" si="0"/>
        <v>49800</v>
      </c>
      <c r="C34">
        <f t="shared" si="0"/>
        <v>19300</v>
      </c>
      <c r="D34">
        <f>IF(Tabela19[[#This Row],[Siano rano]]&gt;=50000,Tabela19[[#This Row],[Siano rano]] - $H$4 * 40, Tabela19[[#This Row],[Siano rano]]) + IF(Tabela19[[#This Row],[Dzień tygonia]]=6, 15000, 0)</f>
        <v>49800</v>
      </c>
      <c r="E34">
        <f>IF(Tabela19[[#This Row],[Siano rano]]&lt;50000,Tabela19[[#This Row],[Żołędzie rano]] - $H$4 * 20, Tabela19[[#This Row],[Żołędzie rano]]) + IF(Tabela19[[#This Row],[Dzień tygonia]]=3, 4000, 0)</f>
        <v>17400</v>
      </c>
      <c r="F34">
        <f>WEEKDAY(Tabela19[[#This Row],[Data]])</f>
        <v>4</v>
      </c>
    </row>
    <row r="35" spans="1:6" x14ac:dyDescent="0.25">
      <c r="A35" s="1">
        <v>43468</v>
      </c>
      <c r="B35">
        <f t="shared" si="0"/>
        <v>49800</v>
      </c>
      <c r="C35">
        <f t="shared" si="0"/>
        <v>17400</v>
      </c>
      <c r="D35">
        <f>IF(Tabela19[[#This Row],[Siano rano]]&gt;=50000,Tabela19[[#This Row],[Siano rano]] - $H$4 * 40, Tabela19[[#This Row],[Siano rano]]) + IF(Tabela19[[#This Row],[Dzień tygonia]]=6, 15000, 0)</f>
        <v>49800</v>
      </c>
      <c r="E35">
        <f>IF(Tabela19[[#This Row],[Siano rano]]&lt;50000,Tabela19[[#This Row],[Żołędzie rano]] - $H$4 * 20, Tabela19[[#This Row],[Żołędzie rano]]) + IF(Tabela19[[#This Row],[Dzień tygonia]]=3, 4000, 0)</f>
        <v>15500</v>
      </c>
      <c r="F35">
        <f>WEEKDAY(Tabela19[[#This Row],[Data]])</f>
        <v>5</v>
      </c>
    </row>
    <row r="36" spans="1:6" x14ac:dyDescent="0.25">
      <c r="A36" s="1">
        <v>43469</v>
      </c>
      <c r="B36">
        <f t="shared" si="0"/>
        <v>49800</v>
      </c>
      <c r="C36">
        <f t="shared" si="0"/>
        <v>15500</v>
      </c>
      <c r="D36">
        <f>IF(Tabela19[[#This Row],[Siano rano]]&gt;=50000,Tabela19[[#This Row],[Siano rano]] - $H$4 * 40, Tabela19[[#This Row],[Siano rano]]) + IF(Tabela19[[#This Row],[Dzień tygonia]]=6, 15000, 0)</f>
        <v>64800</v>
      </c>
      <c r="E36">
        <f>IF(Tabela19[[#This Row],[Siano rano]]&lt;50000,Tabela19[[#This Row],[Żołędzie rano]] - $H$4 * 20, Tabela19[[#This Row],[Żołędzie rano]]) + IF(Tabela19[[#This Row],[Dzień tygonia]]=3, 4000, 0)</f>
        <v>13600</v>
      </c>
      <c r="F36">
        <f>WEEKDAY(Tabela19[[#This Row],[Data]])</f>
        <v>6</v>
      </c>
    </row>
    <row r="37" spans="1:6" x14ac:dyDescent="0.25">
      <c r="A37" s="1">
        <v>43470</v>
      </c>
      <c r="B37">
        <f t="shared" si="0"/>
        <v>64800</v>
      </c>
      <c r="C37">
        <f t="shared" si="0"/>
        <v>13600</v>
      </c>
      <c r="D37">
        <f>IF(Tabela19[[#This Row],[Siano rano]]&gt;=50000,Tabela19[[#This Row],[Siano rano]] - $H$4 * 40, Tabela19[[#This Row],[Siano rano]]) + IF(Tabela19[[#This Row],[Dzień tygonia]]=6, 15000, 0)</f>
        <v>61000</v>
      </c>
      <c r="E37">
        <f>IF(Tabela19[[#This Row],[Siano rano]]&lt;50000,Tabela19[[#This Row],[Żołędzie rano]] - $H$4 * 20, Tabela19[[#This Row],[Żołędzie rano]]) + IF(Tabela19[[#This Row],[Dzień tygonia]]=3, 4000, 0)</f>
        <v>13600</v>
      </c>
      <c r="F37">
        <f>WEEKDAY(Tabela19[[#This Row],[Data]])</f>
        <v>7</v>
      </c>
    </row>
    <row r="38" spans="1:6" x14ac:dyDescent="0.25">
      <c r="A38" s="1">
        <v>43471</v>
      </c>
      <c r="B38">
        <f t="shared" si="0"/>
        <v>61000</v>
      </c>
      <c r="C38">
        <f t="shared" si="0"/>
        <v>13600</v>
      </c>
      <c r="D38">
        <f>IF(Tabela19[[#This Row],[Siano rano]]&gt;=50000,Tabela19[[#This Row],[Siano rano]] - $H$4 * 40, Tabela19[[#This Row],[Siano rano]]) + IF(Tabela19[[#This Row],[Dzień tygonia]]=6, 15000, 0)</f>
        <v>57200</v>
      </c>
      <c r="E38">
        <f>IF(Tabela19[[#This Row],[Siano rano]]&lt;50000,Tabela19[[#This Row],[Żołędzie rano]] - $H$4 * 20, Tabela19[[#This Row],[Żołędzie rano]]) + IF(Tabela19[[#This Row],[Dzień tygonia]]=3, 4000, 0)</f>
        <v>13600</v>
      </c>
      <c r="F38">
        <f>WEEKDAY(Tabela19[[#This Row],[Data]])</f>
        <v>1</v>
      </c>
    </row>
    <row r="39" spans="1:6" x14ac:dyDescent="0.25">
      <c r="A39" s="1">
        <v>43472</v>
      </c>
      <c r="B39">
        <f t="shared" si="0"/>
        <v>57200</v>
      </c>
      <c r="C39">
        <f t="shared" si="0"/>
        <v>13600</v>
      </c>
      <c r="D39">
        <f>IF(Tabela19[[#This Row],[Siano rano]]&gt;=50000,Tabela19[[#This Row],[Siano rano]] - $H$4 * 40, Tabela19[[#This Row],[Siano rano]]) + IF(Tabela19[[#This Row],[Dzień tygonia]]=6, 15000, 0)</f>
        <v>53400</v>
      </c>
      <c r="E39">
        <f>IF(Tabela19[[#This Row],[Siano rano]]&lt;50000,Tabela19[[#This Row],[Żołędzie rano]] - $H$4 * 20, Tabela19[[#This Row],[Żołędzie rano]]) + IF(Tabela19[[#This Row],[Dzień tygonia]]=3, 4000, 0)</f>
        <v>13600</v>
      </c>
      <c r="F39">
        <f>WEEKDAY(Tabela19[[#This Row],[Data]])</f>
        <v>2</v>
      </c>
    </row>
    <row r="40" spans="1:6" x14ac:dyDescent="0.25">
      <c r="A40" s="1">
        <v>43473</v>
      </c>
      <c r="B40">
        <f t="shared" si="0"/>
        <v>53400</v>
      </c>
      <c r="C40">
        <f t="shared" si="0"/>
        <v>13600</v>
      </c>
      <c r="D40">
        <f>IF(Tabela19[[#This Row],[Siano rano]]&gt;=50000,Tabela19[[#This Row],[Siano rano]] - $H$4 * 40, Tabela19[[#This Row],[Siano rano]]) + IF(Tabela19[[#This Row],[Dzień tygonia]]=6, 15000, 0)</f>
        <v>49600</v>
      </c>
      <c r="E40">
        <f>IF(Tabela19[[#This Row],[Siano rano]]&lt;50000,Tabela19[[#This Row],[Żołędzie rano]] - $H$4 * 20, Tabela19[[#This Row],[Żołędzie rano]]) + IF(Tabela19[[#This Row],[Dzień tygonia]]=3, 4000, 0)</f>
        <v>17600</v>
      </c>
      <c r="F40">
        <f>WEEKDAY(Tabela19[[#This Row],[Data]])</f>
        <v>3</v>
      </c>
    </row>
    <row r="41" spans="1:6" x14ac:dyDescent="0.25">
      <c r="A41" s="1">
        <v>43474</v>
      </c>
      <c r="B41">
        <f t="shared" si="0"/>
        <v>49600</v>
      </c>
      <c r="C41">
        <f t="shared" si="0"/>
        <v>17600</v>
      </c>
      <c r="D41">
        <f>IF(Tabela19[[#This Row],[Siano rano]]&gt;=50000,Tabela19[[#This Row],[Siano rano]] - $H$4 * 40, Tabela19[[#This Row],[Siano rano]]) + IF(Tabela19[[#This Row],[Dzień tygonia]]=6, 15000, 0)</f>
        <v>49600</v>
      </c>
      <c r="E41">
        <f>IF(Tabela19[[#This Row],[Siano rano]]&lt;50000,Tabela19[[#This Row],[Żołędzie rano]] - $H$4 * 20, Tabela19[[#This Row],[Żołędzie rano]]) + IF(Tabela19[[#This Row],[Dzień tygonia]]=3, 4000, 0)</f>
        <v>15700</v>
      </c>
      <c r="F41">
        <f>WEEKDAY(Tabela19[[#This Row],[Data]])</f>
        <v>4</v>
      </c>
    </row>
    <row r="42" spans="1:6" x14ac:dyDescent="0.25">
      <c r="A42" s="1">
        <v>43475</v>
      </c>
      <c r="B42">
        <f t="shared" si="0"/>
        <v>49600</v>
      </c>
      <c r="C42">
        <f t="shared" si="0"/>
        <v>15700</v>
      </c>
      <c r="D42">
        <f>IF(Tabela19[[#This Row],[Siano rano]]&gt;=50000,Tabela19[[#This Row],[Siano rano]] - $H$4 * 40, Tabela19[[#This Row],[Siano rano]]) + IF(Tabela19[[#This Row],[Dzień tygonia]]=6, 15000, 0)</f>
        <v>49600</v>
      </c>
      <c r="E42">
        <f>IF(Tabela19[[#This Row],[Siano rano]]&lt;50000,Tabela19[[#This Row],[Żołędzie rano]] - $H$4 * 20, Tabela19[[#This Row],[Żołędzie rano]]) + IF(Tabela19[[#This Row],[Dzień tygonia]]=3, 4000, 0)</f>
        <v>13800</v>
      </c>
      <c r="F42">
        <f>WEEKDAY(Tabela19[[#This Row],[Data]])</f>
        <v>5</v>
      </c>
    </row>
    <row r="43" spans="1:6" x14ac:dyDescent="0.25">
      <c r="A43" s="1">
        <v>43476</v>
      </c>
      <c r="B43">
        <f t="shared" si="0"/>
        <v>49600</v>
      </c>
      <c r="C43">
        <f t="shared" si="0"/>
        <v>13800</v>
      </c>
      <c r="D43">
        <f>IF(Tabela19[[#This Row],[Siano rano]]&gt;=50000,Tabela19[[#This Row],[Siano rano]] - $H$4 * 40, Tabela19[[#This Row],[Siano rano]]) + IF(Tabela19[[#This Row],[Dzień tygonia]]=6, 15000, 0)</f>
        <v>64600</v>
      </c>
      <c r="E43">
        <f>IF(Tabela19[[#This Row],[Siano rano]]&lt;50000,Tabela19[[#This Row],[Żołędzie rano]] - $H$4 * 20, Tabela19[[#This Row],[Żołędzie rano]]) + IF(Tabela19[[#This Row],[Dzień tygonia]]=3, 4000, 0)</f>
        <v>11900</v>
      </c>
      <c r="F43">
        <f>WEEKDAY(Tabela19[[#This Row],[Data]])</f>
        <v>6</v>
      </c>
    </row>
    <row r="44" spans="1:6" x14ac:dyDescent="0.25">
      <c r="A44" s="1">
        <v>43477</v>
      </c>
      <c r="B44">
        <f t="shared" si="0"/>
        <v>64600</v>
      </c>
      <c r="C44">
        <f t="shared" si="0"/>
        <v>11900</v>
      </c>
      <c r="D44">
        <f>IF(Tabela19[[#This Row],[Siano rano]]&gt;=50000,Tabela19[[#This Row],[Siano rano]] - $H$4 * 40, Tabela19[[#This Row],[Siano rano]]) + IF(Tabela19[[#This Row],[Dzień tygonia]]=6, 15000, 0)</f>
        <v>60800</v>
      </c>
      <c r="E44">
        <f>IF(Tabela19[[#This Row],[Siano rano]]&lt;50000,Tabela19[[#This Row],[Żołędzie rano]] - $H$4 * 20, Tabela19[[#This Row],[Żołędzie rano]]) + IF(Tabela19[[#This Row],[Dzień tygonia]]=3, 4000, 0)</f>
        <v>11900</v>
      </c>
      <c r="F44">
        <f>WEEKDAY(Tabela19[[#This Row],[Data]])</f>
        <v>7</v>
      </c>
    </row>
    <row r="45" spans="1:6" x14ac:dyDescent="0.25">
      <c r="A45" s="1">
        <v>43478</v>
      </c>
      <c r="B45">
        <f t="shared" si="0"/>
        <v>60800</v>
      </c>
      <c r="C45">
        <f t="shared" si="0"/>
        <v>11900</v>
      </c>
      <c r="D45">
        <f>IF(Tabela19[[#This Row],[Siano rano]]&gt;=50000,Tabela19[[#This Row],[Siano rano]] - $H$4 * 40, Tabela19[[#This Row],[Siano rano]]) + IF(Tabela19[[#This Row],[Dzień tygonia]]=6, 15000, 0)</f>
        <v>57000</v>
      </c>
      <c r="E45">
        <f>IF(Tabela19[[#This Row],[Siano rano]]&lt;50000,Tabela19[[#This Row],[Żołędzie rano]] - $H$4 * 20, Tabela19[[#This Row],[Żołędzie rano]]) + IF(Tabela19[[#This Row],[Dzień tygonia]]=3, 4000, 0)</f>
        <v>11900</v>
      </c>
      <c r="F45">
        <f>WEEKDAY(Tabela19[[#This Row],[Data]])</f>
        <v>1</v>
      </c>
    </row>
    <row r="46" spans="1:6" x14ac:dyDescent="0.25">
      <c r="A46" s="1">
        <v>43479</v>
      </c>
      <c r="B46">
        <f t="shared" si="0"/>
        <v>57000</v>
      </c>
      <c r="C46">
        <f t="shared" si="0"/>
        <v>11900</v>
      </c>
      <c r="D46">
        <f>IF(Tabela19[[#This Row],[Siano rano]]&gt;=50000,Tabela19[[#This Row],[Siano rano]] - $H$4 * 40, Tabela19[[#This Row],[Siano rano]]) + IF(Tabela19[[#This Row],[Dzień tygonia]]=6, 15000, 0)</f>
        <v>53200</v>
      </c>
      <c r="E46">
        <f>IF(Tabela19[[#This Row],[Siano rano]]&lt;50000,Tabela19[[#This Row],[Żołędzie rano]] - $H$4 * 20, Tabela19[[#This Row],[Żołędzie rano]]) + IF(Tabela19[[#This Row],[Dzień tygonia]]=3, 4000, 0)</f>
        <v>11900</v>
      </c>
      <c r="F46">
        <f>WEEKDAY(Tabela19[[#This Row],[Data]])</f>
        <v>2</v>
      </c>
    </row>
    <row r="47" spans="1:6" x14ac:dyDescent="0.25">
      <c r="A47" s="1">
        <v>43480</v>
      </c>
      <c r="B47">
        <f t="shared" si="0"/>
        <v>53200</v>
      </c>
      <c r="C47">
        <f t="shared" si="0"/>
        <v>11900</v>
      </c>
      <c r="D47">
        <f>IF(Tabela19[[#This Row],[Siano rano]]&gt;=50000,Tabela19[[#This Row],[Siano rano]] - $H$4 * 40, Tabela19[[#This Row],[Siano rano]]) + IF(Tabela19[[#This Row],[Dzień tygonia]]=6, 15000, 0)</f>
        <v>49400</v>
      </c>
      <c r="E47">
        <f>IF(Tabela19[[#This Row],[Siano rano]]&lt;50000,Tabela19[[#This Row],[Żołędzie rano]] - $H$4 * 20, Tabela19[[#This Row],[Żołędzie rano]]) + IF(Tabela19[[#This Row],[Dzień tygonia]]=3, 4000, 0)</f>
        <v>15900</v>
      </c>
      <c r="F47">
        <f>WEEKDAY(Tabela19[[#This Row],[Data]])</f>
        <v>3</v>
      </c>
    </row>
    <row r="48" spans="1:6" x14ac:dyDescent="0.25">
      <c r="A48" s="1">
        <v>43481</v>
      </c>
      <c r="B48">
        <f t="shared" si="0"/>
        <v>49400</v>
      </c>
      <c r="C48">
        <f t="shared" si="0"/>
        <v>15900</v>
      </c>
      <c r="D48">
        <f>IF(Tabela19[[#This Row],[Siano rano]]&gt;=50000,Tabela19[[#This Row],[Siano rano]] - $H$4 * 40, Tabela19[[#This Row],[Siano rano]]) + IF(Tabela19[[#This Row],[Dzień tygonia]]=6, 15000, 0)</f>
        <v>49400</v>
      </c>
      <c r="E48">
        <f>IF(Tabela19[[#This Row],[Siano rano]]&lt;50000,Tabela19[[#This Row],[Żołędzie rano]] - $H$4 * 20, Tabela19[[#This Row],[Żołędzie rano]]) + IF(Tabela19[[#This Row],[Dzień tygonia]]=3, 4000, 0)</f>
        <v>14000</v>
      </c>
      <c r="F48">
        <f>WEEKDAY(Tabela19[[#This Row],[Data]])</f>
        <v>4</v>
      </c>
    </row>
    <row r="49" spans="1:6" x14ac:dyDescent="0.25">
      <c r="A49" s="1">
        <v>43482</v>
      </c>
      <c r="B49">
        <f t="shared" si="0"/>
        <v>49400</v>
      </c>
      <c r="C49">
        <f t="shared" si="0"/>
        <v>14000</v>
      </c>
      <c r="D49">
        <f>IF(Tabela19[[#This Row],[Siano rano]]&gt;=50000,Tabela19[[#This Row],[Siano rano]] - $H$4 * 40, Tabela19[[#This Row],[Siano rano]]) + IF(Tabela19[[#This Row],[Dzień tygonia]]=6, 15000, 0)</f>
        <v>49400</v>
      </c>
      <c r="E49">
        <f>IF(Tabela19[[#This Row],[Siano rano]]&lt;50000,Tabela19[[#This Row],[Żołędzie rano]] - $H$4 * 20, Tabela19[[#This Row],[Żołędzie rano]]) + IF(Tabela19[[#This Row],[Dzień tygonia]]=3, 4000, 0)</f>
        <v>12100</v>
      </c>
      <c r="F49">
        <f>WEEKDAY(Tabela19[[#This Row],[Data]])</f>
        <v>5</v>
      </c>
    </row>
    <row r="50" spans="1:6" x14ac:dyDescent="0.25">
      <c r="A50" s="1">
        <v>43483</v>
      </c>
      <c r="B50">
        <f t="shared" si="0"/>
        <v>49400</v>
      </c>
      <c r="C50">
        <f t="shared" si="0"/>
        <v>12100</v>
      </c>
      <c r="D50">
        <f>IF(Tabela19[[#This Row],[Siano rano]]&gt;=50000,Tabela19[[#This Row],[Siano rano]] - $H$4 * 40, Tabela19[[#This Row],[Siano rano]]) + IF(Tabela19[[#This Row],[Dzień tygonia]]=6, 15000, 0)</f>
        <v>64400</v>
      </c>
      <c r="E50">
        <f>IF(Tabela19[[#This Row],[Siano rano]]&lt;50000,Tabela19[[#This Row],[Żołędzie rano]] - $H$4 * 20, Tabela19[[#This Row],[Żołędzie rano]]) + IF(Tabela19[[#This Row],[Dzień tygonia]]=3, 4000, 0)</f>
        <v>10200</v>
      </c>
      <c r="F50">
        <f>WEEKDAY(Tabela19[[#This Row],[Data]])</f>
        <v>6</v>
      </c>
    </row>
    <row r="51" spans="1:6" x14ac:dyDescent="0.25">
      <c r="A51" s="1">
        <v>43484</v>
      </c>
      <c r="B51">
        <f t="shared" si="0"/>
        <v>64400</v>
      </c>
      <c r="C51">
        <f t="shared" si="0"/>
        <v>10200</v>
      </c>
      <c r="D51">
        <f>IF(Tabela19[[#This Row],[Siano rano]]&gt;=50000,Tabela19[[#This Row],[Siano rano]] - $H$4 * 40, Tabela19[[#This Row],[Siano rano]]) + IF(Tabela19[[#This Row],[Dzień tygonia]]=6, 15000, 0)</f>
        <v>60600</v>
      </c>
      <c r="E51">
        <f>IF(Tabela19[[#This Row],[Siano rano]]&lt;50000,Tabela19[[#This Row],[Żołędzie rano]] - $H$4 * 20, Tabela19[[#This Row],[Żołędzie rano]]) + IF(Tabela19[[#This Row],[Dzień tygonia]]=3, 4000, 0)</f>
        <v>10200</v>
      </c>
      <c r="F51">
        <f>WEEKDAY(Tabela19[[#This Row],[Data]])</f>
        <v>7</v>
      </c>
    </row>
    <row r="52" spans="1:6" x14ac:dyDescent="0.25">
      <c r="A52" s="1">
        <v>43485</v>
      </c>
      <c r="B52">
        <f t="shared" si="0"/>
        <v>60600</v>
      </c>
      <c r="C52">
        <f t="shared" si="0"/>
        <v>10200</v>
      </c>
      <c r="D52">
        <f>IF(Tabela19[[#This Row],[Siano rano]]&gt;=50000,Tabela19[[#This Row],[Siano rano]] - $H$4 * 40, Tabela19[[#This Row],[Siano rano]]) + IF(Tabela19[[#This Row],[Dzień tygonia]]=6, 15000, 0)</f>
        <v>56800</v>
      </c>
      <c r="E52">
        <f>IF(Tabela19[[#This Row],[Siano rano]]&lt;50000,Tabela19[[#This Row],[Żołędzie rano]] - $H$4 * 20, Tabela19[[#This Row],[Żołędzie rano]]) + IF(Tabela19[[#This Row],[Dzień tygonia]]=3, 4000, 0)</f>
        <v>10200</v>
      </c>
      <c r="F52">
        <f>WEEKDAY(Tabela19[[#This Row],[Data]])</f>
        <v>1</v>
      </c>
    </row>
    <row r="53" spans="1:6" x14ac:dyDescent="0.25">
      <c r="A53" s="1">
        <v>43486</v>
      </c>
      <c r="B53">
        <f t="shared" si="0"/>
        <v>56800</v>
      </c>
      <c r="C53">
        <f t="shared" si="0"/>
        <v>10200</v>
      </c>
      <c r="D53">
        <f>IF(Tabela19[[#This Row],[Siano rano]]&gt;=50000,Tabela19[[#This Row],[Siano rano]] - $H$4 * 40, Tabela19[[#This Row],[Siano rano]]) + IF(Tabela19[[#This Row],[Dzień tygonia]]=6, 15000, 0)</f>
        <v>53000</v>
      </c>
      <c r="E53">
        <f>IF(Tabela19[[#This Row],[Siano rano]]&lt;50000,Tabela19[[#This Row],[Żołędzie rano]] - $H$4 * 20, Tabela19[[#This Row],[Żołędzie rano]]) + IF(Tabela19[[#This Row],[Dzień tygonia]]=3, 4000, 0)</f>
        <v>10200</v>
      </c>
      <c r="F53">
        <f>WEEKDAY(Tabela19[[#This Row],[Data]])</f>
        <v>2</v>
      </c>
    </row>
    <row r="54" spans="1:6" x14ac:dyDescent="0.25">
      <c r="A54" s="1">
        <v>43487</v>
      </c>
      <c r="B54">
        <f t="shared" si="0"/>
        <v>53000</v>
      </c>
      <c r="C54">
        <f t="shared" si="0"/>
        <v>10200</v>
      </c>
      <c r="D54">
        <f>IF(Tabela19[[#This Row],[Siano rano]]&gt;=50000,Tabela19[[#This Row],[Siano rano]] - $H$4 * 40, Tabela19[[#This Row],[Siano rano]]) + IF(Tabela19[[#This Row],[Dzień tygonia]]=6, 15000, 0)</f>
        <v>49200</v>
      </c>
      <c r="E54">
        <f>IF(Tabela19[[#This Row],[Siano rano]]&lt;50000,Tabela19[[#This Row],[Żołędzie rano]] - $H$4 * 20, Tabela19[[#This Row],[Żołędzie rano]]) + IF(Tabela19[[#This Row],[Dzień tygonia]]=3, 4000, 0)</f>
        <v>14200</v>
      </c>
      <c r="F54">
        <f>WEEKDAY(Tabela19[[#This Row],[Data]])</f>
        <v>3</v>
      </c>
    </row>
    <row r="55" spans="1:6" x14ac:dyDescent="0.25">
      <c r="A55" s="1">
        <v>43488</v>
      </c>
      <c r="B55">
        <f t="shared" si="0"/>
        <v>49200</v>
      </c>
      <c r="C55">
        <f t="shared" si="0"/>
        <v>14200</v>
      </c>
      <c r="D55">
        <f>IF(Tabela19[[#This Row],[Siano rano]]&gt;=50000,Tabela19[[#This Row],[Siano rano]] - $H$4 * 40, Tabela19[[#This Row],[Siano rano]]) + IF(Tabela19[[#This Row],[Dzień tygonia]]=6, 15000, 0)</f>
        <v>49200</v>
      </c>
      <c r="E55">
        <f>IF(Tabela19[[#This Row],[Siano rano]]&lt;50000,Tabela19[[#This Row],[Żołędzie rano]] - $H$4 * 20, Tabela19[[#This Row],[Żołędzie rano]]) + IF(Tabela19[[#This Row],[Dzień tygonia]]=3, 4000, 0)</f>
        <v>12300</v>
      </c>
      <c r="F55">
        <f>WEEKDAY(Tabela19[[#This Row],[Data]])</f>
        <v>4</v>
      </c>
    </row>
    <row r="56" spans="1:6" x14ac:dyDescent="0.25">
      <c r="A56" s="1">
        <v>43489</v>
      </c>
      <c r="B56">
        <f t="shared" si="0"/>
        <v>49200</v>
      </c>
      <c r="C56">
        <f t="shared" si="0"/>
        <v>12300</v>
      </c>
      <c r="D56">
        <f>IF(Tabela19[[#This Row],[Siano rano]]&gt;=50000,Tabela19[[#This Row],[Siano rano]] - $H$4 * 40, Tabela19[[#This Row],[Siano rano]]) + IF(Tabela19[[#This Row],[Dzień tygonia]]=6, 15000, 0)</f>
        <v>49200</v>
      </c>
      <c r="E56">
        <f>IF(Tabela19[[#This Row],[Siano rano]]&lt;50000,Tabela19[[#This Row],[Żołędzie rano]] - $H$4 * 20, Tabela19[[#This Row],[Żołędzie rano]]) + IF(Tabela19[[#This Row],[Dzień tygonia]]=3, 4000, 0)</f>
        <v>10400</v>
      </c>
      <c r="F56">
        <f>WEEKDAY(Tabela19[[#This Row],[Data]])</f>
        <v>5</v>
      </c>
    </row>
    <row r="57" spans="1:6" x14ac:dyDescent="0.25">
      <c r="A57" s="1">
        <v>43490</v>
      </c>
      <c r="B57">
        <f t="shared" si="0"/>
        <v>49200</v>
      </c>
      <c r="C57">
        <f t="shared" si="0"/>
        <v>10400</v>
      </c>
      <c r="D57">
        <f>IF(Tabela19[[#This Row],[Siano rano]]&gt;=50000,Tabela19[[#This Row],[Siano rano]] - $H$4 * 40, Tabela19[[#This Row],[Siano rano]]) + IF(Tabela19[[#This Row],[Dzień tygonia]]=6, 15000, 0)</f>
        <v>64200</v>
      </c>
      <c r="E57">
        <f>IF(Tabela19[[#This Row],[Siano rano]]&lt;50000,Tabela19[[#This Row],[Żołędzie rano]] - $H$4 * 20, Tabela19[[#This Row],[Żołędzie rano]]) + IF(Tabela19[[#This Row],[Dzień tygonia]]=3, 4000, 0)</f>
        <v>8500</v>
      </c>
      <c r="F57">
        <f>WEEKDAY(Tabela19[[#This Row],[Data]])</f>
        <v>6</v>
      </c>
    </row>
    <row r="58" spans="1:6" x14ac:dyDescent="0.25">
      <c r="A58" s="1">
        <v>43491</v>
      </c>
      <c r="B58">
        <f t="shared" si="0"/>
        <v>64200</v>
      </c>
      <c r="C58">
        <f t="shared" si="0"/>
        <v>8500</v>
      </c>
      <c r="D58">
        <f>IF(Tabela19[[#This Row],[Siano rano]]&gt;=50000,Tabela19[[#This Row],[Siano rano]] - $H$4 * 40, Tabela19[[#This Row],[Siano rano]]) + IF(Tabela19[[#This Row],[Dzień tygonia]]=6, 15000, 0)</f>
        <v>60400</v>
      </c>
      <c r="E58">
        <f>IF(Tabela19[[#This Row],[Siano rano]]&lt;50000,Tabela19[[#This Row],[Żołędzie rano]] - $H$4 * 20, Tabela19[[#This Row],[Żołędzie rano]]) + IF(Tabela19[[#This Row],[Dzień tygonia]]=3, 4000, 0)</f>
        <v>8500</v>
      </c>
      <c r="F58">
        <f>WEEKDAY(Tabela19[[#This Row],[Data]])</f>
        <v>7</v>
      </c>
    </row>
    <row r="59" spans="1:6" x14ac:dyDescent="0.25">
      <c r="A59" s="1">
        <v>43492</v>
      </c>
      <c r="B59">
        <f t="shared" si="0"/>
        <v>60400</v>
      </c>
      <c r="C59">
        <f t="shared" si="0"/>
        <v>8500</v>
      </c>
      <c r="D59">
        <f>IF(Tabela19[[#This Row],[Siano rano]]&gt;=50000,Tabela19[[#This Row],[Siano rano]] - $H$4 * 40, Tabela19[[#This Row],[Siano rano]]) + IF(Tabela19[[#This Row],[Dzień tygonia]]=6, 15000, 0)</f>
        <v>56600</v>
      </c>
      <c r="E59">
        <f>IF(Tabela19[[#This Row],[Siano rano]]&lt;50000,Tabela19[[#This Row],[Żołędzie rano]] - $H$4 * 20, Tabela19[[#This Row],[Żołędzie rano]]) + IF(Tabela19[[#This Row],[Dzień tygonia]]=3, 4000, 0)</f>
        <v>8500</v>
      </c>
      <c r="F59">
        <f>WEEKDAY(Tabela19[[#This Row],[Data]])</f>
        <v>1</v>
      </c>
    </row>
    <row r="60" spans="1:6" x14ac:dyDescent="0.25">
      <c r="A60" s="1">
        <v>43493</v>
      </c>
      <c r="B60">
        <f t="shared" si="0"/>
        <v>56600</v>
      </c>
      <c r="C60">
        <f t="shared" si="0"/>
        <v>8500</v>
      </c>
      <c r="D60">
        <f>IF(Tabela19[[#This Row],[Siano rano]]&gt;=50000,Tabela19[[#This Row],[Siano rano]] - $H$4 * 40, Tabela19[[#This Row],[Siano rano]]) + IF(Tabela19[[#This Row],[Dzień tygonia]]=6, 15000, 0)</f>
        <v>52800</v>
      </c>
      <c r="E60">
        <f>IF(Tabela19[[#This Row],[Siano rano]]&lt;50000,Tabela19[[#This Row],[Żołędzie rano]] - $H$4 * 20, Tabela19[[#This Row],[Żołędzie rano]]) + IF(Tabela19[[#This Row],[Dzień tygonia]]=3, 4000, 0)</f>
        <v>8500</v>
      </c>
      <c r="F60">
        <f>WEEKDAY(Tabela19[[#This Row],[Data]])</f>
        <v>2</v>
      </c>
    </row>
    <row r="61" spans="1:6" x14ac:dyDescent="0.25">
      <c r="A61" s="1">
        <v>43494</v>
      </c>
      <c r="B61">
        <f t="shared" si="0"/>
        <v>52800</v>
      </c>
      <c r="C61">
        <f t="shared" si="0"/>
        <v>8500</v>
      </c>
      <c r="D61">
        <f>IF(Tabela19[[#This Row],[Siano rano]]&gt;=50000,Tabela19[[#This Row],[Siano rano]] - $H$4 * 40, Tabela19[[#This Row],[Siano rano]]) + IF(Tabela19[[#This Row],[Dzień tygonia]]=6, 15000, 0)</f>
        <v>49000</v>
      </c>
      <c r="E61">
        <f>IF(Tabela19[[#This Row],[Siano rano]]&lt;50000,Tabela19[[#This Row],[Żołędzie rano]] - $H$4 * 20, Tabela19[[#This Row],[Żołędzie rano]]) + IF(Tabela19[[#This Row],[Dzień tygonia]]=3, 4000, 0)</f>
        <v>12500</v>
      </c>
      <c r="F61">
        <f>WEEKDAY(Tabela19[[#This Row],[Data]])</f>
        <v>3</v>
      </c>
    </row>
    <row r="62" spans="1:6" x14ac:dyDescent="0.25">
      <c r="A62" s="1">
        <v>43495</v>
      </c>
      <c r="B62">
        <f t="shared" si="0"/>
        <v>49000</v>
      </c>
      <c r="C62">
        <f t="shared" si="0"/>
        <v>12500</v>
      </c>
      <c r="D62">
        <f>IF(Tabela19[[#This Row],[Siano rano]]&gt;=50000,Tabela19[[#This Row],[Siano rano]] - $H$4 * 40, Tabela19[[#This Row],[Siano rano]]) + IF(Tabela19[[#This Row],[Dzień tygonia]]=6, 15000, 0)</f>
        <v>49000</v>
      </c>
      <c r="E62">
        <f>IF(Tabela19[[#This Row],[Siano rano]]&lt;50000,Tabela19[[#This Row],[Żołędzie rano]] - $H$4 * 20, Tabela19[[#This Row],[Żołędzie rano]]) + IF(Tabela19[[#This Row],[Dzień tygonia]]=3, 4000, 0)</f>
        <v>10600</v>
      </c>
      <c r="F62">
        <f>WEEKDAY(Tabela19[[#This Row],[Data]])</f>
        <v>4</v>
      </c>
    </row>
    <row r="63" spans="1:6" x14ac:dyDescent="0.25">
      <c r="A63" s="1">
        <v>43496</v>
      </c>
      <c r="B63">
        <f t="shared" si="0"/>
        <v>49000</v>
      </c>
      <c r="C63">
        <f t="shared" si="0"/>
        <v>10600</v>
      </c>
      <c r="D63">
        <f>IF(Tabela19[[#This Row],[Siano rano]]&gt;=50000,Tabela19[[#This Row],[Siano rano]] - $H$4 * 40, Tabela19[[#This Row],[Siano rano]]) + IF(Tabela19[[#This Row],[Dzień tygonia]]=6, 15000, 0)</f>
        <v>49000</v>
      </c>
      <c r="E63">
        <f>IF(Tabela19[[#This Row],[Siano rano]]&lt;50000,Tabela19[[#This Row],[Żołędzie rano]] - $H$4 * 20, Tabela19[[#This Row],[Żołędzie rano]]) + IF(Tabela19[[#This Row],[Dzień tygonia]]=3, 4000, 0)</f>
        <v>8700</v>
      </c>
      <c r="F63">
        <f>WEEKDAY(Tabela19[[#This Row],[Data]])</f>
        <v>5</v>
      </c>
    </row>
    <row r="64" spans="1:6" x14ac:dyDescent="0.25">
      <c r="A64" s="1">
        <v>43497</v>
      </c>
      <c r="B64">
        <f t="shared" si="0"/>
        <v>49000</v>
      </c>
      <c r="C64">
        <f t="shared" si="0"/>
        <v>8700</v>
      </c>
      <c r="D64">
        <f>IF(Tabela19[[#This Row],[Siano rano]]&gt;=50000,Tabela19[[#This Row],[Siano rano]] - $H$4 * 40, Tabela19[[#This Row],[Siano rano]]) + IF(Tabela19[[#This Row],[Dzień tygonia]]=6, 15000, 0)</f>
        <v>64000</v>
      </c>
      <c r="E64">
        <f>IF(Tabela19[[#This Row],[Siano rano]]&lt;50000,Tabela19[[#This Row],[Żołędzie rano]] - $H$4 * 20, Tabela19[[#This Row],[Żołędzie rano]]) + IF(Tabela19[[#This Row],[Dzień tygonia]]=3, 4000, 0)</f>
        <v>6800</v>
      </c>
      <c r="F64">
        <f>WEEKDAY(Tabela19[[#This Row],[Data]])</f>
        <v>6</v>
      </c>
    </row>
    <row r="65" spans="1:6" x14ac:dyDescent="0.25">
      <c r="A65" s="1">
        <v>43498</v>
      </c>
      <c r="B65">
        <f t="shared" si="0"/>
        <v>64000</v>
      </c>
      <c r="C65">
        <f t="shared" si="0"/>
        <v>6800</v>
      </c>
      <c r="D65">
        <f>IF(Tabela19[[#This Row],[Siano rano]]&gt;=50000,Tabela19[[#This Row],[Siano rano]] - $H$4 * 40, Tabela19[[#This Row],[Siano rano]]) + IF(Tabela19[[#This Row],[Dzień tygonia]]=6, 15000, 0)</f>
        <v>60200</v>
      </c>
      <c r="E65">
        <f>IF(Tabela19[[#This Row],[Siano rano]]&lt;50000,Tabela19[[#This Row],[Żołędzie rano]] - $H$4 * 20, Tabela19[[#This Row],[Żołędzie rano]]) + IF(Tabela19[[#This Row],[Dzień tygonia]]=3, 4000, 0)</f>
        <v>6800</v>
      </c>
      <c r="F65">
        <f>WEEKDAY(Tabela19[[#This Row],[Data]])</f>
        <v>7</v>
      </c>
    </row>
    <row r="66" spans="1:6" x14ac:dyDescent="0.25">
      <c r="A66" s="1">
        <v>43499</v>
      </c>
      <c r="B66">
        <f t="shared" si="0"/>
        <v>60200</v>
      </c>
      <c r="C66">
        <f t="shared" si="0"/>
        <v>6800</v>
      </c>
      <c r="D66">
        <f>IF(Tabela19[[#This Row],[Siano rano]]&gt;=50000,Tabela19[[#This Row],[Siano rano]] - $H$4 * 40, Tabela19[[#This Row],[Siano rano]]) + IF(Tabela19[[#This Row],[Dzień tygonia]]=6, 15000, 0)</f>
        <v>56400</v>
      </c>
      <c r="E66">
        <f>IF(Tabela19[[#This Row],[Siano rano]]&lt;50000,Tabela19[[#This Row],[Żołędzie rano]] - $H$4 * 20, Tabela19[[#This Row],[Żołędzie rano]]) + IF(Tabela19[[#This Row],[Dzień tygonia]]=3, 4000, 0)</f>
        <v>6800</v>
      </c>
      <c r="F66">
        <f>WEEKDAY(Tabela19[[#This Row],[Data]])</f>
        <v>1</v>
      </c>
    </row>
    <row r="67" spans="1:6" x14ac:dyDescent="0.25">
      <c r="A67" s="1">
        <v>43500</v>
      </c>
      <c r="B67">
        <f t="shared" si="0"/>
        <v>56400</v>
      </c>
      <c r="C67">
        <f t="shared" si="0"/>
        <v>6800</v>
      </c>
      <c r="D67">
        <f>IF(Tabela19[[#This Row],[Siano rano]]&gt;=50000,Tabela19[[#This Row],[Siano rano]] - $H$4 * 40, Tabela19[[#This Row],[Siano rano]]) + IF(Tabela19[[#This Row],[Dzień tygonia]]=6, 15000, 0)</f>
        <v>52600</v>
      </c>
      <c r="E67">
        <f>IF(Tabela19[[#This Row],[Siano rano]]&lt;50000,Tabela19[[#This Row],[Żołędzie rano]] - $H$4 * 20, Tabela19[[#This Row],[Żołędzie rano]]) + IF(Tabela19[[#This Row],[Dzień tygonia]]=3, 4000, 0)</f>
        <v>6800</v>
      </c>
      <c r="F67">
        <f>WEEKDAY(Tabela19[[#This Row],[Data]])</f>
        <v>2</v>
      </c>
    </row>
    <row r="68" spans="1:6" x14ac:dyDescent="0.25">
      <c r="A68" s="1">
        <v>43501</v>
      </c>
      <c r="B68">
        <f t="shared" ref="B68:C91" si="1">D67</f>
        <v>52600</v>
      </c>
      <c r="C68">
        <f t="shared" si="1"/>
        <v>6800</v>
      </c>
      <c r="D68">
        <f>IF(Tabela19[[#This Row],[Siano rano]]&gt;=50000,Tabela19[[#This Row],[Siano rano]] - $H$4 * 40, Tabela19[[#This Row],[Siano rano]]) + IF(Tabela19[[#This Row],[Dzień tygonia]]=6, 15000, 0)</f>
        <v>48800</v>
      </c>
      <c r="E68">
        <f>IF(Tabela19[[#This Row],[Siano rano]]&lt;50000,Tabela19[[#This Row],[Żołędzie rano]] - $H$4 * 20, Tabela19[[#This Row],[Żołędzie rano]]) + IF(Tabela19[[#This Row],[Dzień tygonia]]=3, 4000, 0)</f>
        <v>10800</v>
      </c>
      <c r="F68">
        <f>WEEKDAY(Tabela19[[#This Row],[Data]])</f>
        <v>3</v>
      </c>
    </row>
    <row r="69" spans="1:6" x14ac:dyDescent="0.25">
      <c r="A69" s="1">
        <v>43502</v>
      </c>
      <c r="B69">
        <f t="shared" si="1"/>
        <v>48800</v>
      </c>
      <c r="C69">
        <f t="shared" si="1"/>
        <v>10800</v>
      </c>
      <c r="D69">
        <f>IF(Tabela19[[#This Row],[Siano rano]]&gt;=50000,Tabela19[[#This Row],[Siano rano]] - $H$4 * 40, Tabela19[[#This Row],[Siano rano]]) + IF(Tabela19[[#This Row],[Dzień tygonia]]=6, 15000, 0)</f>
        <v>48800</v>
      </c>
      <c r="E69">
        <f>IF(Tabela19[[#This Row],[Siano rano]]&lt;50000,Tabela19[[#This Row],[Żołędzie rano]] - $H$4 * 20, Tabela19[[#This Row],[Żołędzie rano]]) + IF(Tabela19[[#This Row],[Dzień tygonia]]=3, 4000, 0)</f>
        <v>8900</v>
      </c>
      <c r="F69">
        <f>WEEKDAY(Tabela19[[#This Row],[Data]])</f>
        <v>4</v>
      </c>
    </row>
    <row r="70" spans="1:6" x14ac:dyDescent="0.25">
      <c r="A70" s="1">
        <v>43503</v>
      </c>
      <c r="B70">
        <f t="shared" si="1"/>
        <v>48800</v>
      </c>
      <c r="C70">
        <f t="shared" si="1"/>
        <v>8900</v>
      </c>
      <c r="D70">
        <f>IF(Tabela19[[#This Row],[Siano rano]]&gt;=50000,Tabela19[[#This Row],[Siano rano]] - $H$4 * 40, Tabela19[[#This Row],[Siano rano]]) + IF(Tabela19[[#This Row],[Dzień tygonia]]=6, 15000, 0)</f>
        <v>48800</v>
      </c>
      <c r="E70">
        <f>IF(Tabela19[[#This Row],[Siano rano]]&lt;50000,Tabela19[[#This Row],[Żołędzie rano]] - $H$4 * 20, Tabela19[[#This Row],[Żołędzie rano]]) + IF(Tabela19[[#This Row],[Dzień tygonia]]=3, 4000, 0)</f>
        <v>7000</v>
      </c>
      <c r="F70">
        <f>WEEKDAY(Tabela19[[#This Row],[Data]])</f>
        <v>5</v>
      </c>
    </row>
    <row r="71" spans="1:6" x14ac:dyDescent="0.25">
      <c r="A71" s="1">
        <v>43504</v>
      </c>
      <c r="B71">
        <f t="shared" si="1"/>
        <v>48800</v>
      </c>
      <c r="C71">
        <f t="shared" si="1"/>
        <v>7000</v>
      </c>
      <c r="D71">
        <f>IF(Tabela19[[#This Row],[Siano rano]]&gt;=50000,Tabela19[[#This Row],[Siano rano]] - $H$4 * 40, Tabela19[[#This Row],[Siano rano]]) + IF(Tabela19[[#This Row],[Dzień tygonia]]=6, 15000, 0)</f>
        <v>63800</v>
      </c>
      <c r="E71">
        <f>IF(Tabela19[[#This Row],[Siano rano]]&lt;50000,Tabela19[[#This Row],[Żołędzie rano]] - $H$4 * 20, Tabela19[[#This Row],[Żołędzie rano]]) + IF(Tabela19[[#This Row],[Dzień tygonia]]=3, 4000, 0)</f>
        <v>5100</v>
      </c>
      <c r="F71">
        <f>WEEKDAY(Tabela19[[#This Row],[Data]])</f>
        <v>6</v>
      </c>
    </row>
    <row r="72" spans="1:6" x14ac:dyDescent="0.25">
      <c r="A72" s="1">
        <v>43505</v>
      </c>
      <c r="B72">
        <f t="shared" si="1"/>
        <v>63800</v>
      </c>
      <c r="C72">
        <f t="shared" si="1"/>
        <v>5100</v>
      </c>
      <c r="D72">
        <f>IF(Tabela19[[#This Row],[Siano rano]]&gt;=50000,Tabela19[[#This Row],[Siano rano]] - $H$4 * 40, Tabela19[[#This Row],[Siano rano]]) + IF(Tabela19[[#This Row],[Dzień tygonia]]=6, 15000, 0)</f>
        <v>60000</v>
      </c>
      <c r="E72">
        <f>IF(Tabela19[[#This Row],[Siano rano]]&lt;50000,Tabela19[[#This Row],[Żołędzie rano]] - $H$4 * 20, Tabela19[[#This Row],[Żołędzie rano]]) + IF(Tabela19[[#This Row],[Dzień tygonia]]=3, 4000, 0)</f>
        <v>5100</v>
      </c>
      <c r="F72">
        <f>WEEKDAY(Tabela19[[#This Row],[Data]])</f>
        <v>7</v>
      </c>
    </row>
    <row r="73" spans="1:6" x14ac:dyDescent="0.25">
      <c r="A73" s="1">
        <v>43506</v>
      </c>
      <c r="B73">
        <f t="shared" si="1"/>
        <v>60000</v>
      </c>
      <c r="C73">
        <f t="shared" si="1"/>
        <v>5100</v>
      </c>
      <c r="D73">
        <f>IF(Tabela19[[#This Row],[Siano rano]]&gt;=50000,Tabela19[[#This Row],[Siano rano]] - $H$4 * 40, Tabela19[[#This Row],[Siano rano]]) + IF(Tabela19[[#This Row],[Dzień tygonia]]=6, 15000, 0)</f>
        <v>56200</v>
      </c>
      <c r="E73">
        <f>IF(Tabela19[[#This Row],[Siano rano]]&lt;50000,Tabela19[[#This Row],[Żołędzie rano]] - $H$4 * 20, Tabela19[[#This Row],[Żołędzie rano]]) + IF(Tabela19[[#This Row],[Dzień tygonia]]=3, 4000, 0)</f>
        <v>5100</v>
      </c>
      <c r="F73">
        <f>WEEKDAY(Tabela19[[#This Row],[Data]])</f>
        <v>1</v>
      </c>
    </row>
    <row r="74" spans="1:6" x14ac:dyDescent="0.25">
      <c r="A74" s="1">
        <v>43507</v>
      </c>
      <c r="B74">
        <f t="shared" si="1"/>
        <v>56200</v>
      </c>
      <c r="C74">
        <f t="shared" si="1"/>
        <v>5100</v>
      </c>
      <c r="D74">
        <f>IF(Tabela19[[#This Row],[Siano rano]]&gt;=50000,Tabela19[[#This Row],[Siano rano]] - $H$4 * 40, Tabela19[[#This Row],[Siano rano]]) + IF(Tabela19[[#This Row],[Dzień tygonia]]=6, 15000, 0)</f>
        <v>52400</v>
      </c>
      <c r="E74">
        <f>IF(Tabela19[[#This Row],[Siano rano]]&lt;50000,Tabela19[[#This Row],[Żołędzie rano]] - $H$4 * 20, Tabela19[[#This Row],[Żołędzie rano]]) + IF(Tabela19[[#This Row],[Dzień tygonia]]=3, 4000, 0)</f>
        <v>5100</v>
      </c>
      <c r="F74">
        <f>WEEKDAY(Tabela19[[#This Row],[Data]])</f>
        <v>2</v>
      </c>
    </row>
    <row r="75" spans="1:6" x14ac:dyDescent="0.25">
      <c r="A75" s="1">
        <v>43508</v>
      </c>
      <c r="B75">
        <f t="shared" si="1"/>
        <v>52400</v>
      </c>
      <c r="C75">
        <f t="shared" si="1"/>
        <v>5100</v>
      </c>
      <c r="D75">
        <f>IF(Tabela19[[#This Row],[Siano rano]]&gt;=50000,Tabela19[[#This Row],[Siano rano]] - $H$4 * 40, Tabela19[[#This Row],[Siano rano]]) + IF(Tabela19[[#This Row],[Dzień tygonia]]=6, 15000, 0)</f>
        <v>48600</v>
      </c>
      <c r="E75">
        <f>IF(Tabela19[[#This Row],[Siano rano]]&lt;50000,Tabela19[[#This Row],[Żołędzie rano]] - $H$4 * 20, Tabela19[[#This Row],[Żołędzie rano]]) + IF(Tabela19[[#This Row],[Dzień tygonia]]=3, 4000, 0)</f>
        <v>9100</v>
      </c>
      <c r="F75">
        <f>WEEKDAY(Tabela19[[#This Row],[Data]])</f>
        <v>3</v>
      </c>
    </row>
    <row r="76" spans="1:6" x14ac:dyDescent="0.25">
      <c r="A76" s="1">
        <v>43509</v>
      </c>
      <c r="B76">
        <f t="shared" si="1"/>
        <v>48600</v>
      </c>
      <c r="C76">
        <f t="shared" si="1"/>
        <v>9100</v>
      </c>
      <c r="D76">
        <f>IF(Tabela19[[#This Row],[Siano rano]]&gt;=50000,Tabela19[[#This Row],[Siano rano]] - $H$4 * 40, Tabela19[[#This Row],[Siano rano]]) + IF(Tabela19[[#This Row],[Dzień tygonia]]=6, 15000, 0)</f>
        <v>48600</v>
      </c>
      <c r="E76">
        <f>IF(Tabela19[[#This Row],[Siano rano]]&lt;50000,Tabela19[[#This Row],[Żołędzie rano]] - $H$4 * 20, Tabela19[[#This Row],[Żołędzie rano]]) + IF(Tabela19[[#This Row],[Dzień tygonia]]=3, 4000, 0)</f>
        <v>7200</v>
      </c>
      <c r="F76">
        <f>WEEKDAY(Tabela19[[#This Row],[Data]])</f>
        <v>4</v>
      </c>
    </row>
    <row r="77" spans="1:6" x14ac:dyDescent="0.25">
      <c r="A77" s="1">
        <v>43510</v>
      </c>
      <c r="B77">
        <f t="shared" si="1"/>
        <v>48600</v>
      </c>
      <c r="C77">
        <f t="shared" si="1"/>
        <v>7200</v>
      </c>
      <c r="D77">
        <f>IF(Tabela19[[#This Row],[Siano rano]]&gt;=50000,Tabela19[[#This Row],[Siano rano]] - $H$4 * 40, Tabela19[[#This Row],[Siano rano]]) + IF(Tabela19[[#This Row],[Dzień tygonia]]=6, 15000, 0)</f>
        <v>48600</v>
      </c>
      <c r="E77">
        <f>IF(Tabela19[[#This Row],[Siano rano]]&lt;50000,Tabela19[[#This Row],[Żołędzie rano]] - $H$4 * 20, Tabela19[[#This Row],[Żołędzie rano]]) + IF(Tabela19[[#This Row],[Dzień tygonia]]=3, 4000, 0)</f>
        <v>5300</v>
      </c>
      <c r="F77">
        <f>WEEKDAY(Tabela19[[#This Row],[Data]])</f>
        <v>5</v>
      </c>
    </row>
    <row r="78" spans="1:6" x14ac:dyDescent="0.25">
      <c r="A78" s="1">
        <v>43511</v>
      </c>
      <c r="B78">
        <f t="shared" si="1"/>
        <v>48600</v>
      </c>
      <c r="C78">
        <f t="shared" si="1"/>
        <v>5300</v>
      </c>
      <c r="D78">
        <f>IF(Tabela19[[#This Row],[Siano rano]]&gt;=50000,Tabela19[[#This Row],[Siano rano]] - $H$4 * 40, Tabela19[[#This Row],[Siano rano]]) + IF(Tabela19[[#This Row],[Dzień tygonia]]=6, 15000, 0)</f>
        <v>63600</v>
      </c>
      <c r="E78">
        <f>IF(Tabela19[[#This Row],[Siano rano]]&lt;50000,Tabela19[[#This Row],[Żołędzie rano]] - $H$4 * 20, Tabela19[[#This Row],[Żołędzie rano]]) + IF(Tabela19[[#This Row],[Dzień tygonia]]=3, 4000, 0)</f>
        <v>3400</v>
      </c>
      <c r="F78">
        <f>WEEKDAY(Tabela19[[#This Row],[Data]])</f>
        <v>6</v>
      </c>
    </row>
    <row r="79" spans="1:6" x14ac:dyDescent="0.25">
      <c r="A79" s="1">
        <v>43512</v>
      </c>
      <c r="B79">
        <f t="shared" si="1"/>
        <v>63600</v>
      </c>
      <c r="C79">
        <f t="shared" si="1"/>
        <v>3400</v>
      </c>
      <c r="D79">
        <f>IF(Tabela19[[#This Row],[Siano rano]]&gt;=50000,Tabela19[[#This Row],[Siano rano]] - $H$4 * 40, Tabela19[[#This Row],[Siano rano]]) + IF(Tabela19[[#This Row],[Dzień tygonia]]=6, 15000, 0)</f>
        <v>59800</v>
      </c>
      <c r="E79">
        <f>IF(Tabela19[[#This Row],[Siano rano]]&lt;50000,Tabela19[[#This Row],[Żołędzie rano]] - $H$4 * 20, Tabela19[[#This Row],[Żołędzie rano]]) + IF(Tabela19[[#This Row],[Dzień tygonia]]=3, 4000, 0)</f>
        <v>3400</v>
      </c>
      <c r="F79">
        <f>WEEKDAY(Tabela19[[#This Row],[Data]])</f>
        <v>7</v>
      </c>
    </row>
    <row r="80" spans="1:6" x14ac:dyDescent="0.25">
      <c r="A80" s="1">
        <v>43513</v>
      </c>
      <c r="B80">
        <f t="shared" si="1"/>
        <v>59800</v>
      </c>
      <c r="C80">
        <f t="shared" si="1"/>
        <v>3400</v>
      </c>
      <c r="D80">
        <f>IF(Tabela19[[#This Row],[Siano rano]]&gt;=50000,Tabela19[[#This Row],[Siano rano]] - $H$4 * 40, Tabela19[[#This Row],[Siano rano]]) + IF(Tabela19[[#This Row],[Dzień tygonia]]=6, 15000, 0)</f>
        <v>56000</v>
      </c>
      <c r="E80">
        <f>IF(Tabela19[[#This Row],[Siano rano]]&lt;50000,Tabela19[[#This Row],[Żołędzie rano]] - $H$4 * 20, Tabela19[[#This Row],[Żołędzie rano]]) + IF(Tabela19[[#This Row],[Dzień tygonia]]=3, 4000, 0)</f>
        <v>3400</v>
      </c>
      <c r="F80">
        <f>WEEKDAY(Tabela19[[#This Row],[Data]])</f>
        <v>1</v>
      </c>
    </row>
    <row r="81" spans="1:6" x14ac:dyDescent="0.25">
      <c r="A81" s="1">
        <v>43514</v>
      </c>
      <c r="B81">
        <f t="shared" si="1"/>
        <v>56000</v>
      </c>
      <c r="C81">
        <f t="shared" si="1"/>
        <v>3400</v>
      </c>
      <c r="D81">
        <f>IF(Tabela19[[#This Row],[Siano rano]]&gt;=50000,Tabela19[[#This Row],[Siano rano]] - $H$4 * 40, Tabela19[[#This Row],[Siano rano]]) + IF(Tabela19[[#This Row],[Dzień tygonia]]=6, 15000, 0)</f>
        <v>52200</v>
      </c>
      <c r="E81">
        <f>IF(Tabela19[[#This Row],[Siano rano]]&lt;50000,Tabela19[[#This Row],[Żołędzie rano]] - $H$4 * 20, Tabela19[[#This Row],[Żołędzie rano]]) + IF(Tabela19[[#This Row],[Dzień tygonia]]=3, 4000, 0)</f>
        <v>3400</v>
      </c>
      <c r="F81">
        <f>WEEKDAY(Tabela19[[#This Row],[Data]])</f>
        <v>2</v>
      </c>
    </row>
    <row r="82" spans="1:6" x14ac:dyDescent="0.25">
      <c r="A82" s="1">
        <v>43515</v>
      </c>
      <c r="B82">
        <f t="shared" si="1"/>
        <v>52200</v>
      </c>
      <c r="C82">
        <f t="shared" si="1"/>
        <v>3400</v>
      </c>
      <c r="D82">
        <f>IF(Tabela19[[#This Row],[Siano rano]]&gt;=50000,Tabela19[[#This Row],[Siano rano]] - $H$4 * 40, Tabela19[[#This Row],[Siano rano]]) + IF(Tabela19[[#This Row],[Dzień tygonia]]=6, 15000, 0)</f>
        <v>48400</v>
      </c>
      <c r="E82">
        <f>IF(Tabela19[[#This Row],[Siano rano]]&lt;50000,Tabela19[[#This Row],[Żołędzie rano]] - $H$4 * 20, Tabela19[[#This Row],[Żołędzie rano]]) + IF(Tabela19[[#This Row],[Dzień tygonia]]=3, 4000, 0)</f>
        <v>7400</v>
      </c>
      <c r="F82">
        <f>WEEKDAY(Tabela19[[#This Row],[Data]])</f>
        <v>3</v>
      </c>
    </row>
    <row r="83" spans="1:6" x14ac:dyDescent="0.25">
      <c r="A83" s="1">
        <v>43516</v>
      </c>
      <c r="B83">
        <f t="shared" si="1"/>
        <v>48400</v>
      </c>
      <c r="C83">
        <f t="shared" si="1"/>
        <v>7400</v>
      </c>
      <c r="D83">
        <f>IF(Tabela19[[#This Row],[Siano rano]]&gt;=50000,Tabela19[[#This Row],[Siano rano]] - $H$4 * 40, Tabela19[[#This Row],[Siano rano]]) + IF(Tabela19[[#This Row],[Dzień tygonia]]=6, 15000, 0)</f>
        <v>48400</v>
      </c>
      <c r="E83">
        <f>IF(Tabela19[[#This Row],[Siano rano]]&lt;50000,Tabela19[[#This Row],[Żołędzie rano]] - $H$4 * 20, Tabela19[[#This Row],[Żołędzie rano]]) + IF(Tabela19[[#This Row],[Dzień tygonia]]=3, 4000, 0)</f>
        <v>5500</v>
      </c>
      <c r="F83">
        <f>WEEKDAY(Tabela19[[#This Row],[Data]])</f>
        <v>4</v>
      </c>
    </row>
    <row r="84" spans="1:6" x14ac:dyDescent="0.25">
      <c r="A84" s="1">
        <v>43517</v>
      </c>
      <c r="B84">
        <f t="shared" si="1"/>
        <v>48400</v>
      </c>
      <c r="C84">
        <f t="shared" si="1"/>
        <v>5500</v>
      </c>
      <c r="D84">
        <f>IF(Tabela19[[#This Row],[Siano rano]]&gt;=50000,Tabela19[[#This Row],[Siano rano]] - $H$4 * 40, Tabela19[[#This Row],[Siano rano]]) + IF(Tabela19[[#This Row],[Dzień tygonia]]=6, 15000, 0)</f>
        <v>48400</v>
      </c>
      <c r="E84">
        <f>IF(Tabela19[[#This Row],[Siano rano]]&lt;50000,Tabela19[[#This Row],[Żołędzie rano]] - $H$4 * 20, Tabela19[[#This Row],[Żołędzie rano]]) + IF(Tabela19[[#This Row],[Dzień tygonia]]=3, 4000, 0)</f>
        <v>3600</v>
      </c>
      <c r="F84">
        <f>WEEKDAY(Tabela19[[#This Row],[Data]])</f>
        <v>5</v>
      </c>
    </row>
    <row r="85" spans="1:6" x14ac:dyDescent="0.25">
      <c r="A85" s="1">
        <v>43518</v>
      </c>
      <c r="B85">
        <f t="shared" si="1"/>
        <v>48400</v>
      </c>
      <c r="C85">
        <f t="shared" si="1"/>
        <v>3600</v>
      </c>
      <c r="D85">
        <f>IF(Tabela19[[#This Row],[Siano rano]]&gt;=50000,Tabela19[[#This Row],[Siano rano]] - $H$4 * 40, Tabela19[[#This Row],[Siano rano]]) + IF(Tabela19[[#This Row],[Dzień tygonia]]=6, 15000, 0)</f>
        <v>63400</v>
      </c>
      <c r="E85">
        <f>IF(Tabela19[[#This Row],[Siano rano]]&lt;50000,Tabela19[[#This Row],[Żołędzie rano]] - $H$4 * 20, Tabela19[[#This Row],[Żołędzie rano]]) + IF(Tabela19[[#This Row],[Dzień tygonia]]=3, 4000, 0)</f>
        <v>1700</v>
      </c>
      <c r="F85">
        <f>WEEKDAY(Tabela19[[#This Row],[Data]])</f>
        <v>6</v>
      </c>
    </row>
    <row r="86" spans="1:6" x14ac:dyDescent="0.25">
      <c r="A86" s="1">
        <v>43519</v>
      </c>
      <c r="B86">
        <f t="shared" si="1"/>
        <v>63400</v>
      </c>
      <c r="C86">
        <f t="shared" si="1"/>
        <v>1700</v>
      </c>
      <c r="D86">
        <f>IF(Tabela19[[#This Row],[Siano rano]]&gt;=50000,Tabela19[[#This Row],[Siano rano]] - $H$4 * 40, Tabela19[[#This Row],[Siano rano]]) + IF(Tabela19[[#This Row],[Dzień tygonia]]=6, 15000, 0)</f>
        <v>59600</v>
      </c>
      <c r="E86">
        <f>IF(Tabela19[[#This Row],[Siano rano]]&lt;50000,Tabela19[[#This Row],[Żołędzie rano]] - $H$4 * 20, Tabela19[[#This Row],[Żołędzie rano]]) + IF(Tabela19[[#This Row],[Dzień tygonia]]=3, 4000, 0)</f>
        <v>1700</v>
      </c>
      <c r="F86">
        <f>WEEKDAY(Tabela19[[#This Row],[Data]])</f>
        <v>7</v>
      </c>
    </row>
    <row r="87" spans="1:6" x14ac:dyDescent="0.25">
      <c r="A87" s="1">
        <v>43520</v>
      </c>
      <c r="B87">
        <f t="shared" si="1"/>
        <v>59600</v>
      </c>
      <c r="C87">
        <f t="shared" si="1"/>
        <v>1700</v>
      </c>
      <c r="D87">
        <f>IF(Tabela19[[#This Row],[Siano rano]]&gt;=50000,Tabela19[[#This Row],[Siano rano]] - $H$4 * 40, Tabela19[[#This Row],[Siano rano]]) + IF(Tabela19[[#This Row],[Dzień tygonia]]=6, 15000, 0)</f>
        <v>55800</v>
      </c>
      <c r="E87">
        <f>IF(Tabela19[[#This Row],[Siano rano]]&lt;50000,Tabela19[[#This Row],[Żołędzie rano]] - $H$4 * 20, Tabela19[[#This Row],[Żołędzie rano]]) + IF(Tabela19[[#This Row],[Dzień tygonia]]=3, 4000, 0)</f>
        <v>1700</v>
      </c>
      <c r="F87">
        <f>WEEKDAY(Tabela19[[#This Row],[Data]])</f>
        <v>1</v>
      </c>
    </row>
    <row r="88" spans="1:6" x14ac:dyDescent="0.25">
      <c r="A88" s="1">
        <v>43521</v>
      </c>
      <c r="B88">
        <f t="shared" si="1"/>
        <v>55800</v>
      </c>
      <c r="C88">
        <f t="shared" si="1"/>
        <v>1700</v>
      </c>
      <c r="D88">
        <f>IF(Tabela19[[#This Row],[Siano rano]]&gt;=50000,Tabela19[[#This Row],[Siano rano]] - $H$4 * 40, Tabela19[[#This Row],[Siano rano]]) + IF(Tabela19[[#This Row],[Dzień tygonia]]=6, 15000, 0)</f>
        <v>52000</v>
      </c>
      <c r="E88">
        <f>IF(Tabela19[[#This Row],[Siano rano]]&lt;50000,Tabela19[[#This Row],[Żołędzie rano]] - $H$4 * 20, Tabela19[[#This Row],[Żołędzie rano]]) + IF(Tabela19[[#This Row],[Dzień tygonia]]=3, 4000, 0)</f>
        <v>1700</v>
      </c>
      <c r="F88">
        <f>WEEKDAY(Tabela19[[#This Row],[Data]])</f>
        <v>2</v>
      </c>
    </row>
    <row r="89" spans="1:6" x14ac:dyDescent="0.25">
      <c r="A89" s="1">
        <v>43522</v>
      </c>
      <c r="B89">
        <f t="shared" si="1"/>
        <v>52000</v>
      </c>
      <c r="C89">
        <f t="shared" si="1"/>
        <v>1700</v>
      </c>
      <c r="D89">
        <f>IF(Tabela19[[#This Row],[Siano rano]]&gt;=50000,Tabela19[[#This Row],[Siano rano]] - $H$4 * 40, Tabela19[[#This Row],[Siano rano]]) + IF(Tabela19[[#This Row],[Dzień tygonia]]=6, 15000, 0)</f>
        <v>48200</v>
      </c>
      <c r="E89">
        <f>IF(Tabela19[[#This Row],[Siano rano]]&lt;50000,Tabela19[[#This Row],[Żołędzie rano]] - $H$4 * 20, Tabela19[[#This Row],[Żołędzie rano]]) + IF(Tabela19[[#This Row],[Dzień tygonia]]=3, 4000, 0)</f>
        <v>5700</v>
      </c>
      <c r="F89">
        <f>WEEKDAY(Tabela19[[#This Row],[Data]])</f>
        <v>3</v>
      </c>
    </row>
    <row r="90" spans="1:6" x14ac:dyDescent="0.25">
      <c r="A90" s="1">
        <v>43523</v>
      </c>
      <c r="B90">
        <f t="shared" si="1"/>
        <v>48200</v>
      </c>
      <c r="C90">
        <f t="shared" si="1"/>
        <v>5700</v>
      </c>
      <c r="D90">
        <f>IF(Tabela19[[#This Row],[Siano rano]]&gt;=50000,Tabela19[[#This Row],[Siano rano]] - $H$4 * 40, Tabela19[[#This Row],[Siano rano]]) + IF(Tabela19[[#This Row],[Dzień tygonia]]=6, 15000, 0)</f>
        <v>48200</v>
      </c>
      <c r="E90">
        <f>IF(Tabela19[[#This Row],[Siano rano]]&lt;50000,Tabela19[[#This Row],[Żołędzie rano]] - $H$4 * 20, Tabela19[[#This Row],[Żołędzie rano]]) + IF(Tabela19[[#This Row],[Dzień tygonia]]=3, 4000, 0)</f>
        <v>3800</v>
      </c>
      <c r="F90">
        <f>WEEKDAY(Tabela19[[#This Row],[Data]])</f>
        <v>4</v>
      </c>
    </row>
    <row r="91" spans="1:6" x14ac:dyDescent="0.25">
      <c r="A91" s="1">
        <v>43524</v>
      </c>
      <c r="B91">
        <f t="shared" si="1"/>
        <v>48200</v>
      </c>
      <c r="C91">
        <f t="shared" si="1"/>
        <v>3800</v>
      </c>
      <c r="D91">
        <f>IF(Tabela19[[#This Row],[Siano rano]]&gt;=50000,Tabela19[[#This Row],[Siano rano]] - $H$4 * 40, Tabela19[[#This Row],[Siano rano]]) + IF(Tabela19[[#This Row],[Dzień tygonia]]=6, 15000, 0)</f>
        <v>48200</v>
      </c>
      <c r="E91">
        <f>IF(Tabela19[[#This Row],[Siano rano]]&lt;50000,Tabela19[[#This Row],[Żołędzie rano]] - $H$4 * 20, Tabela19[[#This Row],[Żołędzie rano]]) + IF(Tabela19[[#This Row],[Dzień tygonia]]=3, 4000, 0)</f>
        <v>1900</v>
      </c>
      <c r="F91">
        <f>WEEKDAY(Tabela19[[#This Row],[Data]])</f>
        <v>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a)</vt:lpstr>
      <vt:lpstr>b)</vt:lpstr>
      <vt:lpstr>c)</vt:lpstr>
      <vt:lpstr>d)</vt:lpstr>
      <vt:lpstr>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2015-06-05T18:19:34Z</dcterms:created>
  <dcterms:modified xsi:type="dcterms:W3CDTF">2021-02-10T10:50:40Z</dcterms:modified>
</cp:coreProperties>
</file>