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143964B-ED1A-47A4-8BE7-AE88DE7786A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6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5" i="1" l="1"/>
  <c r="O45" i="1"/>
  <c r="Q45" i="1" s="1"/>
  <c r="M45" i="1"/>
  <c r="T44" i="1"/>
  <c r="O44" i="1"/>
  <c r="Q44" i="1" s="1"/>
  <c r="M44" i="1"/>
  <c r="T43" i="1"/>
  <c r="O43" i="1"/>
  <c r="Q43" i="1" s="1"/>
  <c r="M43" i="1"/>
  <c r="T42" i="1"/>
  <c r="O42" i="1"/>
  <c r="Q42" i="1" s="1"/>
  <c r="M42" i="1"/>
  <c r="T41" i="1"/>
  <c r="O41" i="1"/>
  <c r="Q41" i="1" s="1"/>
  <c r="M41" i="1"/>
  <c r="T40" i="1"/>
  <c r="O40" i="1"/>
  <c r="Q40" i="1" s="1"/>
  <c r="M40" i="1"/>
  <c r="T39" i="1"/>
  <c r="O39" i="1"/>
  <c r="Q39" i="1" s="1"/>
  <c r="M39" i="1"/>
  <c r="T38" i="1"/>
  <c r="O38" i="1"/>
  <c r="Q38" i="1" s="1"/>
  <c r="M38" i="1"/>
  <c r="T37" i="1"/>
  <c r="O37" i="1"/>
  <c r="Q37" i="1" s="1"/>
  <c r="M37" i="1"/>
  <c r="T36" i="1"/>
  <c r="O36" i="1"/>
  <c r="Q36" i="1" s="1"/>
  <c r="M36" i="1"/>
  <c r="T35" i="1"/>
  <c r="O35" i="1"/>
  <c r="Q35" i="1" s="1"/>
  <c r="M35" i="1"/>
  <c r="T34" i="1"/>
  <c r="O34" i="1"/>
  <c r="Q34" i="1" s="1"/>
  <c r="M34" i="1"/>
  <c r="T33" i="1"/>
  <c r="O33" i="1"/>
  <c r="Q33" i="1" s="1"/>
  <c r="M33" i="1"/>
  <c r="T32" i="1"/>
  <c r="O32" i="1"/>
  <c r="Q32" i="1" s="1"/>
  <c r="M32" i="1"/>
  <c r="T31" i="1"/>
  <c r="O31" i="1"/>
  <c r="Q31" i="1" s="1"/>
  <c r="M31" i="1"/>
  <c r="T30" i="1"/>
  <c r="O30" i="1"/>
  <c r="Q30" i="1" s="1"/>
  <c r="M30" i="1"/>
  <c r="T29" i="1"/>
  <c r="O29" i="1"/>
  <c r="M29" i="1"/>
  <c r="T28" i="1"/>
  <c r="O28" i="1"/>
  <c r="Q28" i="1" s="1"/>
  <c r="M28" i="1"/>
  <c r="T27" i="1"/>
  <c r="O27" i="1"/>
  <c r="Q27" i="1" s="1"/>
  <c r="M27" i="1"/>
  <c r="T26" i="1"/>
  <c r="O26" i="1"/>
  <c r="Q26" i="1" s="1"/>
  <c r="M26" i="1"/>
  <c r="T25" i="1"/>
  <c r="O25" i="1"/>
  <c r="M25" i="1"/>
  <c r="T24" i="1"/>
  <c r="O24" i="1"/>
  <c r="Q24" i="1" s="1"/>
  <c r="M24" i="1"/>
  <c r="T23" i="1"/>
  <c r="O23" i="1"/>
  <c r="M23" i="1"/>
  <c r="T22" i="1"/>
  <c r="O22" i="1"/>
  <c r="M22" i="1"/>
  <c r="T21" i="1"/>
  <c r="O21" i="1"/>
  <c r="M21" i="1"/>
  <c r="T20" i="1"/>
  <c r="O20" i="1"/>
  <c r="M20" i="1"/>
  <c r="T19" i="1"/>
  <c r="O19" i="1"/>
  <c r="M19" i="1"/>
  <c r="T18" i="1"/>
  <c r="O18" i="1"/>
  <c r="M18" i="1"/>
  <c r="T17" i="1"/>
  <c r="O17" i="1"/>
  <c r="M17" i="1"/>
  <c r="T16" i="1"/>
  <c r="O16" i="1"/>
  <c r="M16" i="1"/>
  <c r="T15" i="1"/>
  <c r="O15" i="1"/>
  <c r="M15" i="1"/>
  <c r="T14" i="1"/>
  <c r="O14" i="1"/>
  <c r="M14" i="1"/>
  <c r="T13" i="1"/>
  <c r="O13" i="1"/>
  <c r="M13" i="1"/>
  <c r="T12" i="1"/>
  <c r="O12" i="1"/>
  <c r="M12" i="1"/>
  <c r="T11" i="1"/>
  <c r="O11" i="1"/>
  <c r="M11" i="1"/>
  <c r="T10" i="1"/>
  <c r="O10" i="1"/>
  <c r="M10" i="1"/>
  <c r="T9" i="1"/>
  <c r="O9" i="1"/>
  <c r="M9" i="1"/>
  <c r="T8" i="1"/>
  <c r="O8" i="1"/>
  <c r="M8" i="1"/>
  <c r="O46" i="1"/>
  <c r="Q46" i="1" s="1"/>
  <c r="T46" i="1"/>
  <c r="C46" i="1"/>
  <c r="G46" i="1"/>
  <c r="F46" i="1"/>
  <c r="E46" i="1"/>
  <c r="G11" i="6"/>
  <c r="F11" i="6"/>
  <c r="E11" i="6"/>
  <c r="T7" i="1"/>
  <c r="O7" i="1"/>
  <c r="M7" i="1"/>
  <c r="N9" i="1" s="1"/>
  <c r="H42" i="1"/>
  <c r="H36" i="1"/>
  <c r="H41" i="1"/>
  <c r="H19" i="1"/>
  <c r="H37" i="1"/>
  <c r="H20" i="1"/>
  <c r="H38" i="1"/>
  <c r="H39" i="1"/>
  <c r="H21" i="1"/>
  <c r="H40" i="1"/>
  <c r="H22" i="1"/>
  <c r="H23" i="1"/>
  <c r="H43" i="1"/>
  <c r="H24" i="1"/>
  <c r="H44" i="1"/>
  <c r="H25" i="1"/>
  <c r="H7" i="1"/>
  <c r="H8" i="1"/>
  <c r="H33" i="1"/>
  <c r="H9" i="1"/>
  <c r="H26" i="1"/>
  <c r="H34" i="1"/>
  <c r="H10" i="1"/>
  <c r="H35" i="1"/>
  <c r="H27" i="1"/>
  <c r="H11" i="1"/>
  <c r="H18" i="1"/>
  <c r="H28" i="1"/>
  <c r="H29" i="1"/>
  <c r="H30" i="1"/>
  <c r="H31" i="1"/>
  <c r="H32" i="1"/>
  <c r="H12" i="1"/>
  <c r="H13" i="1"/>
  <c r="H14" i="1"/>
  <c r="H45" i="1"/>
  <c r="H15" i="1"/>
  <c r="H16" i="1"/>
  <c r="H17" i="1"/>
  <c r="P3" i="6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AP6" i="3"/>
  <c r="Q10" i="1" l="1"/>
  <c r="Q14" i="1"/>
  <c r="Q18" i="1"/>
  <c r="Q22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N7" i="1"/>
  <c r="Q7" i="1"/>
  <c r="Q8" i="1"/>
  <c r="Q12" i="1"/>
  <c r="Q16" i="1"/>
  <c r="Q20" i="1"/>
  <c r="N42" i="1"/>
  <c r="N38" i="1"/>
  <c r="N34" i="1"/>
  <c r="N30" i="1"/>
  <c r="N26" i="1"/>
  <c r="N22" i="1"/>
  <c r="N18" i="1"/>
  <c r="N14" i="1"/>
  <c r="N10" i="1"/>
  <c r="Q11" i="1"/>
  <c r="Q15" i="1"/>
  <c r="Q19" i="1"/>
  <c r="Q23" i="1"/>
  <c r="N45" i="1"/>
  <c r="N41" i="1"/>
  <c r="N37" i="1"/>
  <c r="N33" i="1"/>
  <c r="N29" i="1"/>
  <c r="N25" i="1"/>
  <c r="N21" i="1"/>
  <c r="N17" i="1"/>
  <c r="N13" i="1"/>
  <c r="Q13" i="1"/>
  <c r="Q17" i="1"/>
  <c r="Q21" i="1"/>
  <c r="Q25" i="1"/>
  <c r="Q29" i="1"/>
  <c r="Q9" i="1"/>
  <c r="I40" i="1"/>
  <c r="P40" i="1" s="1"/>
  <c r="L40" i="1" s="1"/>
  <c r="I20" i="1"/>
  <c r="P20" i="1" s="1"/>
  <c r="L20" i="1" s="1"/>
  <c r="I34" i="1"/>
  <c r="P34" i="1" s="1"/>
  <c r="L34" i="1" s="1"/>
  <c r="I16" i="1"/>
  <c r="P16" i="1" s="1"/>
  <c r="L16" i="1" s="1"/>
  <c r="I41" i="1"/>
  <c r="P41" i="1" s="1"/>
  <c r="L41" i="1" s="1"/>
  <c r="I24" i="1"/>
  <c r="P24" i="1" s="1"/>
  <c r="L24" i="1" s="1"/>
  <c r="I30" i="1"/>
  <c r="P30" i="1" s="1"/>
  <c r="L30" i="1" s="1"/>
  <c r="I13" i="1"/>
  <c r="P13" i="1" s="1"/>
  <c r="L13" i="1" s="1"/>
  <c r="I8" i="1"/>
  <c r="P8" i="1" s="1"/>
  <c r="L8" i="1" s="1"/>
  <c r="I36" i="1"/>
  <c r="P36" i="1" s="1"/>
  <c r="L36" i="1" s="1"/>
  <c r="I11" i="1"/>
  <c r="P11" i="1" s="1"/>
  <c r="L11" i="1" s="1"/>
  <c r="I15" i="1"/>
  <c r="P15" i="1" s="1"/>
  <c r="L15" i="1" s="1"/>
  <c r="I27" i="1"/>
  <c r="P27" i="1" s="1"/>
  <c r="L27" i="1" s="1"/>
  <c r="I7" i="1"/>
  <c r="I21" i="1"/>
  <c r="P21" i="1" s="1"/>
  <c r="L21" i="1" s="1"/>
  <c r="I42" i="1"/>
  <c r="P42" i="1" s="1"/>
  <c r="L42" i="1" s="1"/>
  <c r="I45" i="1"/>
  <c r="J45" i="1" s="1"/>
  <c r="I32" i="1"/>
  <c r="P32" i="1" s="1"/>
  <c r="L32" i="1" s="1"/>
  <c r="I28" i="1"/>
  <c r="P28" i="1" s="1"/>
  <c r="L28" i="1" s="1"/>
  <c r="I35" i="1"/>
  <c r="P35" i="1" s="1"/>
  <c r="L35" i="1" s="1"/>
  <c r="I9" i="1"/>
  <c r="P9" i="1" s="1"/>
  <c r="L9" i="1" s="1"/>
  <c r="I25" i="1"/>
  <c r="P25" i="1" s="1"/>
  <c r="L25" i="1" s="1"/>
  <c r="I23" i="1"/>
  <c r="P23" i="1" s="1"/>
  <c r="L23" i="1" s="1"/>
  <c r="I39" i="1"/>
  <c r="P39" i="1" s="1"/>
  <c r="L39" i="1" s="1"/>
  <c r="I19" i="1"/>
  <c r="P19" i="1" s="1"/>
  <c r="L19" i="1" s="1"/>
  <c r="I12" i="1"/>
  <c r="P12" i="1" s="1"/>
  <c r="L12" i="1" s="1"/>
  <c r="I29" i="1"/>
  <c r="P29" i="1" s="1"/>
  <c r="L29" i="1" s="1"/>
  <c r="I26" i="1"/>
  <c r="P26" i="1" s="1"/>
  <c r="L26" i="1" s="1"/>
  <c r="I43" i="1"/>
  <c r="P43" i="1" s="1"/>
  <c r="L43" i="1" s="1"/>
  <c r="I37" i="1"/>
  <c r="P37" i="1" s="1"/>
  <c r="L37" i="1" s="1"/>
  <c r="I17" i="1"/>
  <c r="P17" i="1" s="1"/>
  <c r="L17" i="1" s="1"/>
  <c r="I14" i="1"/>
  <c r="P14" i="1" s="1"/>
  <c r="L14" i="1" s="1"/>
  <c r="I31" i="1"/>
  <c r="P31" i="1" s="1"/>
  <c r="L31" i="1" s="1"/>
  <c r="I18" i="1"/>
  <c r="P18" i="1" s="1"/>
  <c r="L18" i="1" s="1"/>
  <c r="I10" i="1"/>
  <c r="P10" i="1" s="1"/>
  <c r="L10" i="1" s="1"/>
  <c r="I33" i="1"/>
  <c r="P33" i="1" s="1"/>
  <c r="L33" i="1" s="1"/>
  <c r="I44" i="1"/>
  <c r="P44" i="1" s="1"/>
  <c r="L44" i="1" s="1"/>
  <c r="I22" i="1"/>
  <c r="P22" i="1" s="1"/>
  <c r="L22" i="1" s="1"/>
  <c r="I38" i="1"/>
  <c r="P38" i="1" s="1"/>
  <c r="L38" i="1" s="1"/>
  <c r="J35" i="1"/>
  <c r="H46" i="1"/>
  <c r="U26" i="1" s="1"/>
  <c r="J30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23" i="1" l="1"/>
  <c r="J11" i="1"/>
  <c r="J12" i="1"/>
  <c r="J9" i="1"/>
  <c r="J13" i="1"/>
  <c r="J27" i="1"/>
  <c r="J36" i="1"/>
  <c r="J31" i="1"/>
  <c r="J19" i="1"/>
  <c r="J43" i="1"/>
  <c r="U12" i="1"/>
  <c r="U22" i="1"/>
  <c r="U42" i="1"/>
  <c r="J16" i="1"/>
  <c r="J14" i="1"/>
  <c r="J26" i="1"/>
  <c r="U41" i="1"/>
  <c r="U15" i="1"/>
  <c r="U24" i="1"/>
  <c r="U38" i="1"/>
  <c r="U39" i="1"/>
  <c r="U14" i="1"/>
  <c r="U19" i="1"/>
  <c r="U25" i="1"/>
  <c r="U43" i="1"/>
  <c r="U37" i="1"/>
  <c r="U20" i="1"/>
  <c r="U45" i="1"/>
  <c r="J15" i="1"/>
  <c r="U40" i="1"/>
  <c r="U17" i="1"/>
  <c r="U8" i="1"/>
  <c r="U34" i="1"/>
  <c r="U33" i="1"/>
  <c r="U28" i="1"/>
  <c r="U10" i="1"/>
  <c r="U23" i="1"/>
  <c r="U44" i="1"/>
  <c r="U31" i="1"/>
  <c r="U18" i="1"/>
  <c r="U21" i="1"/>
  <c r="P46" i="1"/>
  <c r="P45" i="1"/>
  <c r="L45" i="1" s="1"/>
  <c r="U11" i="1"/>
  <c r="U27" i="1"/>
  <c r="U9" i="1"/>
  <c r="U36" i="1"/>
  <c r="U16" i="1"/>
  <c r="U13" i="1"/>
  <c r="U30" i="1"/>
  <c r="U29" i="1"/>
  <c r="U35" i="1"/>
  <c r="U32" i="1"/>
  <c r="U46" i="1"/>
  <c r="J10" i="1"/>
  <c r="J24" i="1"/>
  <c r="J39" i="1"/>
  <c r="J32" i="1"/>
  <c r="J20" i="1"/>
  <c r="J42" i="1"/>
  <c r="J44" i="1"/>
  <c r="J29" i="1"/>
  <c r="J34" i="1"/>
  <c r="J22" i="1"/>
  <c r="J33" i="1"/>
  <c r="J25" i="1"/>
  <c r="J7" i="1"/>
  <c r="I46" i="1"/>
  <c r="J40" i="1"/>
  <c r="P7" i="1"/>
  <c r="L7" i="1" s="1"/>
  <c r="J37" i="1"/>
  <c r="J8" i="1"/>
  <c r="J41" i="1"/>
  <c r="J28" i="1"/>
  <c r="J21" i="1"/>
  <c r="J18" i="1"/>
  <c r="J38" i="1"/>
  <c r="J17" i="1"/>
  <c r="U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41" i="1" l="1"/>
  <c r="S41" i="1" s="1"/>
  <c r="R40" i="1"/>
  <c r="S40" i="1" s="1"/>
  <c r="R31" i="1"/>
  <c r="S31" i="1" s="1"/>
  <c r="R29" i="1"/>
  <c r="S29" i="1" s="1"/>
  <c r="R25" i="1"/>
  <c r="S25" i="1" s="1"/>
  <c r="R21" i="1"/>
  <c r="S21" i="1" s="1"/>
  <c r="R17" i="1"/>
  <c r="S17" i="1" s="1"/>
  <c r="R13" i="1"/>
  <c r="S13" i="1" s="1"/>
  <c r="R10" i="1"/>
  <c r="S10" i="1" s="1"/>
  <c r="R45" i="1"/>
  <c r="S45" i="1" s="1"/>
  <c r="R43" i="1"/>
  <c r="S43" i="1" s="1"/>
  <c r="R26" i="1"/>
  <c r="S26" i="1" s="1"/>
  <c r="R22" i="1"/>
  <c r="S22" i="1" s="1"/>
  <c r="R11" i="1"/>
  <c r="S11" i="1" s="1"/>
  <c r="R37" i="1"/>
  <c r="S37" i="1" s="1"/>
  <c r="R42" i="1"/>
  <c r="S42" i="1" s="1"/>
  <c r="R32" i="1"/>
  <c r="S32" i="1" s="1"/>
  <c r="R30" i="1"/>
  <c r="S30" i="1" s="1"/>
  <c r="R18" i="1"/>
  <c r="S18" i="1" s="1"/>
  <c r="R14" i="1"/>
  <c r="S14" i="1" s="1"/>
  <c r="R44" i="1"/>
  <c r="S44" i="1" s="1"/>
  <c r="R35" i="1"/>
  <c r="S35" i="1" s="1"/>
  <c r="R33" i="1"/>
  <c r="S33" i="1" s="1"/>
  <c r="R39" i="1"/>
  <c r="S39" i="1" s="1"/>
  <c r="R38" i="1"/>
  <c r="S38" i="1" s="1"/>
  <c r="R28" i="1"/>
  <c r="S28" i="1" s="1"/>
  <c r="R24" i="1"/>
  <c r="S24" i="1" s="1"/>
  <c r="R20" i="1"/>
  <c r="S20" i="1" s="1"/>
  <c r="R16" i="1"/>
  <c r="S16" i="1" s="1"/>
  <c r="R12" i="1"/>
  <c r="S12" i="1" s="1"/>
  <c r="R15" i="1"/>
  <c r="S15" i="1" s="1"/>
  <c r="R36" i="1"/>
  <c r="S36" i="1" s="1"/>
  <c r="R34" i="1"/>
  <c r="S34" i="1" s="1"/>
  <c r="R8" i="1"/>
  <c r="S8" i="1" s="1"/>
  <c r="R27" i="1"/>
  <c r="S27" i="1" s="1"/>
  <c r="R23" i="1"/>
  <c r="S23" i="1" s="1"/>
  <c r="R19" i="1"/>
  <c r="S19" i="1" s="1"/>
  <c r="R9" i="1"/>
  <c r="S9" i="1" s="1"/>
  <c r="R46" i="1"/>
  <c r="S46" i="1" s="1"/>
  <c r="J46" i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  <c r="N4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<sst xmlns="http://schemas.openxmlformats.org/spreadsheetml/2006/main" count="323" uniqueCount="211">
  <si>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</si>
  <si>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</si>
  <si>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</si>
  <si>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</si>
  <si>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</si>
  <si>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</si>
  <si>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</si>
  <si>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</si>
  <si>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</si>
  <si>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</si>
  <si>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</si>
  <si>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</si>
  <si>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</si>
  <si>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</si>
  <si>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</si>
  <si>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</si>
  <si>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</si>
  <si>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</si>
  <si>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</si>
  <si>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</si>
  <si>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</si>
  <si>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</si>
  <si>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</si>
  <si>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</si>
  <si>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</si>
  <si>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</si>
  <si>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</si>
  <si>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</si>
  <si>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</si>
  <si>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</si>
  <si>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</si>
  <si>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</si>
  <si>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</si>
  <si>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</si>
  <si>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</si>
  <si>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</si>
  <si>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</si>
  <si>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</si>
  <si>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</si>
  <si>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</si>
  <si>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</si>
  <si>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</si>
  <si>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</si>
  <si>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</si>
  <si>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</si>
  <si>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</si>
  <si>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</si>
  <si>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</si>
  <si>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</si>
  <si>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</si>
  <si>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</si>
  <si>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</si>
  <si>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</si>
  <si>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</si>
  <si>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</si>
  <si>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</si>
  <si>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</si>
  <si>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</si>
  <si>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</si>
  <si>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</si>
  <si>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</si>
  <si>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</si>
  <si>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</si>
  <si>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</si>
  <si>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</si>
  <si>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</si>
  <si>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</si>
  <si>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</si>
  <si>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</si>
  <si>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</si>
  <si>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</si>
  <si>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</si>
  <si>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</si>
  <si>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</si>
  <si>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</si>
  <si>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</si>
  <si>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</si>
  <si>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</si>
  <si>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</si>
  <si>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</si>
  <si>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</si>
  <si>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</si>
  <si>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</si>
  <si>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</si>
  <si>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</si>
  <si>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</si>
  <si>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</si>
  <si>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</si>
  <si>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</si>
  <si>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</si>
  <si>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</si>
  <si>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</si>
  <si>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</si>
  <si>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</si>
  <si>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</si>
  <si>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</si>
  <si>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</si>
  <si>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</si>
  <si>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</si>
  <si>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</si>
  <si>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</si>
  <si>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</si>
  <si>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</si>
  <si>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</si>
  <si>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</si>
  <si>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</si>
  <si>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</si>
  <si>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</si>
  <si>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</si>
  <si>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</si>
  <si>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</si>
  <si>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</si>
  <si>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</si>
  <si>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</si>
  <si>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</si>
  <si>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</si>
  <si>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</si>
  <si>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</si>
  <si>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</si>
  <si>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</si>
  <si>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</si>
  <si>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</si>
  <si>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</si>
  <si>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</si>
  <si>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</si>
  <si>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</si>
  <si>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</si>
  <si>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</si>
  <si>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</si>
  <si>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</si>
  <si>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</si>
  <si>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</si>
  <si>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</si>
  <si>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</si>
  <si>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</si>
  <si>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</si>
  <si>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</si>
  <si>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</si>
  <si>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</si>
  <si>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</si>
  <si>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</si>
  <si>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</si>
  <si>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</si>
  <si>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</si>
  <si>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</si>
  <si>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</si>
  <si>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</si>
  <si>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</si>
  <si>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</si>
  <si>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QUIRAMA CASTAÑEDA JHON JADER</t>
  </si>
  <si>
    <t>SANCHEZ BETANCOURT FRANSCISCO</t>
  </si>
  <si>
    <t>VERENZUELA MARTINEZ ALEXANDER</t>
  </si>
  <si>
    <t>VALENCIA MENDOZA JHON</t>
  </si>
  <si>
    <t>JIMENEZ HURTADO CARLOS ESTIVEN</t>
  </si>
  <si>
    <t>MARULANDA JARAMILLO DAWER ANDRES</t>
  </si>
  <si>
    <t>AGUDELO GARCIA DENIN ANGELO</t>
  </si>
  <si>
    <t>JIMENEZ HERNANDEZ ESTEBAN CAMILO</t>
  </si>
  <si>
    <t>ARAQUE ARROYAVE JOSE ALBEIRO</t>
  </si>
  <si>
    <t>PARIAS MURIEL JHON FREDY</t>
  </si>
  <si>
    <t>FRANCO CARVAJAL GERARDO ANTONIO</t>
  </si>
  <si>
    <t>MARTINEZ CHAVERRA LUIS NORBERTO</t>
  </si>
  <si>
    <t>TUBERQUIA URREGO HAROL</t>
  </si>
  <si>
    <t>LOPERA ALVAREZ ESTIVEN</t>
  </si>
  <si>
    <t>TUBERQUIA  MAICOL</t>
  </si>
  <si>
    <t>TABORDA ROJAS DIEGO ALEJANDRO</t>
  </si>
  <si>
    <t>YEPES TORRES JHON ALEXANDER</t>
  </si>
  <si>
    <t>LAYOS JIMENEZ JOHAN CAMILO</t>
  </si>
  <si>
    <t>HERNANDEZ MACIAS GILBERTO</t>
  </si>
  <si>
    <t>DURANGO DAVID JOSE</t>
  </si>
  <si>
    <t>LEON PEREZ RAUL ENRIQUE</t>
  </si>
  <si>
    <t>LOPEZ PINEDA DANIEL ESTIVEN</t>
  </si>
  <si>
    <t>MACIAS HERNANDEZ JULIAN DAVID</t>
  </si>
  <si>
    <t>MURILLO  YOIMAR ANDRES</t>
  </si>
  <si>
    <t>MACEA ARBELAEZ MATEO</t>
  </si>
  <si>
    <t>OCAMPO OCAMPO ANTONIO JOSE</t>
  </si>
  <si>
    <t>PALMAR PANA EDIXON JOSUE</t>
  </si>
  <si>
    <t>SUAREZ ESCUDERO JONATAN</t>
  </si>
  <si>
    <t>AGUDELO GARCIA LLORDIN ELIAS</t>
  </si>
  <si>
    <t>ESPINOZA CHAVARRIA GUILLERMO LEON</t>
  </si>
  <si>
    <t>SALDARRIAGA PARRA LUIS ALBERTO</t>
  </si>
  <si>
    <t>HENAO MUÑOZ FERNEY</t>
  </si>
  <si>
    <t>GONZALEZ PEREZ RAFAEL JOSE</t>
  </si>
  <si>
    <t>GUTIERREZ ARICAPA DANIEL HUMBERTO</t>
  </si>
  <si>
    <t>MIRANDA MACHADO ALVARO</t>
  </si>
  <si>
    <t xml:space="preserve">ESPINOZA ECHAVARRIA EMANUEL </t>
  </si>
  <si>
    <t xml:space="preserve">HENRY DAVID Realizó 5 viajes donde movilizó 144 Usuarios </t>
  </si>
  <si>
    <t xml:space="preserve">7 Descuentos (Transbordo) </t>
  </si>
  <si>
    <t xml:space="preserve">4 Descuentos (transbordo y despachador) </t>
  </si>
  <si>
    <t xml:space="preserve">8 Descuentos (Transbordo) </t>
  </si>
  <si>
    <t xml:space="preserve">4 Descuentos (Transbordo) </t>
  </si>
  <si>
    <t xml:space="preserve">11 Descuentos (transbordo y usuario desubicado) </t>
  </si>
  <si>
    <t xml:space="preserve">14 Descuentos (Transbordo) </t>
  </si>
  <si>
    <t xml:space="preserve">5 Descuentos (Usuarios desubicados y transbordo) </t>
  </si>
  <si>
    <t xml:space="preserve">13 Descuentos (transbordo) </t>
  </si>
  <si>
    <t xml:space="preserve">17 Descuentos (Transbordo) </t>
  </si>
  <si>
    <t xml:space="preserve">30 Descuentos (Transbordo) </t>
  </si>
  <si>
    <t xml:space="preserve">11 Descuentos (transbordo y despachador) </t>
  </si>
  <si>
    <t xml:space="preserve">20 Descuentos (Transbordo) </t>
  </si>
  <si>
    <t xml:space="preserve">2 Descuentos (Usuarios desubicados) </t>
  </si>
  <si>
    <t xml:space="preserve">1 Descuento (Jefe de ruta) </t>
  </si>
  <si>
    <t xml:space="preserve">4 Descuentos (transbordo) </t>
  </si>
  <si>
    <t>9 Descuentos (transbordo)</t>
  </si>
  <si>
    <t xml:space="preserve">3 Descuentos (transbordo) </t>
  </si>
  <si>
    <t xml:space="preserve">19 Descuentos (transbordo y conduct) </t>
  </si>
  <si>
    <t xml:space="preserve">2 Descuentos (Transbordo) </t>
  </si>
  <si>
    <t xml:space="preserve">16 Descuentos (transbordo y conduct) </t>
  </si>
  <si>
    <t xml:space="preserve">JORGE FLORES Realizó 8 viajes donde movilizó 208 Usuarios. 11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</si>
  <si>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22.1 USUARIOS </t>
    </r>
  </si>
  <si>
    <t xml:space="preserve">Se descuenta 1 viaje de 11 31 am ya que NO presta el servicio adecuado. 10 Descuentos (Transbordo) </t>
  </si>
  <si>
    <t xml:space="preserve">Se descuenta 1 viaje de 11 26 am ya que NO presta el servicio adecuado. 14 Descuentos (Transbordo) </t>
  </si>
  <si>
    <t xml:space="preserve">Se descuenta 0.5 viaje de 11 23 am ya que NO espera el tiempo indicado en el paradero. 4 Descuentos (Transbordo)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</si>
</sst>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 formatCode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5</c:v>
                </c:pt>
                <c:pt idx="5">
                  <c:v>6</c:v>
                </c:pt>
                <c:pt idx="6" formatCode="0">
                  <c:v>7</c:v>
                </c:pt>
                <c:pt idx="7" formatCode="0">
                  <c:v>8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25</c:v>
                </c:pt>
                <c:pt idx="22" formatCode="0">
                  <c:v>26</c:v>
                </c:pt>
                <c:pt idx="23">
                  <c:v>27</c:v>
                </c:pt>
                <c:pt idx="24" formatCode="0">
                  <c:v>28</c:v>
                </c:pt>
                <c:pt idx="25" formatCode="0">
                  <c:v>29</c:v>
                </c:pt>
                <c:pt idx="26" formatCode="0">
                  <c:v>30</c:v>
                </c:pt>
                <c:pt idx="27" formatCode="0">
                  <c:v>31</c:v>
                </c:pt>
                <c:pt idx="28" formatCode="0">
                  <c:v>32</c:v>
                </c:pt>
                <c:pt idx="29" formatCode="0">
                  <c:v>33</c:v>
                </c:pt>
                <c:pt idx="30">
                  <c:v>34</c:v>
                </c:pt>
                <c:pt idx="31" formatCode="0">
                  <c:v>36</c:v>
                </c:pt>
                <c:pt idx="32" formatCode="0">
                  <c:v>37</c:v>
                </c:pt>
                <c:pt idx="33" formatCode="0">
                  <c:v>38</c:v>
                </c:pt>
                <c:pt idx="34" formatCode="0">
                  <c:v>39</c:v>
                </c:pt>
                <c:pt idx="35" formatCode="0">
                  <c:v>40</c:v>
                </c:pt>
                <c:pt idx="36" formatCode="0">
                  <c:v>42</c:v>
                </c:pt>
                <c:pt idx="37" formatCode="0">
                  <c:v>43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19.5</c:v>
                </c:pt>
                <c:pt idx="1">
                  <c:v>23.444444444444443</c:v>
                </c:pt>
                <c:pt idx="2">
                  <c:v>20</c:v>
                </c:pt>
                <c:pt idx="3">
                  <c:v>20.3</c:v>
                </c:pt>
                <c:pt idx="4">
                  <c:v>23.9</c:v>
                </c:pt>
                <c:pt idx="5">
                  <c:v>24.09090909090909</c:v>
                </c:pt>
                <c:pt idx="6">
                  <c:v>22.083333333333332</c:v>
                </c:pt>
                <c:pt idx="7">
                  <c:v>20.399999999999999</c:v>
                </c:pt>
                <c:pt idx="8">
                  <c:v>24</c:v>
                </c:pt>
                <c:pt idx="9">
                  <c:v>16.111111111111111</c:v>
                </c:pt>
                <c:pt idx="10">
                  <c:v>24.111111111111111</c:v>
                </c:pt>
                <c:pt idx="11">
                  <c:v>30.333333333333332</c:v>
                </c:pt>
                <c:pt idx="12">
                  <c:v>22.3</c:v>
                </c:pt>
                <c:pt idx="13">
                  <c:v>22.125</c:v>
                </c:pt>
                <c:pt idx="14">
                  <c:v>21.272727272727273</c:v>
                </c:pt>
                <c:pt idx="15">
                  <c:v>19</c:v>
                </c:pt>
                <c:pt idx="16">
                  <c:v>27.5</c:v>
                </c:pt>
                <c:pt idx="17">
                  <c:v>24.2</c:v>
                </c:pt>
                <c:pt idx="18">
                  <c:v>20.5</c:v>
                </c:pt>
                <c:pt idx="19">
                  <c:v>18.222222222222221</c:v>
                </c:pt>
                <c:pt idx="20">
                  <c:v>20.222222222222221</c:v>
                </c:pt>
                <c:pt idx="21">
                  <c:v>21.333333333333332</c:v>
                </c:pt>
                <c:pt idx="22">
                  <c:v>21.888888888888889</c:v>
                </c:pt>
                <c:pt idx="23">
                  <c:v>24.5</c:v>
                </c:pt>
                <c:pt idx="24">
                  <c:v>24.2</c:v>
                </c:pt>
                <c:pt idx="25">
                  <c:v>22.333333333333332</c:v>
                </c:pt>
                <c:pt idx="26">
                  <c:v>19.363636363636363</c:v>
                </c:pt>
                <c:pt idx="27">
                  <c:v>22.2</c:v>
                </c:pt>
                <c:pt idx="28">
                  <c:v>23.5</c:v>
                </c:pt>
                <c:pt idx="29">
                  <c:v>18.352941176470587</c:v>
                </c:pt>
                <c:pt idx="30">
                  <c:v>24.7</c:v>
                </c:pt>
                <c:pt idx="31">
                  <c:v>25.5</c:v>
                </c:pt>
                <c:pt idx="32">
                  <c:v>28.333333333333332</c:v>
                </c:pt>
                <c:pt idx="33">
                  <c:v>24.3</c:v>
                </c:pt>
                <c:pt idx="34">
                  <c:v>22.4</c:v>
                </c:pt>
                <c:pt idx="35">
                  <c:v>20.5</c:v>
                </c:pt>
                <c:pt idx="36">
                  <c:v>21.888888888888889</c:v>
                </c:pt>
                <c:pt idx="37">
                  <c:v>20</c:v>
                </c:pt>
                <c:pt idx="38">
                  <c:v>23.714285714285715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20052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Book core i7" refreshedDate="46010.083006712965" backgroundQuery="1" createdVersion="8" refreshedVersion="8" minRefreshableVersion="3" recordCount="54532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12-19T01:56:20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4" count="45">
        <n v="1"/>
        <n v="3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6"/>
        <n v="27"/>
        <n v="28"/>
        <n v="29"/>
        <n v="30"/>
        <n v="32"/>
        <n v="33"/>
        <n v="34"/>
        <n v="35"/>
        <n v="36"/>
        <n v="37"/>
        <n v="38"/>
        <n v="39"/>
        <n v="40"/>
        <n v="2"/>
        <n v="4"/>
        <n v="25"/>
        <n v="31"/>
        <n v="42"/>
        <n v="41"/>
        <n v="43"/>
        <n v="44"/>
        <m/>
      </sharedItems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79"/>
    </cacheField>
    <cacheField name="Promedio Usuarios" numFmtId="0">
      <sharedItems containsString="0" containsBlank="1" containsNumber="1" minValue="0" maxValue="423.90862944162399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972056.07499999995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05251.01089999999"/>
    </cacheField>
    <cacheField name="Fecha" numFmtId="0">
      <sharedItems containsNonDate="0" containsDate="1" containsString="0" containsBlank="1" minDate="2021-08-01T00:00:00" maxDate="2025-12-19T00:00:00" count="159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20T00:00:00"/>
        <d v="2025-05-21T00:00:00"/>
        <d v="2025-05-22T00:00:00"/>
        <d v="2025-05-23T00:00:00"/>
        <d v="2025-05-19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01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m/>
      </sharedItems>
    </cacheField>
    <cacheField name="Viajes Castigados" numFmtId="0">
      <sharedItems containsString="0" containsBlank="1" containsNumber="1" minValue="0.5" maxValue="1" count="3">
        <m/>
        <n v="1"/>
        <n v="0.5"/>
      </sharedItems>
    </cacheField>
    <cacheField name="Pasajeros Castigados" numFmtId="0">
      <sharedItems containsString="0" containsBlank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532">
  <r>
    <d v="2021-09-17T01:53:00"/>
    <x v="0"/>
    <x v="0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x v="1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x v="2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x v="3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x v="4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x v="5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x v="6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x v="7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x v="8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x v="9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x v="10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x v="11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x v="12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x v="13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x v="14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x v="15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x v="16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x v="17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x v="18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x v="19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x v="20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x v="21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x v="22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x v="23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x v="23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x v="24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x v="25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x v="26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x v="27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x v="28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x v="29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x v="30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x v="31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x v="32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x v="33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x v="34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x v="35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x v="0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x v="36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x v="1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x v="2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x v="3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x v="4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x v="5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x v="6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x v="7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x v="8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x v="9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x v="11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x v="12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x v="13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x v="14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x v="15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x v="16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x v="17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x v="18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x v="20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x v="21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x v="22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x v="23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x v="24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x v="25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x v="26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x v="27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x v="28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x v="29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x v="30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x v="31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x v="32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x v="33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x v="34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x v="35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x v="0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x v="36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x v="1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x v="37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x v="2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x v="3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x v="4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x v="6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x v="7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x v="8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x v="9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x v="11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x v="12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x v="13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x v="14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x v="15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x v="16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x v="17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x v="17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x v="18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x v="20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x v="21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x v="22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x v="23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x v="24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x v="25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x v="27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x v="28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x v="29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x v="30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x v="31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x v="32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x v="33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x v="35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x v="1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x v="1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x v="3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x v="4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x v="5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x v="6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x v="8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x v="9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x v="11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x v="12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x v="13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x v="14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x v="15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x v="16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x v="17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x v="24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x v="25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x v="28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x v="32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x v="0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x v="1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x v="4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x v="5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x v="6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x v="7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x v="8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x v="9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x v="11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x v="12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x v="13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x v="14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x v="16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x v="17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x v="18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x v="21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x v="22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x v="23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x v="23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x v="24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x v="25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x v="26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x v="27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x v="28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x v="29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x v="30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x v="31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x v="32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x v="33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x v="34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x v="35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x v="0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x v="1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x v="2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x v="3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x v="4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x v="5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x v="6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x v="7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x v="8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x v="11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x v="12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x v="13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x v="14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x v="15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x v="16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x v="17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x v="18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x v="18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x v="19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x v="20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x v="21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x v="38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x v="22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x v="23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x v="25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x v="26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x v="27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x v="29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x v="30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x v="31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x v="32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x v="33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x v="34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x v="35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x v="0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x v="1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x v="2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x v="3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x v="4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x v="5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x v="6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x v="7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x v="8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x v="11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x v="12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x v="14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x v="15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x v="16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x v="17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x v="18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x v="19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x v="20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x v="21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x v="38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x v="22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x v="23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x v="25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x v="26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x v="27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x v="29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x v="30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x v="31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x v="32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x v="33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x v="34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x v="35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x v="0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x v="1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x v="2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x v="3"/>
    <s v="JIMENEZ HERNANDEZ ESTEBAN CAMILO"/>
    <x v="10"/>
    <x v="0"/>
    <n v="124"/>
    <n v="31"/>
    <n v="102.12857142857101"/>
    <s v="1 DESCUENTO X DISCAPACITADO"/>
    <n v="40051.428599999999"/>
    <x v="0"/>
    <n v="14694.1176470588"/>
    <x v="7"/>
    <x v="0"/>
    <m/>
  </r>
  <r>
    <d v="2021-09-22T01:16:13"/>
    <x v="1"/>
    <x v="4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x v="5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x v="6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x v="7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x v="8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x v="9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x v="10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x v="11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x v="12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x v="13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x v="15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x v="16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x v="17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x v="18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x v="19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x v="20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x v="21"/>
    <s v="QUIRAMA CASTAEDA JHON JADER"/>
    <x v="10"/>
    <x v="0"/>
    <n v="103"/>
    <n v="25.75"/>
    <n v="102.12857142857101"/>
    <m/>
    <n v="40051.428599999999"/>
    <x v="0"/>
    <n v="14694.1176470588"/>
    <x v="7"/>
    <x v="0"/>
    <m/>
  </r>
  <r>
    <d v="2021-09-22T01:16:18"/>
    <x v="1"/>
    <x v="22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x v="23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x v="25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x v="27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x v="28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x v="29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x v="30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x v="31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x v="32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x v="33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x v="34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x v="35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x v="0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x v="1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x v="2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x v="3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x v="4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x v="5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x v="6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x v="7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x v="8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x v="9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x v="10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x v="11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x v="12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x v="13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x v="14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x v="15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x v="16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x v="17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x v="18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x v="19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x v="20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x v="38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x v="22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x v="23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x v="23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x v="24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x v="25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x v="26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x v="27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x v="28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x v="29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x v="30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x v="31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x v="32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x v="33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x v="34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x v="35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x v="0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x v="1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x v="3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x v="4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x v="5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x v="7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x v="8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x v="9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x v="11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x v="12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x v="13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x v="14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x v="15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x v="16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x v="17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x v="38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x v="25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x v="26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x v="27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x v="28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x v="0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x v="36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x v="1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x v="3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x v="4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x v="5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x v="6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x v="8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x v="10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x v="11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x v="12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x v="13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x v="14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x v="15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x v="16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x v="17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x v="18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x v="19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x v="20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x v="38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x v="22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x v="23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x v="23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x v="24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x v="25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x v="26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x v="27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x v="28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x v="29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x v="31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x v="32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x v="33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x v="0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x v="36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x v="1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x v="2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x v="2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x v="3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x v="3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x v="4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x v="5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x v="6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x v="7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x v="8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x v="9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x v="11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x v="12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x v="13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x v="14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x v="15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x v="16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x v="17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x v="18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x v="19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x v="20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x v="21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x v="22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x v="23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x v="24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x v="25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x v="27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x v="28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x v="29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x v="31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x v="32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x v="33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x v="34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x v="0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x v="36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x v="1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x v="2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x v="3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x v="4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x v="5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x v="6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x v="7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x v="8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x v="9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x v="11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x v="12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x v="13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x v="14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x v="15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x v="16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x v="17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x v="18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x v="19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x v="20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x v="21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x v="22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x v="23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x v="24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x v="25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x v="26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x v="27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x v="28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x v="29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x v="30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x v="31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x v="32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x v="33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x v="34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x v="0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x v="36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x v="1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x v="2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x v="3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x v="5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x v="6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x v="7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x v="8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x v="9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x v="11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x v="12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x v="14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x v="15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x v="16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x v="17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x v="18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x v="19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x v="20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x v="21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x v="22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x v="23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x v="24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x v="25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x v="27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x v="28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x v="29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x v="30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x v="31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x v="32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x v="33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x v="34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x v="35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x v="0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x v="36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x v="2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x v="3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x v="5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x v="6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x v="7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x v="8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x v="9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x v="10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x v="11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x v="12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x v="13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x v="14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x v="15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x v="16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x v="17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x v="18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x v="19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x v="20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x v="21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x v="22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x v="23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x v="24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x v="25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x v="26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x v="27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x v="28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x v="29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x v="30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x v="31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x v="32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x v="33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x v="34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x v="35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x v="0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x v="36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x v="1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x v="37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x v="2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x v="3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x v="5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x v="6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x v="7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x v="8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x v="9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x v="10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x v="11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x v="12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x v="13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x v="14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x v="15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x v="16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x v="17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x v="18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x v="19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x v="20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x v="21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x v="22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x v="23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x v="23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x v="24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x v="25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x v="25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x v="26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x v="27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x v="28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x v="29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x v="30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x v="31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x v="32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x v="34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x v="35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x v="0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x v="1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x v="3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x v="5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x v="10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x v="14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x v="17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x v="18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x v="20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x v="23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x v="24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x v="39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x v="27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x v="28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x v="29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x v="30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x v="32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x v="33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x v="34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x v="35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x v="0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x v="36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x v="1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x v="37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x v="2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x v="3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x v="4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x v="5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x v="6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x v="7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x v="8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x v="9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x v="11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x v="12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x v="13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x v="14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x v="15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x v="16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x v="17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x v="18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x v="19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x v="20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x v="22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x v="23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x v="23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x v="24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x v="25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x v="26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x v="39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x v="27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x v="28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x v="29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x v="30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x v="31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x v="32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x v="33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x v="34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x v="35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x v="0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x v="1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x v="2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x v="3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x v="4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x v="5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x v="6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x v="7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x v="8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x v="11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x v="12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x v="13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x v="14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x v="15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x v="16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x v="17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x v="18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x v="19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x v="22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x v="23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x v="23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x v="24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x v="25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x v="39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x v="27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x v="28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x v="29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x v="30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x v="31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x v="32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x v="33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x v="34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x v="35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x v="0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x v="1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x v="2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x v="3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x v="4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x v="5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x v="6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x v="7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x v="8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x v="9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x v="10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x v="11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x v="12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x v="13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x v="14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x v="15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x v="16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x v="17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x v="18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x v="19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x v="20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x v="22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x v="23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x v="24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x v="25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x v="39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x v="27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x v="28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x v="29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x v="30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x v="31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x v="32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x v="33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x v="34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x v="35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x v="0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x v="2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x v="3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x v="4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x v="6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x v="7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x v="9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x v="10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x v="11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x v="12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x v="13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x v="14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x v="15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x v="16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x v="17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x v="18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x v="20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x v="21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x v="22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x v="23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x v="23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x v="24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x v="25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x v="27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x v="28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x v="29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x v="30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x v="31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x v="32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x v="33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x v="34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x v="35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x v="0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x v="36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x v="1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x v="2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x v="3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x v="4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x v="5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x v="6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x v="7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x v="8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x v="8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x v="9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x v="10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x v="11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x v="12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x v="13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x v="14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x v="16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x v="17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x v="18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x v="20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x v="21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x v="23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x v="24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x v="25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x v="26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x v="27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x v="28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x v="29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x v="30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x v="31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x v="32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x v="35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x v="0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x v="1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x v="2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x v="3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x v="4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x v="6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x v="7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x v="8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x v="9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x v="11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x v="12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x v="13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x v="14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x v="15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x v="16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x v="17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x v="18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x v="20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x v="22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x v="23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x v="24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x v="24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x v="25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x v="26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x v="27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x v="28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x v="29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x v="30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x v="31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x v="32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x v="33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x v="34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x v="35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x v="0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x v="1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x v="37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x v="2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x v="3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x v="4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x v="5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x v="6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x v="7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x v="8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x v="9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x v="10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x v="11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x v="12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x v="13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x v="15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x v="16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x v="17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x v="18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x v="19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x v="20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x v="21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x v="22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x v="23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x v="24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x v="25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x v="39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x v="27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x v="28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x v="29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x v="30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x v="31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x v="32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x v="33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x v="34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x v="35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x v="0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x v="36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x v="1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x v="37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x v="2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x v="3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x v="4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x v="5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x v="6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x v="7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x v="8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x v="10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x v="11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x v="12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x v="13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x v="15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x v="16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x v="17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x v="18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x v="19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x v="20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x v="21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x v="22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x v="23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x v="23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x v="24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x v="25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x v="39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x v="27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x v="27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x v="28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x v="29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x v="30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x v="31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x v="32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x v="33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x v="34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x v="35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x v="0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x v="36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x v="1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x v="37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x v="2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x v="3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x v="5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x v="6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x v="7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x v="8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x v="9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x v="10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x v="11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x v="12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x v="13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x v="14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x v="15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x v="16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x v="17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x v="18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x v="19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x v="19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x v="20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x v="21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x v="38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x v="22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x v="23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x v="23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x v="24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x v="25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x v="39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x v="27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x v="28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x v="29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x v="31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x v="32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x v="33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x v="34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x v="35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x v="0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x v="36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x v="1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x v="37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x v="2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x v="5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x v="6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x v="7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x v="8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x v="9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x v="10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x v="11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x v="12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x v="13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x v="13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x v="14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x v="15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x v="15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x v="16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x v="17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x v="18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x v="19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x v="20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x v="21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x v="38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x v="22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x v="23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x v="24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x v="25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x v="26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x v="39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x v="27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x v="28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x v="29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x v="31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x v="32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x v="33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x v="35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x v="5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x v="6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x v="7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x v="8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x v="9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x v="10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x v="11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x v="12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x v="13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x v="14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x v="15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x v="16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x v="17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x v="18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x v="0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x v="1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x v="2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x v="3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x v="4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x v="5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x v="6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x v="7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x v="8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x v="9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x v="11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x v="12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x v="13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x v="14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x v="15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x v="16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x v="17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x v="18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x v="20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x v="22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x v="23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x v="24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x v="25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x v="27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x v="28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x v="29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x v="30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x v="31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x v="32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x v="33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x v="34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x v="35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x v="5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x v="6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x v="7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x v="19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x v="20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x v="21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x v="22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x v="23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x v="24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x v="39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x v="27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x v="28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x v="29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x v="30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x v="31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x v="32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x v="34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x v="35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x v="0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x v="1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x v="37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x v="2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x v="3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x v="4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x v="5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x v="6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x v="7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x v="8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x v="9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x v="10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x v="11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x v="12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x v="13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x v="15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x v="16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x v="17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x v="18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x v="19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x v="20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x v="21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x v="22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x v="23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x v="24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x v="25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x v="39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x v="27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x v="28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x v="29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x v="30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x v="31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x v="32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x v="33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x v="34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x v="35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x v="0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x v="36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x v="1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x v="37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x v="2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x v="3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x v="4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x v="5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x v="6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x v="7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x v="8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x v="10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x v="11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x v="12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x v="13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x v="15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x v="16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x v="17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x v="18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x v="19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x v="20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x v="21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x v="22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x v="23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x v="23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x v="24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x v="25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x v="39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x v="27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x v="27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x v="28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x v="29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x v="30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x v="31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x v="32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x v="33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x v="34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x v="35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x v="0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x v="36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x v="1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x v="37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x v="2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x v="3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x v="5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x v="6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x v="7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x v="8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x v="9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x v="10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x v="11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x v="12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x v="13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x v="14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x v="15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x v="16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x v="17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x v="18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x v="19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x v="19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x v="20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x v="21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x v="38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x v="22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x v="23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x v="23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x v="24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x v="25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x v="39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x v="27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x v="28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x v="29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x v="31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x v="32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x v="33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x v="34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x v="35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x v="0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x v="36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x v="1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x v="37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x v="2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x v="5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x v="6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x v="7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x v="8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x v="9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x v="10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x v="11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x v="12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x v="13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x v="13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x v="14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x v="15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x v="15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x v="16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x v="17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x v="18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x v="19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x v="20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x v="21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x v="38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x v="22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x v="23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x v="24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x v="25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x v="26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x v="39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x v="27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x v="28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x v="29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x v="31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x v="32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x v="33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x v="35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x v="5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x v="6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x v="7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x v="8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x v="9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x v="10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x v="11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x v="12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x v="13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x v="14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x v="15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x v="16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x v="17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x v="18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x v="38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x v="32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x v="33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x v="34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x v="3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x v="6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x v="8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x v="9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x v="10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x v="11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x v="15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x v="18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x v="20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x v="21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x v="22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x v="23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x v="25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x v="39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x v="27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x v="29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x v="30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x v="31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x v="32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x v="33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x v="34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x v="35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x v="0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x v="1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x v="37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x v="2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x v="3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x v="4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x v="5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x v="6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x v="7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x v="8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x v="9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x v="10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x v="11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x v="12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x v="13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x v="14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x v="15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x v="16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x v="17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x v="18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x v="21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x v="38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x v="22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x v="23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x v="23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x v="24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x v="25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x v="26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x v="39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x v="27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x v="28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x v="29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x v="30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x v="31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x v="32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x v="34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x v="35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x v="0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x v="1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x v="37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x v="2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x v="3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x v="4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x v="5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x v="6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x v="7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x v="8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x v="9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x v="10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x v="11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x v="12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x v="13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x v="14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x v="15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x v="16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x v="17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x v="18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x v="20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x v="21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x v="38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x v="22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x v="23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x v="23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x v="24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x v="25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x v="39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x v="27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x v="28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x v="29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x v="30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x v="31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x v="32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x v="35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x v="0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x v="1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x v="2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x v="3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x v="4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x v="5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x v="6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x v="7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x v="8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x v="9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x v="10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x v="11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x v="12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x v="0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x v="1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x v="2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x v="3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x v="4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x v="5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x v="6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x v="7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x v="8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x v="9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x v="10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x v="11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x v="12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x v="13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x v="14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x v="15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x v="16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x v="17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x v="18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x v="20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x v="21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x v="38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x v="22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x v="23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x v="24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x v="25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x v="25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x v="26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x v="39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x v="28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x v="29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x v="30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x v="31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x v="32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x v="33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x v="35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x v="0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x v="36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x v="1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x v="37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x v="2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x v="3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x v="4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x v="5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x v="6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x v="7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x v="8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x v="10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x v="11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x v="12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x v="13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x v="14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x v="15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x v="16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x v="17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x v="18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x v="19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x v="20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x v="21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x v="22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x v="23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x v="24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x v="25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x v="27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x v="28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x v="29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x v="30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x v="31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x v="32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x v="33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x v="33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x v="34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x v="35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x v="0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x v="1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x v="37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x v="2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x v="3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x v="4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x v="5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x v="6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x v="7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x v="8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x v="9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x v="10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x v="11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x v="12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x v="14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x v="15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x v="16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x v="17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x v="18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x v="20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x v="21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x v="38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x v="22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x v="23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x v="24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x v="25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x v="26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x v="39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x v="28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x v="29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x v="30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x v="31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x v="32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x v="33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x v="35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x v="0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x v="1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x v="0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x v="1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x v="37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x v="2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x v="3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x v="4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x v="5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x v="6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x v="7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x v="8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x v="9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x v="10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x v="11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x v="12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x v="13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x v="14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x v="15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x v="16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x v="17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x v="18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x v="20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x v="38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x v="22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x v="23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x v="23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x v="24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x v="25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x v="26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x v="39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x v="27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x v="28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x v="29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x v="30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x v="31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x v="32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x v="35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x v="0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x v="0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x v="1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x v="5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x v="6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x v="7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x v="8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x v="11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x v="12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x v="13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x v="14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x v="14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x v="15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x v="16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x v="17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x v="18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x v="20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x v="22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x v="27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x v="33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x v="34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x v="4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x v="7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x v="8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x v="9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x v="11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x v="13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x v="14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x v="17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x v="20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x v="21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x v="38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x v="23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x v="24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x v="26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x v="27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x v="29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x v="30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x v="31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x v="32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x v="35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x v="35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x v="1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x v="2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x v="3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x v="4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x v="5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x v="6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x v="7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x v="8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x v="9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x v="10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x v="11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x v="12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x v="13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x v="14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x v="15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x v="16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x v="17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x v="18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x v="20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x v="21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x v="38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x v="22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x v="23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x v="23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x v="24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x v="25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x v="26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x v="39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x v="27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x v="28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x v="29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x v="30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x v="31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x v="33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x v="34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x v="35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x v="1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x v="2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x v="3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x v="4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x v="5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x v="6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x v="6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x v="7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x v="8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x v="9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x v="10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x v="11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x v="12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x v="13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x v="14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x v="15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x v="16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x v="17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x v="18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x v="20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x v="21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x v="38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x v="22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x v="23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x v="24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x v="25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x v="26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x v="39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x v="27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x v="28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x v="29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x v="30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x v="31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x v="32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x v="33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x v="34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x v="35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x v="0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x v="1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x v="37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x v="2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x v="3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x v="3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x v="4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x v="5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x v="6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x v="7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x v="8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x v="9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x v="9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x v="10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x v="11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x v="12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x v="13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x v="14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x v="15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x v="16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x v="17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x v="18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x v="20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x v="21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x v="38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x v="22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x v="23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x v="24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x v="24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x v="25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x v="26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x v="39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x v="27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x v="29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x v="30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x v="31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x v="32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x v="33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x v="34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x v="35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x v="0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x v="1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x v="2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x v="3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x v="4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x v="5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x v="6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x v="7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x v="8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x v="9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x v="11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x v="12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x v="13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x v="13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x v="14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x v="15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x v="16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x v="17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x v="18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x v="20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x v="21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x v="38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x v="22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x v="23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x v="24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x v="25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x v="26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x v="39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x v="27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x v="28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x v="29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x v="30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x v="31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x v="32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x v="33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x v="34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x v="35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x v="0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x v="1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x v="2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x v="3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x v="4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x v="5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x v="6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x v="7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x v="8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x v="9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x v="11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x v="12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x v="13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x v="14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x v="15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x v="16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x v="17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x v="18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x v="19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x v="20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x v="21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x v="38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x v="23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x v="23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x v="24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x v="25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x v="26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x v="39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x v="27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x v="28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x v="29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x v="30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x v="31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x v="33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x v="34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x v="35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x v="0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x v="1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x v="6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x v="7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x v="8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x v="11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x v="13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x v="14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x v="15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x v="17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x v="21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x v="38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x v="24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x v="25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x v="26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x v="39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x v="27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x v="0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x v="0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x v="1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x v="3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x v="5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x v="6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x v="7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x v="8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x v="11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x v="12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x v="13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x v="14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x v="15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x v="16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x v="17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x v="18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x v="20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x v="21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x v="38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x v="22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x v="23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x v="23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x v="24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x v="25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x v="26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x v="39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x v="27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x v="28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x v="29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x v="30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x v="31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x v="32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x v="33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x v="34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x v="35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x v="0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x v="1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x v="37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x v="2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x v="3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x v="4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x v="5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x v="6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x v="7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x v="8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x v="9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x v="11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x v="12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x v="13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x v="14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x v="15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x v="16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x v="17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x v="18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x v="20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x v="21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x v="38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x v="22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x v="23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x v="24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x v="25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x v="39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x v="27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x v="28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x v="29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x v="30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x v="31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x v="32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x v="33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x v="34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x v="35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x v="0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x v="1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x v="2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x v="3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x v="4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x v="5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x v="6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x v="7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x v="7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x v="8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x v="9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x v="10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x v="11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x v="12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x v="13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x v="14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x v="14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x v="15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x v="16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x v="17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x v="18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x v="20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x v="21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x v="38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x v="22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x v="23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x v="24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x v="25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x v="26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x v="27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x v="28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x v="29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x v="30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x v="31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x v="32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x v="32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x v="33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x v="34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x v="35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x v="0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x v="1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x v="2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x v="3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x v="4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x v="5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x v="6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x v="7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x v="8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x v="8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x v="9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x v="11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x v="12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x v="14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x v="15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x v="16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x v="17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x v="18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x v="20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x v="21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x v="38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x v="22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x v="23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x v="23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x v="24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x v="25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x v="26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x v="27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x v="28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x v="29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x v="30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x v="31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x v="32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x v="33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x v="34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x v="35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x v="0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x v="1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x v="2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x v="3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x v="4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x v="5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x v="6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x v="7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x v="8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x v="9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x v="10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x v="11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x v="12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x v="13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x v="14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x v="15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x v="16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x v="17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x v="18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x v="19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x v="20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x v="38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x v="22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x v="23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x v="23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x v="24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x v="25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x v="26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x v="39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x v="27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x v="29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x v="30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x v="31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x v="32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x v="33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x v="34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x v="35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x v="5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x v="6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x v="8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x v="10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x v="13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x v="16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x v="17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x v="18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x v="19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x v="38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x v="23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x v="24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x v="26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x v="28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x v="29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x v="29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x v="30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x v="31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x v="32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x v="33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x v="34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x v="35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x v="0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x v="1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x v="2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x v="3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x v="4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x v="5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x v="6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x v="7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x v="8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x v="10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x v="11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x v="12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x v="13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x v="14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x v="15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x v="16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x v="17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x v="18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x v="19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x v="20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x v="38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x v="23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x v="23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x v="24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x v="25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x v="26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x v="28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x v="29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x v="30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x v="31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x v="32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x v="33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x v="34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x v="35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x v="0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x v="1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x v="2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x v="3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x v="4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x v="5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x v="6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x v="7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x v="8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x v="11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x v="12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x v="13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x v="14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x v="15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x v="16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x v="17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x v="18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x v="19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x v="20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x v="21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x v="38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x v="22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x v="23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x v="23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x v="24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x v="25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x v="29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x v="30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x v="31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x v="32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x v="33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x v="34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x v="35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x v="0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x v="1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x v="2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x v="3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x v="4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x v="5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x v="6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x v="7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x v="8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x v="9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x v="11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x v="13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x v="14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x v="15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x v="16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x v="17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x v="18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x v="20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x v="22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x v="23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x v="23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x v="24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x v="25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x v="26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x v="27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x v="28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x v="29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x v="30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x v="30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x v="31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x v="32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x v="33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x v="34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x v="35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x v="36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x v="3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x v="5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x v="6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x v="9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x v="18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x v="20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x v="21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x v="22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x v="23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x v="24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x v="24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x v="25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x v="27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x v="28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x v="29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x v="30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x v="31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x v="34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x v="35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x v="36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x v="1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x v="2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x v="3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x v="5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x v="6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x v="6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x v="7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x v="8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x v="9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x v="11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x v="12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x v="14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x v="16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x v="17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x v="18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x v="20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x v="21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x v="22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x v="23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x v="23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x v="24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x v="27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x v="28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x v="29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x v="30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x v="31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x v="33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x v="34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x v="35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x v="36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x v="1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x v="37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x v="2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x v="3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x v="5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x v="6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x v="7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x v="8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x v="9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x v="11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x v="12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x v="13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x v="14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x v="15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x v="16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x v="17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x v="18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x v="20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x v="21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x v="38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x v="22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x v="23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x v="24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x v="24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x v="25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x v="26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x v="27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x v="28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x v="29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x v="30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x v="31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x v="32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x v="33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x v="34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x v="35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x v="36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x v="1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x v="37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x v="2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x v="3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x v="5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x v="5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x v="6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x v="8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x v="9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x v="11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x v="12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x v="14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x v="14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x v="15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x v="16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x v="17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x v="18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x v="20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x v="21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x v="38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x v="22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x v="23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x v="24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x v="25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x v="27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x v="28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x v="29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x v="30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x v="31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x v="31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x v="32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x v="33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x v="34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x v="35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x v="0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x v="36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x v="1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x v="37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x v="2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x v="3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x v="5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x v="6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x v="7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x v="8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x v="9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x v="11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x v="12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x v="14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x v="15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x v="15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x v="16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x v="17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x v="18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x v="20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x v="21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x v="38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x v="22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x v="23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x v="23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x v="24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x v="25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x v="27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x v="29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x v="30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x v="31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x v="32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x v="33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x v="34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x v="35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x v="0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x v="36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x v="1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x v="37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x v="2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x v="3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x v="5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x v="6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x v="7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x v="8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x v="9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x v="11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x v="12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x v="14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x v="15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x v="16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x v="18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x v="20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x v="21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x v="38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x v="22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x v="23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x v="24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x v="25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x v="27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x v="29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x v="30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x v="31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x v="32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x v="33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x v="34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x v="35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x v="0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x v="1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x v="37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x v="2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x v="3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x v="5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x v="6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x v="7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x v="9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x v="11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x v="12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x v="14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x v="15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x v="16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x v="17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x v="18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x v="20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x v="21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x v="38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x v="22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x v="23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x v="24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x v="25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x v="27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x v="28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x v="29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x v="30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x v="31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x v="32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x v="33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x v="34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x v="35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x v="0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x v="37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x v="3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x v="6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x v="7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x v="8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x v="9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x v="11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x v="12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x v="14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x v="15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x v="15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x v="16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x v="17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x v="22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x v="25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x v="28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x v="29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x v="31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x v="32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x v="0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x v="1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x v="2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x v="3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x v="4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x v="5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x v="6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x v="7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x v="8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x v="9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x v="11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x v="12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x v="14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x v="15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x v="17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x v="18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x v="20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x v="21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x v="38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x v="22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x v="23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x v="23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x v="24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x v="25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x v="26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x v="27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x v="28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x v="29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x v="30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x v="31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x v="32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x v="33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x v="34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x v="35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x v="0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x v="1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x v="2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x v="3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x v="4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x v="5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x v="6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x v="7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x v="8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x v="9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x v="11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x v="12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x v="14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x v="15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x v="16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x v="17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x v="18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x v="20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x v="21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x v="38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x v="22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x v="23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x v="23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x v="24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x v="25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x v="39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x v="27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x v="28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x v="29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x v="30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x v="31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x v="32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x v="33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x v="34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x v="35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x v="0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x v="36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x v="1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x v="2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x v="3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x v="4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x v="5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x v="6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x v="7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x v="8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x v="9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x v="11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x v="12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x v="14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x v="15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x v="16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x v="17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x v="17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x v="18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x v="20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x v="21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x v="38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x v="38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x v="22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x v="23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x v="24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x v="25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x v="39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x v="27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x v="28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x v="29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x v="31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x v="32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x v="33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x v="34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x v="35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x v="0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x v="36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x v="1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x v="2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x v="3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x v="5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x v="6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x v="7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x v="8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x v="9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x v="10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x v="11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x v="12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x v="14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x v="15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x v="16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x v="17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x v="18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x v="19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x v="20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x v="21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x v="38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x v="22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x v="23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x v="24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x v="25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x v="39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x v="27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x v="28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x v="29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x v="31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x v="32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x v="33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x v="34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x v="35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x v="6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x v="7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x v="9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x v="10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x v="17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x v="18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x v="19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x v="20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x v="21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x v="38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x v="22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x v="23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x v="27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x v="28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x v="29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x v="30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x v="31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x v="32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x v="33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x v="34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x v="35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x v="0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x v="36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x v="1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x v="2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x v="3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x v="5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x v="6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x v="7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x v="8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x v="9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x v="11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x v="12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x v="14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x v="15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x v="16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x v="17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x v="18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x v="19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x v="20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x v="21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x v="38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x v="22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x v="23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x v="23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x v="24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x v="25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x v="39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x v="27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x v="28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x v="29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x v="30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x v="31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x v="32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x v="33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x v="34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x v="35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x v="0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x v="36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x v="1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x v="2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x v="3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x v="5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x v="6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x v="7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x v="8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x v="9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x v="10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x v="11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x v="12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x v="13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x v="14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x v="15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x v="16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x v="17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x v="18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x v="19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x v="20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x v="21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x v="38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x v="22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x v="23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x v="23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x v="24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x v="25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x v="39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x v="27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x v="29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x v="30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x v="31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x v="32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x v="33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x v="34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x v="35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x v="0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x v="36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x v="1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x v="2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x v="3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x v="5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x v="5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x v="6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x v="7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x v="9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x v="10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x v="11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x v="12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x v="14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x v="16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x v="17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x v="18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x v="19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x v="20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x v="21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x v="38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x v="22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x v="23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x v="23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x v="24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x v="25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x v="39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x v="27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x v="29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x v="30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x v="31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x v="32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x v="33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x v="34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x v="35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x v="0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x v="36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x v="1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x v="2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x v="3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x v="4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x v="5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x v="6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x v="7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x v="8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x v="9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x v="10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x v="11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x v="12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x v="14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x v="15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x v="16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x v="17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x v="18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x v="19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x v="20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x v="21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x v="38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x v="22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x v="23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x v="24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x v="25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x v="25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x v="39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x v="27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x v="29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x v="30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x v="31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x v="32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x v="33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x v="34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x v="35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x v="0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x v="1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x v="2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x v="3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x v="4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x v="5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x v="6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x v="7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x v="8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x v="9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x v="10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x v="11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x v="12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x v="14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x v="15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x v="16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x v="17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x v="17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x v="18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x v="19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x v="20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x v="21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x v="38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x v="22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x v="23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x v="24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x v="25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x v="39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x v="27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x v="28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x v="29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x v="30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x v="31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x v="32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x v="33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x v="34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x v="35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x v="0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x v="1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x v="2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x v="3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x v="4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x v="5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x v="7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x v="8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x v="9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x v="10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x v="11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x v="12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x v="14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x v="15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x v="16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x v="17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x v="18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x v="19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x v="20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x v="21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x v="38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x v="22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x v="23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x v="23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x v="24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x v="25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x v="39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x v="27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x v="29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x v="30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x v="31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x v="32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x v="33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x v="34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x v="35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x v="0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x v="36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x v="3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x v="5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x v="9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x v="10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x v="11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x v="12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x v="14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x v="15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x v="16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x v="17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x v="18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x v="22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x v="24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x v="24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x v="32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x v="33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x v="34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x v="35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x v="0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x v="36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x v="3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x v="5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x v="9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x v="10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x v="11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x v="12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x v="14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x v="15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x v="16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x v="17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x v="18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x v="22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x v="24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x v="24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x v="32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x v="33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x v="34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x v="35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x v="3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x v="7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x v="10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x v="11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x v="12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x v="14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x v="18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x v="19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x v="20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x v="21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x v="23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x v="24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x v="25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x v="39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x v="27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x v="29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x v="30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x v="31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x v="33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x v="34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x v="35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x v="0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x v="36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x v="1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x v="2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x v="3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x v="5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x v="6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x v="7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x v="8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x v="9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x v="10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x v="11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x v="12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x v="13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x v="14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x v="15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x v="16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x v="17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x v="18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x v="19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x v="20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x v="21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x v="38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x v="22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x v="23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x v="23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x v="24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x v="25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x v="39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x v="27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x v="29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x v="30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x v="31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x v="32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x v="33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x v="34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x v="35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x v="35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x v="0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x v="36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x v="1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x v="2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x v="3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x v="4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x v="5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x v="6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x v="7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x v="8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x v="9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x v="10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x v="11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x v="12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x v="13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x v="14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x v="16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x v="17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x v="18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x v="19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x v="20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x v="21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x v="38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x v="22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x v="23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x v="25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x v="39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x v="27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x v="28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x v="29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x v="30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x v="31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x v="32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x v="33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x v="34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x v="35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x v="0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x v="36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x v="1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x v="2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x v="3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x v="4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x v="5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x v="6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x v="7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x v="8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x v="9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x v="10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x v="11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x v="12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x v="14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x v="15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x v="16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x v="17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x v="18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x v="19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x v="20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x v="21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x v="38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x v="22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x v="23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x v="24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x v="25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x v="39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x v="27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x v="28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x v="29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x v="30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x v="31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x v="32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x v="33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x v="34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x v="35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x v="0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x v="36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x v="1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x v="2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x v="3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x v="4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x v="5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x v="6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x v="7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x v="8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x v="9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x v="10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x v="11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x v="12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x v="14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x v="15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x v="16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x v="17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x v="18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x v="20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x v="21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x v="38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x v="22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x v="23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x v="24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x v="25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x v="26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x v="39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x v="27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x v="29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x v="30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x v="31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x v="32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x v="33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x v="35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x v="0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x v="36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x v="1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x v="2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x v="3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x v="5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x v="6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x v="7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x v="8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x v="9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x v="10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x v="11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x v="12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x v="14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x v="15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x v="17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x v="18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x v="19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x v="20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x v="21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x v="38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x v="22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x v="23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x v="24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x v="25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x v="39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x v="27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x v="29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x v="30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x v="31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x v="32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x v="33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x v="34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x v="35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x v="0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x v="36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x v="1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x v="4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x v="7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x v="8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x v="9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x v="11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x v="12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x v="14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x v="15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x v="16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x v="17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x v="18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x v="19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x v="20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x v="21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x v="24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x v="39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x v="27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x v="31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x v="0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x v="36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x v="1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x v="2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x v="3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x v="4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x v="5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x v="6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x v="7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x v="8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x v="9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x v="10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x v="11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x v="12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x v="14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x v="15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x v="16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x v="17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x v="18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x v="19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x v="20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x v="21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x v="38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x v="23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x v="24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x v="25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x v="26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x v="27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x v="29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x v="30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x v="31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x v="32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x v="33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x v="34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x v="35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x v="0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x v="36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x v="1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x v="2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x v="3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x v="4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x v="5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x v="6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x v="7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x v="8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x v="9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x v="10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x v="11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x v="14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x v="15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x v="16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x v="17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x v="18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x v="19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x v="20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x v="21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x v="38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x v="22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x v="23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x v="24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x v="25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x v="26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x v="27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x v="29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x v="30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x v="31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x v="32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x v="33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x v="34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x v="35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x v="0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x v="36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x v="1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x v="2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x v="3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x v="4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x v="5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x v="6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x v="7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x v="8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x v="9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x v="10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x v="11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x v="12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x v="14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x v="15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x v="16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x v="17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x v="18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x v="19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x v="20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x v="21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x v="38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x v="22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x v="23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x v="24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x v="25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x v="26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x v="27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x v="29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x v="30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x v="31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x v="32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x v="33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x v="34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x v="35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x v="36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x v="1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x v="2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x v="3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x v="5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x v="6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x v="7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x v="8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x v="9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x v="10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x v="11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x v="12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x v="14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x v="15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x v="16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x v="17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x v="18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x v="20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x v="21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x v="38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x v="22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x v="23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x v="24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x v="25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x v="26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x v="27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x v="29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x v="30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x v="31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x v="32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x v="33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x v="34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x v="35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x v="0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x v="36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x v="1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x v="2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x v="3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x v="4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x v="5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x v="6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x v="7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x v="8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x v="9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x v="10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x v="11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x v="12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x v="14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x v="13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x v="15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x v="16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x v="17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x v="18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x v="20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x v="21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x v="38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x v="22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x v="23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x v="24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x v="25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x v="26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x v="39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x v="27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x v="28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x v="29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x v="30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x v="31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x v="32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x v="33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x v="35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x v="40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x v="0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x v="36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x v="1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x v="2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x v="3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x v="4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x v="5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x v="6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x v="7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x v="8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x v="9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x v="10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x v="11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x v="12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x v="14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x v="15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x v="16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x v="17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x v="18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x v="20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x v="21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x v="38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x v="22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x v="23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x v="24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x v="25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x v="26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x v="39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x v="27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x v="28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x v="29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x v="30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x v="31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x v="32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x v="33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x v="34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x v="35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x v="40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x v="5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x v="10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x v="14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x v="15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x v="18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x v="20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x v="21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x v="38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x v="22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x v="23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x v="24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x v="39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x v="27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x v="28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x v="29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x v="30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x v="31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x v="32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x v="33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x v="34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x v="35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x v="40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x v="0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x v="36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x v="1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x v="3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x v="4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x v="5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x v="6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x v="7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x v="8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x v="9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x v="11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x v="12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x v="13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x v="14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x v="15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x v="16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x v="17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x v="38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x v="23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x v="24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x v="27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x v="30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x v="0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x v="36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x v="1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x v="2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x v="3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x v="4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x v="5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x v="6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x v="7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x v="8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x v="9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x v="10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x v="11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x v="12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x v="14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x v="15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x v="16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x v="17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x v="18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x v="19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x v="20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x v="21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x v="38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x v="23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x v="24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x v="25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x v="39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x v="27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x v="29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x v="30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x v="31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x v="32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x v="33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x v="34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x v="35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x v="40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x v="0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x v="36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x v="1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x v="2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x v="3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x v="4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x v="5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x v="6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x v="7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x v="8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x v="9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x v="10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x v="11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x v="12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x v="13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x v="14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x v="15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x v="16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x v="17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x v="18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x v="19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x v="20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x v="21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x v="38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x v="23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x v="24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x v="25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x v="26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x v="39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x v="27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x v="29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x v="30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x v="31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x v="32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x v="33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x v="34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x v="35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x v="40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x v="0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x v="36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x v="1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x v="2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x v="3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x v="5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x v="6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x v="7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x v="8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x v="9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x v="11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x v="14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x v="15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x v="16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x v="17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x v="18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x v="19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x v="20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x v="21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x v="38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x v="22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x v="23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x v="23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x v="24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x v="25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x v="39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x v="27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x v="28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x v="29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x v="31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x v="32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x v="33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x v="34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x v="35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x v="36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x v="1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x v="2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x v="3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x v="5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x v="6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x v="7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x v="8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x v="9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x v="10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x v="11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x v="12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x v="13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x v="14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x v="16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x v="17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x v="17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x v="18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x v="19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x v="20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x v="21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x v="38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x v="22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x v="23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x v="23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x v="24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x v="25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x v="39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x v="27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x v="29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x v="30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x v="31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x v="32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x v="34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x v="35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x v="0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x v="36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x v="1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x v="2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x v="4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x v="5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x v="6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x v="7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x v="8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x v="9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x v="10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x v="11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x v="12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x v="14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x v="15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x v="16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x v="17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x v="18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x v="19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x v="20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x v="21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x v="22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x v="23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x v="25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x v="39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x v="27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x v="29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x v="30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x v="31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x v="32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x v="33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x v="35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x v="40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x v="0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x v="36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x v="1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x v="2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x v="3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x v="4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x v="5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x v="6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x v="7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x v="8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x v="9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x v="10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x v="11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x v="12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x v="13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x v="14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x v="15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x v="16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x v="17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x v="18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x v="19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x v="20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x v="21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x v="22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x v="23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x v="24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x v="25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x v="26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x v="39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x v="27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x v="29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x v="30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x v="31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x v="32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x v="33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x v="35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x v="40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x v="0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x v="36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x v="1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x v="2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x v="3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x v="5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x v="6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x v="7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x v="8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x v="9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x v="10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x v="11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x v="12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x v="14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x v="15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x v="17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x v="18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x v="19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x v="20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x v="21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x v="22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x v="23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x v="24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x v="25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x v="26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x v="39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x v="27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x v="28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x v="29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x v="30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x v="31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x v="32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x v="33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x v="35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x v="4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x v="5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x v="6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x v="16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x v="17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x v="18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x v="20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x v="21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x v="22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x v="23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x v="24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x v="39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x v="27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x v="28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x v="29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x v="30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x v="32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x v="33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x v="35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x v="40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x v="0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x v="36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x v="1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x v="2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x v="3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x v="4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x v="5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x v="7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x v="8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x v="9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x v="11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x v="12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x v="13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x v="14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x v="15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x v="16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x v="17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x v="18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x v="19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x v="20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x v="21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x v="38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x v="22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x v="23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x v="24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x v="25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x v="39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x v="27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x v="28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x v="29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x v="30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x v="31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x v="32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x v="33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x v="35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x v="40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x v="0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x v="36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x v="1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x v="2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x v="3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x v="4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x v="5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x v="7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x v="8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x v="9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x v="11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x v="12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x v="14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x v="15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x v="17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x v="18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x v="19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x v="20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x v="21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x v="38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x v="22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x v="23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x v="25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x v="39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x v="27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x v="29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x v="30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x v="31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x v="32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x v="33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x v="34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x v="35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x v="40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x v="0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x v="36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x v="1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x v="2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x v="3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x v="4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x v="5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x v="7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x v="8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x v="9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x v="11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x v="12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x v="14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x v="15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x v="17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x v="18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x v="19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x v="20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x v="21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x v="38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x v="22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x v="23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x v="25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x v="39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x v="27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x v="29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x v="30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x v="31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x v="32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x v="33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x v="34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x v="35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x v="40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x v="0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x v="36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x v="1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x v="2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x v="3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x v="4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x v="5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x v="7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x v="8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x v="9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x v="11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x v="12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x v="13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x v="14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x v="15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x v="16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x v="17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x v="18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x v="19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x v="20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x v="21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x v="38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x v="22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x v="23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x v="24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x v="25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x v="39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x v="27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x v="28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x v="29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x v="30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x v="31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x v="32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x v="33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x v="34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x v="35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x v="40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x v="0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x v="36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x v="1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x v="2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x v="3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x v="4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x v="5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x v="6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x v="7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x v="8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x v="9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x v="11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x v="12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x v="13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x v="14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x v="15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x v="17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x v="18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x v="19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x v="20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x v="21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x v="38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x v="22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x v="23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x v="24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x v="25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x v="39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x v="27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x v="28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x v="29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x v="30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x v="31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x v="32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x v="33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x v="34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x v="35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x v="40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x v="0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x v="36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x v="1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x v="2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x v="4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x v="5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x v="6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x v="7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x v="8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x v="9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x v="11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x v="12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x v="13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x v="14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x v="15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x v="17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x v="18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x v="19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x v="20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x v="21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x v="38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x v="22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x v="23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x v="24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x v="25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x v="39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x v="27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x v="28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x v="29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x v="30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x v="31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x v="32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x v="33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x v="34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x v="35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x v="40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x v="0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x v="36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x v="1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x v="2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x v="4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x v="5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x v="6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x v="7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x v="8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x v="9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x v="10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x v="11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x v="12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x v="13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x v="14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x v="16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x v="17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x v="18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x v="19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x v="20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x v="21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x v="38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x v="22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x v="23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x v="24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x v="25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x v="39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x v="27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x v="28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x v="29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x v="30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x v="31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x v="32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x v="33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x v="34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x v="35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x v="40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x v="36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x v="1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x v="5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x v="7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x v="8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x v="9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x v="10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x v="11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x v="12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x v="13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x v="14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x v="15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x v="16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x v="17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x v="24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x v="39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x v="28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x v="29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x v="31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x v="40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x v="36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x v="1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x v="10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x v="16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x v="18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x v="20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x v="21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x v="38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x v="22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x v="23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x v="24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x v="25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x v="39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x v="28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x v="29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x v="30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x v="31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x v="32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x v="33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x v="35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x v="36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x v="1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x v="2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x v="5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x v="6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x v="7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x v="8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x v="9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x v="10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x v="11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x v="12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x v="13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x v="14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x v="15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x v="16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x v="17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x v="18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x v="19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x v="20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x v="21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x v="38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x v="22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x v="23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x v="24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x v="25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x v="39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x v="28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x v="29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x v="30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x v="31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x v="32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x v="33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x v="35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x v="40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x v="36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x v="1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x v="2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x v="4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x v="5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x v="6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x v="7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x v="8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x v="9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x v="10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x v="11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x v="12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x v="13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x v="14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x v="16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x v="17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x v="18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x v="19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x v="20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x v="21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x v="38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x v="22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x v="23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x v="24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x v="25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x v="39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x v="28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x v="29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x v="30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x v="31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x v="32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x v="33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x v="35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x v="40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x v="36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x v="1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x v="2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x v="4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x v="5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x v="6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x v="7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x v="8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x v="9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x v="10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x v="11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x v="12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x v="13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x v="14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x v="16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x v="17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x v="18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x v="19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x v="20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x v="21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x v="38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x v="22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x v="23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x v="24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x v="25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x v="39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x v="28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x v="29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x v="30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x v="31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x v="32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x v="33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x v="35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x v="40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x v="0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x v="36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x v="1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x v="2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x v="4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x v="5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x v="6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x v="7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x v="8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x v="9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x v="10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x v="11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x v="12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x v="13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x v="14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x v="16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x v="17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x v="18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x v="19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x v="20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x v="21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x v="38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x v="22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x v="23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x v="24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x v="25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x v="39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x v="29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x v="30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x v="31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x v="32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x v="33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x v="35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x v="40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x v="0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x v="36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x v="1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x v="2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x v="4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x v="5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x v="6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x v="7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x v="8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x v="9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x v="10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x v="11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x v="12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x v="13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x v="14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x v="17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x v="18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x v="19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x v="20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x v="21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x v="38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x v="22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x v="23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x v="24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x v="25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x v="39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x v="29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x v="30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x v="31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x v="35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x v="40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x v="0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x v="36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x v="4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x v="5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x v="6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x v="7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x v="8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x v="9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x v="10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x v="11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x v="12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x v="13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x v="14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x v="15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x v="16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x v="22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x v="24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x v="25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x v="30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x v="31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x v="40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x v="0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x v="36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x v="1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x v="2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x v="4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x v="5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x v="6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x v="7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x v="8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x v="9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x v="11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x v="12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x v="13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x v="14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x v="15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x v="16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x v="17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x v="18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x v="19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x v="20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x v="21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x v="38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x v="22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x v="23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x v="24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x v="25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x v="39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x v="29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x v="30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x v="31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x v="32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x v="33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x v="35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x v="40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x v="0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x v="36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x v="1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x v="2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x v="4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x v="5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x v="6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x v="7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x v="8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x v="9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x v="10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x v="11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x v="12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x v="14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x v="16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x v="17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x v="18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x v="19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x v="20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x v="21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x v="38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x v="22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x v="23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x v="24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x v="25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x v="39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x v="28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x v="29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x v="30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x v="31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x v="32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x v="33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x v="35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x v="40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x v="0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x v="36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x v="1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x v="2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x v="4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x v="5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x v="6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x v="7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x v="9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x v="10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x v="11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x v="12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x v="13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x v="14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x v="16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x v="17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x v="18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x v="19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x v="20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x v="21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x v="38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x v="22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x v="23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x v="24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x v="25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x v="39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x v="28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x v="29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x v="30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x v="31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x v="32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x v="33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x v="35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x v="40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x v="0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x v="36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x v="1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x v="2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x v="4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x v="5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x v="6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x v="7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x v="8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x v="9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x v="10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x v="11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x v="12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x v="13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x v="14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x v="15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x v="16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x v="17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x v="18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x v="19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x v="20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x v="21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x v="23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x v="24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x v="25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x v="39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x v="27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x v="28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x v="29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x v="30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x v="31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x v="32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x v="33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x v="35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x v="0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x v="36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x v="1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x v="2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x v="4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x v="5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x v="6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x v="7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x v="8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x v="9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x v="10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x v="11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x v="12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x v="13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x v="14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x v="16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x v="17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x v="18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x v="19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x v="20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x v="21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x v="22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x v="23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x v="24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x v="25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x v="39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x v="28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x v="29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x v="30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x v="31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x v="32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x v="33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x v="35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x v="40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x v="0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x v="36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x v="2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x v="4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x v="5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x v="6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x v="7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x v="8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x v="9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x v="10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x v="11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x v="12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x v="13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x v="14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x v="15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x v="17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x v="18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x v="19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x v="20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x v="21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x v="22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x v="23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x v="24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x v="25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x v="39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x v="27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x v="28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x v="29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x v="30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x v="31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x v="32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x v="33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x v="35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x v="3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x v="6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x v="9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x v="19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x v="20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x v="21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x v="22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x v="23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x v="24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x v="25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x v="39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x v="27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x v="28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x v="29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x v="30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x v="31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x v="32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x v="33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x v="35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x v="40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x v="36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x v="2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x v="4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x v="5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x v="6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x v="7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x v="8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x v="9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x v="10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x v="11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x v="12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x v="13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x v="14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x v="15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x v="17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x v="18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x v="19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x v="20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x v="21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x v="22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x v="23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x v="24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x v="25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x v="39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x v="27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x v="28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x v="29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x v="30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x v="31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x v="32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x v="33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x v="35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x v="40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x v="0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x v="36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x v="1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x v="2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x v="3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x v="5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x v="6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x v="7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x v="8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x v="9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x v="10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x v="11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x v="13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x v="14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x v="15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x v="17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x v="18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x v="19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x v="20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x v="21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x v="22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x v="23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x v="24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x v="25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x v="39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x v="27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x v="28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x v="29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x v="30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x v="31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x v="32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x v="33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x v="35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x v="40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x v="0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x v="36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x v="1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x v="2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x v="3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x v="5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x v="6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x v="7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x v="8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x v="9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x v="10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x v="11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x v="12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x v="14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x v="17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x v="18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x v="19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x v="20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x v="21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x v="22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x v="23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x v="24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x v="25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x v="39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x v="27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x v="28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x v="29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x v="30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x v="31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x v="32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x v="33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x v="35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x v="40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x v="0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x v="36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x v="1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x v="2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x v="3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x v="4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x v="5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x v="6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x v="7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x v="8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x v="9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x v="10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x v="11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x v="12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x v="14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x v="15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x v="17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x v="18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x v="19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x v="20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x v="21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x v="22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x v="23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x v="24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x v="25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x v="39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x v="27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x v="28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x v="29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x v="30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x v="31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x v="32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x v="33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x v="34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x v="35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x v="40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x v="0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x v="36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x v="1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x v="2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x v="3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x v="4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x v="5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x v="6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x v="7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x v="8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x v="9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x v="10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x v="11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x v="12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x v="14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x v="15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x v="16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x v="17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x v="18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x v="19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x v="20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x v="21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x v="22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x v="23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x v="24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x v="25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x v="39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x v="27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x v="28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x v="29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x v="30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x v="31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x v="32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x v="33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x v="34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x v="35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x v="40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x v="0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x v="36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x v="1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x v="2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x v="4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x v="5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x v="6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x v="7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x v="8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x v="9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x v="10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x v="11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x v="12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x v="13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x v="14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x v="15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x v="16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x v="17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x v="18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x v="19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x v="20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x v="21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x v="22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x v="23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x v="24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x v="25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x v="39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x v="27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x v="28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x v="29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x v="30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x v="31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x v="32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x v="33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x v="35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x v="40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x v="0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x v="36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x v="1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x v="4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x v="6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x v="7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x v="8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x v="9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x v="10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x v="11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x v="12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x v="14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x v="15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x v="17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x v="18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x v="24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x v="25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x v="27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x v="33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x v="35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x v="0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x v="36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x v="1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x v="2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x v="3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x v="4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x v="5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x v="6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x v="7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x v="8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x v="9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x v="10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x v="11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x v="12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x v="14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x v="15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x v="17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x v="18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x v="19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x v="20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x v="21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x v="22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x v="23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x v="24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x v="25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x v="39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x v="27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x v="28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x v="29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x v="30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x v="31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x v="32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x v="33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x v="35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x v="40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x v="0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x v="36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x v="1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x v="2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x v="3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x v="4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x v="5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x v="6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x v="7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x v="8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x v="9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x v="10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x v="11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x v="12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x v="14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x v="15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x v="17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x v="18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x v="19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x v="20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x v="21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x v="22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x v="23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x v="24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x v="25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x v="39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x v="27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x v="28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x v="29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x v="30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x v="31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x v="32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x v="33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x v="35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x v="40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x v="3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x v="5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x v="6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x v="7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x v="10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x v="11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x v="18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x v="19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x v="21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x v="22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x v="23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x v="24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x v="25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x v="27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x v="28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x v="30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x v="31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x v="32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x v="33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x v="35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x v="0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x v="36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x v="1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x v="2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x v="3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x v="4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x v="5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x v="6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x v="7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x v="8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x v="9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x v="10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x v="11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x v="12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x v="14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x v="16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x v="17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x v="18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x v="19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x v="20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x v="21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x v="22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x v="23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x v="24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x v="25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x v="27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x v="28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x v="29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x v="30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x v="31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x v="32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x v="33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x v="35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x v="0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x v="36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x v="1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x v="2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x v="3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x v="4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x v="5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x v="6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x v="7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x v="8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x v="9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x v="10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x v="11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x v="12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x v="14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x v="15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x v="16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x v="17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x v="18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x v="19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x v="20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x v="21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x v="22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x v="23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x v="24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x v="25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x v="39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x v="27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x v="28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x v="29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x v="30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x v="31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x v="32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x v="33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x v="35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x v="0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x v="36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x v="1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x v="2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x v="3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x v="4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x v="5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x v="6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x v="7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x v="8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x v="9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x v="10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x v="11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x v="12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x v="14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x v="15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x v="16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x v="17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x v="18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x v="19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x v="20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x v="21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x v="22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x v="23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x v="24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x v="25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x v="39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x v="28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x v="29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x v="30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x v="31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x v="32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x v="33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x v="34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x v="35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x v="40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x v="36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x v="1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x v="3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x v="4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x v="5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x v="6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x v="8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x v="9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x v="10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x v="12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x v="14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x v="15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x v="17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x v="19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x v="21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x v="25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x v="27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x v="29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x v="32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x v="40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x v="0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x v="36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x v="3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x v="4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x v="5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x v="6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x v="7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x v="8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x v="9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x v="10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x v="11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x v="12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x v="14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x v="15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x v="16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x v="17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x v="18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x v="19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x v="20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x v="21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x v="22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x v="24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x v="25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x v="39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x v="27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x v="28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x v="29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x v="30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x v="31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x v="32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x v="33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x v="34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x v="35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x v="40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x v="0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x v="36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x v="1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x v="2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x v="3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x v="4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x v="5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x v="6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x v="7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x v="8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x v="10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x v="11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x v="12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x v="14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x v="17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x v="18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x v="19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x v="20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x v="21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x v="22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x v="24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x v="25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x v="39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x v="27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x v="28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x v="29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x v="30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x v="31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x v="32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x v="33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x v="34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x v="35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x v="40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x v="0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x v="36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x v="1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x v="2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x v="3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x v="4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x v="5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x v="6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x v="7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x v="9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x v="10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x v="11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x v="12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x v="14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x v="15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x v="17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x v="18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x v="19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x v="20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x v="21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x v="22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x v="24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x v="25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x v="39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x v="27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x v="28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x v="29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x v="30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x v="31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x v="32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x v="33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x v="35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x v="40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x v="0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x v="36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x v="1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x v="2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x v="3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x v="4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x v="5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x v="6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x v="7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x v="8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x v="9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x v="10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x v="11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x v="12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x v="13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x v="14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x v="15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x v="17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x v="18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x v="19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x v="21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x v="22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x v="23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x v="24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x v="25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x v="39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x v="27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x v="28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x v="29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x v="30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x v="31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x v="32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x v="33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x v="34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x v="35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x v="40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x v="0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x v="36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x v="1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x v="2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x v="3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x v="4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x v="5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x v="6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x v="7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x v="8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x v="9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x v="10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x v="11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x v="12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x v="13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x v="14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x v="15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x v="16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x v="17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x v="18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x v="21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x v="22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x v="23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x v="24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x v="25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x v="39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x v="27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x v="28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x v="29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x v="30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x v="31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x v="32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x v="33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x v="34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x v="35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x v="40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x v="0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x v="36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x v="1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x v="2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x v="3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x v="4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x v="5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x v="6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x v="7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x v="8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x v="9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x v="10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x v="11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x v="12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x v="13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x v="14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x v="15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x v="16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x v="17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x v="18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x v="19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x v="20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x v="21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x v="22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x v="23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x v="24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x v="25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x v="39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x v="27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x v="28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x v="29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x v="30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x v="31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x v="32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x v="33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x v="34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x v="35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x v="40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x v="3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x v="6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x v="9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x v="10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x v="13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x v="17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x v="18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x v="20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x v="21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x v="22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x v="23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x v="25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x v="39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x v="27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x v="29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x v="30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x v="32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x v="33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x v="34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x v="35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x v="0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x v="36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x v="1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x v="2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x v="3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x v="4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x v="5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x v="6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x v="8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x v="9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x v="10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x v="11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x v="12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x v="13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x v="14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x v="15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x v="17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x v="18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x v="19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x v="20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x v="21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x v="22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x v="23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x v="24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x v="25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x v="39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x v="27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x v="28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x v="29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x v="30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x v="31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x v="32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x v="33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x v="34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x v="40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x v="0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x v="36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x v="1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x v="2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x v="3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x v="4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x v="5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x v="6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x v="8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x v="9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x v="10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x v="11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x v="14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x v="15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x v="17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x v="18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x v="19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x v="20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x v="22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x v="23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x v="25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x v="39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x v="27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x v="28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x v="29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x v="30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x v="31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x v="32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x v="33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x v="34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x v="35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x v="40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x v="0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x v="36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x v="1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x v="2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x v="3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x v="4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x v="5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x v="6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x v="7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x v="8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x v="9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x v="10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x v="11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x v="12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x v="13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x v="14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x v="15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x v="16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x v="17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x v="18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x v="19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x v="20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x v="22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x v="23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x v="25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x v="26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x v="39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x v="27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x v="28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x v="29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x v="30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x v="31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x v="32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x v="33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x v="34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x v="35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x v="40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x v="0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x v="36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x v="1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x v="2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x v="3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x v="4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x v="5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x v="6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x v="7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x v="8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x v="9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x v="10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x v="11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x v="12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x v="13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x v="14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x v="15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x v="16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x v="17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x v="19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x v="20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x v="21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x v="22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x v="23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x v="25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x v="26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x v="39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x v="27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x v="28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x v="29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x v="30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x v="31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x v="32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x v="33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x v="34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x v="35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x v="40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x v="0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x v="36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x v="1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x v="2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x v="3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x v="4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x v="5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x v="6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x v="7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x v="8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x v="9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x v="10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x v="11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x v="12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x v="13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x v="14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x v="15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x v="17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x v="18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x v="19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x v="20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x v="21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x v="22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x v="23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x v="24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x v="25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x v="26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x v="39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x v="27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x v="28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x v="29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x v="30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x v="31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x v="32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x v="34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x v="35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x v="40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x v="1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x v="3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x v="11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x v="18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x v="39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x v="32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x v="40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x v="6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x v="7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x v="9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x v="10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x v="11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x v="12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x v="19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x v="21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x v="22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x v="23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x v="25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x v="26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x v="39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x v="27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x v="30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x v="31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x v="34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x v="35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x v="0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x v="36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x v="1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x v="2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x v="3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x v="4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x v="5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x v="6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x v="7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x v="8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x v="9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x v="10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x v="11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x v="12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x v="13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x v="14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x v="16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x v="17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x v="18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x v="19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x v="20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x v="21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x v="22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x v="23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x v="24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x v="25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x v="26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x v="39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x v="27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x v="29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x v="30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x v="31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x v="32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x v="33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x v="35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x v="40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x v="0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x v="36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x v="1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x v="2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x v="3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x v="4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x v="5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x v="6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x v="7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x v="8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x v="9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x v="10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x v="11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x v="12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x v="13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x v="14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x v="16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x v="17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x v="18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x v="19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x v="20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x v="21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x v="22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x v="23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x v="24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x v="25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x v="26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x v="39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x v="27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x v="29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x v="30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x v="31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x v="32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x v="33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x v="34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x v="35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x v="40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x v="0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x v="36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x v="1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x v="2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x v="3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x v="4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x v="5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x v="6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x v="7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x v="8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x v="9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x v="10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x v="11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x v="12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x v="14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x v="15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x v="17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x v="18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x v="19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x v="20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x v="21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x v="22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x v="23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x v="24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x v="25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x v="26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x v="39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x v="27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x v="29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x v="30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x v="31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x v="32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x v="33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x v="34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x v="35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x v="40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x v="0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x v="36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x v="1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x v="2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x v="3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x v="4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x v="5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x v="6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x v="7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x v="8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x v="9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x v="10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x v="11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x v="12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x v="14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x v="15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x v="16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x v="17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x v="18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x v="19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x v="20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x v="21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x v="22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x v="23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x v="24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x v="25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x v="26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x v="39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x v="27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x v="29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x v="30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x v="31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x v="32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x v="33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x v="35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x v="40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x v="0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x v="36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x v="1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x v="2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x v="3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x v="4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x v="5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x v="6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x v="7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x v="8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x v="9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x v="11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x v="12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x v="14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x v="15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x v="16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x v="17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x v="20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x v="21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x v="22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x v="23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x v="24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x v="25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x v="26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x v="29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x v="30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x v="31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x v="32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x v="33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x v="34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x v="35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x v="40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x v="3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x v="17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x v="18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x v="23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x v="34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x v="1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x v="3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x v="15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x v="16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x v="17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x v="21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x v="22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x v="23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x v="24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x v="25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x v="31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x v="32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x v="33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x v="35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x v="0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x v="36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x v="1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x v="2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x v="3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x v="4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x v="5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x v="6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x v="7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x v="8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x v="9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x v="10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x v="11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x v="14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x v="15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x v="16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x v="18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x v="19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x v="20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x v="21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x v="22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x v="23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x v="24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x v="25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x v="26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x v="39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x v="27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x v="29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x v="30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x v="31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x v="32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x v="33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x v="34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x v="35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x v="40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x v="0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x v="1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x v="2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x v="3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x v="5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x v="6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x v="7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x v="8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x v="9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x v="10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x v="11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x v="12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x v="13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x v="14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x v="15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x v="16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x v="17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x v="18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x v="19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x v="20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x v="21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x v="22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x v="23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x v="24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x v="25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x v="26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x v="39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x v="27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x v="29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x v="30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x v="31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x v="32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x v="33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x v="35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x v="40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x v="0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x v="36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x v="1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x v="2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x v="3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x v="4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x v="5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x v="6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x v="7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x v="8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x v="9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x v="10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x v="11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x v="12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x v="13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x v="14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x v="16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x v="17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x v="18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x v="19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x v="20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x v="21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x v="22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x v="23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x v="24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x v="25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x v="39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x v="27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x v="29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x v="30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x v="31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x v="32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x v="33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x v="34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x v="35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x v="40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x v="0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x v="36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x v="1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x v="2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x v="3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x v="4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x v="5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x v="6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x v="7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x v="8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x v="9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x v="10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x v="11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x v="12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x v="13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x v="14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x v="16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x v="17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x v="18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x v="19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x v="20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x v="21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x v="22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x v="23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x v="24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x v="25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x v="39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x v="29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x v="30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x v="31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x v="33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x v="35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x v="40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x v="36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x v="1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x v="2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x v="3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x v="4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x v="5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x v="7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x v="9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x v="10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x v="11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x v="12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x v="13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x v="14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x v="15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x v="16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x v="17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x v="18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x v="19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x v="20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x v="21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x v="22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x v="23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x v="24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x v="25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x v="39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x v="27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x v="29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x v="30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x v="31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x v="32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x v="33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x v="34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x v="35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x v="40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x v="0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x v="36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x v="1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x v="2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x v="3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x v="4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x v="5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x v="7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x v="9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x v="10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x v="11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x v="12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x v="13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x v="14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x v="15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x v="16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x v="17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x v="18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x v="20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x v="21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x v="22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x v="23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x v="24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x v="26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x v="39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x v="27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x v="28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x v="29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x v="30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x v="31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x v="32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x v="33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x v="34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x v="35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x v="36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x v="1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x v="3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x v="4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x v="5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x v="9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x v="11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x v="12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x v="13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x v="14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x v="16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x v="17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x v="22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x v="23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x v="24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x v="32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x v="36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x v="17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x v="20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x v="21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x v="22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x v="23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x v="24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x v="25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x v="26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x v="28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x v="30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x v="31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x v="32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x v="33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x v="34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x v="35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x v="0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x v="36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x v="1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x v="2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x v="4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x v="5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x v="6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x v="7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x v="9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x v="11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x v="12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x v="13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x v="14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x v="15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x v="16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x v="17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x v="18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x v="20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x v="21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x v="22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x v="23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x v="24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x v="25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x v="28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x v="29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x v="30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x v="31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x v="32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x v="33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x v="34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x v="0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x v="36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x v="1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x v="2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x v="4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x v="5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x v="6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x v="7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x v="9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x v="11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x v="12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x v="13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x v="14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x v="15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x v="16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x v="17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x v="18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x v="20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x v="21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x v="22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x v="23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x v="24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x v="25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x v="27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x v="28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x v="29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x v="31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x v="32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x v="33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x v="34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x v="35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x v="40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x v="36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x v="1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x v="2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x v="4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x v="5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x v="6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x v="7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x v="9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x v="11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x v="12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x v="13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x v="14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x v="15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x v="16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x v="17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x v="18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x v="20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x v="21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x v="22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x v="23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x v="24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x v="25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x v="27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x v="28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x v="29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x v="30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x v="31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x v="32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x v="33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x v="34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x v="35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x v="40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x v="36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x v="1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x v="2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x v="3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x v="4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x v="5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x v="6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x v="7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x v="9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x v="11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x v="12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x v="13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x v="14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x v="15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x v="17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x v="18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x v="19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x v="20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x v="21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x v="22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x v="23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x v="24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x v="25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x v="27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x v="28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x v="29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x v="30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x v="31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x v="32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x v="33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x v="34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x v="40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x v="0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x v="36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x v="1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x v="2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x v="3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x v="4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x v="5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x v="6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x v="7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x v="9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x v="11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x v="12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x v="13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x v="14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x v="15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x v="16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x v="17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x v="18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x v="19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x v="20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x v="21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x v="22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x v="23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x v="24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x v="25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x v="27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x v="28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x v="29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x v="30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x v="31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x v="32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x v="33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x v="34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x v="40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x v="1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x v="3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x v="4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x v="6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x v="9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x v="11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x v="12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x v="13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x v="14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x v="15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x v="16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x v="17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x v="24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x v="25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x v="27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x v="29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x v="31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x v="32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x v="36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x v="1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x v="2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x v="3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x v="4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x v="5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x v="7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x v="9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x v="11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x v="12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x v="13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x v="14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x v="15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x v="17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x v="18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x v="19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x v="20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x v="21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x v="22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x v="23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x v="24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x v="25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x v="27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x v="28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x v="29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x v="30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x v="31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x v="32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x v="33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x v="34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x v="35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x v="40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x v="36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x v="1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x v="2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x v="3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x v="4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x v="5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x v="7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x v="9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x v="11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x v="12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x v="13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x v="14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x v="15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x v="17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x v="18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x v="19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x v="20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x v="21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x v="22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x v="23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x v="24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x v="25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x v="27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x v="28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x v="29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x v="30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x v="31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x v="32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x v="33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x v="34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x v="35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x v="40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x v="36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x v="1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x v="2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x v="3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x v="4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x v="5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x v="7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x v="8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x v="9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x v="10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x v="11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x v="12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x v="13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x v="14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x v="15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x v="17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x v="18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x v="19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x v="20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x v="21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x v="23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x v="24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x v="25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x v="39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x v="27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x v="28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x v="29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x v="30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x v="31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x v="32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x v="33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x v="34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x v="35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x v="40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x v="0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x v="1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x v="2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x v="3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x v="4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x v="5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x v="7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x v="8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x v="9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x v="10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x v="11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x v="12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x v="14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x v="15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x v="16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x v="17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x v="18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x v="19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x v="20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x v="21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x v="22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x v="23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x v="24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x v="25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x v="39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x v="27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x v="28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x v="29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x v="30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x v="31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x v="32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x v="33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x v="34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x v="35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x v="0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x v="1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x v="2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x v="3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x v="4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x v="5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x v="6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x v="7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x v="8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x v="9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x v="10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x v="11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x v="12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x v="14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x v="15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x v="16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x v="17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x v="18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x v="19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x v="20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x v="21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x v="22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x v="23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x v="24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x v="25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x v="39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x v="27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x v="28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x v="29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x v="30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x v="31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x v="32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x v="33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x v="34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x v="35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x v="40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x v="0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x v="36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x v="1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x v="2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x v="3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x v="4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x v="5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x v="6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x v="7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x v="8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x v="9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x v="10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x v="11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x v="12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x v="14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x v="15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x v="16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x v="17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x v="18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x v="19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x v="20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x v="21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x v="22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x v="23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x v="24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x v="25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x v="39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x v="27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x v="28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x v="29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x v="30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x v="31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x v="32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x v="33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x v="34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x v="35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x v="40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x v="36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x v="3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x v="4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x v="6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x v="14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x v="18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x v="20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x v="21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x v="22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x v="23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x v="24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x v="25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x v="39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x v="28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x v="29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x v="30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x v="31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x v="32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x v="33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x v="34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x v="35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x v="40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x v="0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x v="1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x v="2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x v="3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x v="4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x v="5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x v="6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x v="7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x v="8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x v="9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x v="10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x v="11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x v="12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x v="14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x v="15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x v="16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x v="17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x v="18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x v="19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x v="20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x v="21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x v="22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x v="23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x v="24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x v="25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x v="39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x v="27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x v="29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x v="30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x v="31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x v="32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x v="33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x v="34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x v="35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x v="40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x v="0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x v="36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x v="1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x v="2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x v="3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x v="4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x v="5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x v="7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x v="8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x v="9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x v="10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x v="11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x v="12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x v="14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x v="15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x v="16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x v="17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x v="18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x v="19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x v="20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x v="21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x v="22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x v="23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x v="24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x v="25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x v="39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x v="27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x v="28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x v="29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x v="30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x v="31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x v="32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x v="33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x v="34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x v="35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x v="40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x v="0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x v="36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x v="1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x v="2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x v="3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x v="4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x v="5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x v="6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x v="7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x v="8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x v="9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x v="10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x v="11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x v="12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x v="14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x v="15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x v="16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x v="17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x v="18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x v="19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x v="20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x v="21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x v="22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x v="23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x v="24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x v="25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x v="39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x v="27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x v="28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x v="29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x v="30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x v="31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x v="32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x v="33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x v="34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x v="35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x v="40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x v="0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x v="36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x v="1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x v="2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x v="3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x v="4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x v="5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x v="6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x v="7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x v="8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x v="9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x v="10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x v="11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x v="12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x v="13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x v="14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x v="15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x v="16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x v="17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x v="18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x v="19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x v="20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x v="21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x v="22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x v="23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x v="24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x v="25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x v="39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x v="28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x v="29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x v="30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x v="31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x v="32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x v="33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x v="34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x v="35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x v="40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x v="0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x v="36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x v="1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x v="2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x v="3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x v="4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x v="5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x v="6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x v="7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x v="8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x v="9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x v="10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x v="11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x v="12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x v="14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x v="15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x v="16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x v="17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x v="18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x v="19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x v="20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x v="21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x v="22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x v="23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x v="24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x v="25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x v="39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x v="28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x v="29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x v="30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x v="31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x v="32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x v="33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x v="34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x v="35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x v="40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x v="0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x v="36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x v="1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x v="2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x v="3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x v="4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x v="5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x v="6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x v="7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x v="8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x v="9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x v="10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x v="12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x v="13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x v="14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x v="15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x v="16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x v="17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x v="18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x v="19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x v="20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x v="21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x v="22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x v="23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x v="24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x v="25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x v="39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x v="27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x v="28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x v="29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x v="30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x v="31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x v="32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x v="33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x v="35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x v="40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x v="36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x v="1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x v="3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x v="4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x v="5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x v="8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x v="9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x v="11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x v="12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x v="13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x v="14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x v="15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x v="16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x v="17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x v="27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x v="28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x v="29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x v="30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x v="32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x v="33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x v="40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x v="0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x v="36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x v="1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x v="2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x v="3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x v="4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x v="5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x v="6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x v="7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x v="8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x v="9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x v="10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x v="11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x v="12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x v="13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x v="14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x v="15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x v="16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x v="17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x v="18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x v="19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x v="20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x v="21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x v="22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x v="23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x v="24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x v="25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x v="39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x v="27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x v="28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x v="29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x v="30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x v="31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x v="32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x v="33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x v="34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x v="35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x v="40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x v="0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x v="36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x v="1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x v="2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x v="3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x v="4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x v="5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x v="6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x v="7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x v="8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x v="9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x v="10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x v="11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x v="12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x v="13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x v="14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x v="15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x v="16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x v="17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x v="18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x v="19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x v="20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x v="21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x v="22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x v="23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x v="24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x v="25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x v="39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x v="27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x v="28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x v="29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x v="30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x v="31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x v="32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x v="33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x v="34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x v="35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x v="40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x v="0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x v="36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x v="1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x v="2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x v="3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x v="4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x v="5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x v="6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x v="7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x v="8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x v="9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x v="10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x v="11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x v="12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x v="13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x v="14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x v="15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x v="16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x v="17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x v="18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x v="19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x v="20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x v="21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x v="22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x v="23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x v="24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x v="25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x v="39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x v="27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x v="28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x v="29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x v="30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x v="31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x v="32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x v="33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x v="34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x v="35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x v="40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x v="0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x v="36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x v="1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x v="2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x v="3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x v="4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x v="5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x v="6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x v="7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x v="8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x v="9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x v="10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x v="11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x v="12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x v="13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x v="14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x v="15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x v="16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x v="17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x v="18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x v="19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x v="20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x v="21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x v="22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x v="23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x v="24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x v="25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x v="39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x v="27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x v="28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x v="29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x v="30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x v="31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x v="32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x v="33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x v="34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x v="35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x v="40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x v="0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x v="1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x v="2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x v="3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x v="4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x v="5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x v="6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x v="7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x v="9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x v="10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x v="11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x v="12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x v="13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x v="14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x v="16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x v="17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x v="18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x v="19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x v="20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x v="21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x v="22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x v="23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x v="24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x v="25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x v="39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x v="27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x v="28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x v="29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x v="30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x v="31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x v="32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x v="34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x v="35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x v="40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x v="0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x v="1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x v="2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x v="3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x v="4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x v="5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x v="7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x v="8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x v="10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x v="11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x v="12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x v="13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x v="14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x v="15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x v="16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x v="17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x v="18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x v="19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x v="20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x v="21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x v="22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x v="23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x v="24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x v="25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x v="39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x v="27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x v="28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x v="29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x v="30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x v="31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x v="32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x v="33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x v="34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x v="40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x v="3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x v="4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x v="5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x v="18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x v="19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x v="20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x v="21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x v="22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x v="23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x v="24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x v="25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x v="39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x v="27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x v="28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x v="29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x v="30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x v="31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x v="32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x v="33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x v="34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x v="35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x v="36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x v="1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x v="2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x v="3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x v="4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x v="6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x v="7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x v="8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x v="9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x v="10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x v="11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x v="12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x v="13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x v="14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x v="15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x v="17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x v="18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x v="19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x v="20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x v="21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x v="22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x v="23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x v="24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x v="25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x v="39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x v="27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x v="29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x v="30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x v="31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x v="32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x v="33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x v="34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x v="35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x v="0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x v="36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x v="1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x v="2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x v="3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x v="4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x v="5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x v="6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x v="7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x v="8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x v="9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x v="10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x v="11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x v="12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x v="13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x v="14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x v="15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x v="16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x v="17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x v="18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x v="19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x v="20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x v="21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x v="22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x v="23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x v="24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x v="25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x v="39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x v="27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x v="28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x v="29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x v="30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x v="31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x v="32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x v="34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x v="35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x v="40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x v="0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x v="36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x v="1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x v="2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x v="3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x v="4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x v="5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x v="6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x v="7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x v="8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x v="9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x v="10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x v="11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x v="12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x v="13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x v="14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x v="15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x v="16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x v="17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x v="18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x v="19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x v="20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x v="21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x v="22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x v="23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x v="24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x v="25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x v="39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x v="27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x v="28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x v="29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x v="30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x v="31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x v="32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x v="34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x v="35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x v="40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x v="0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x v="36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x v="1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x v="2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x v="3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x v="4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x v="5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x v="6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x v="7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x v="8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x v="9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x v="10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x v="11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x v="12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x v="14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x v="15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x v="16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x v="17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x v="18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x v="19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x v="20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x v="21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x v="38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x v="22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x v="23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x v="24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x v="25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x v="39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x v="27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x v="28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x v="29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x v="30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x v="31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x v="32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x v="33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x v="34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x v="35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x v="0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x v="36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x v="1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x v="2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x v="3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x v="4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x v="5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x v="7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x v="8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x v="9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x v="10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x v="11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x v="12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x v="13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x v="14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x v="15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x v="16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x v="17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x v="18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x v="20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x v="21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x v="38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x v="22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x v="23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x v="24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x v="25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x v="39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x v="27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x v="28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x v="29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x v="30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x v="31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x v="32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x v="33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x v="34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x v="35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x v="40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x v="0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x v="1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x v="2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x v="3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x v="4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x v="5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x v="7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x v="8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x v="9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x v="10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x v="11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x v="12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x v="13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x v="14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x v="15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x v="16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x v="17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x v="18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x v="20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x v="21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x v="38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x v="22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x v="23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x v="24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x v="25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x v="27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x v="28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x v="29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x v="30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x v="31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x v="32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x v="33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x v="34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x v="35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x v="40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x v="1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x v="2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x v="3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x v="4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x v="5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x v="7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x v="8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x v="9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x v="10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x v="11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x v="12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x v="13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x v="14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x v="15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x v="16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x v="24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x v="31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x v="32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x v="33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x v="0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x v="1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x v="2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x v="3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x v="4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x v="5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x v="7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x v="8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x v="9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x v="10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x v="11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x v="12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x v="13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x v="14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x v="15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x v="16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x v="17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x v="18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x v="20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x v="21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x v="38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x v="22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x v="23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x v="25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x v="26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x v="39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x v="27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x v="28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x v="29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x v="30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x v="31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x v="32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x v="33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x v="35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x v="0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x v="36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x v="1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x v="2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x v="3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x v="4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x v="5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x v="7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x v="8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x v="9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x v="11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x v="12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x v="14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x v="15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x v="17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x v="18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x v="20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x v="21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x v="38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x v="22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x v="23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x v="25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x v="26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x v="39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x v="28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x v="29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x v="30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x v="31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x v="32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x v="33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x v="34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x v="35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x v="40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x v="0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x v="36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x v="1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x v="2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x v="3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x v="4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x v="5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x v="6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x v="7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x v="8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x v="9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x v="10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x v="11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x v="12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x v="13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x v="14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x v="15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x v="17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x v="18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x v="19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x v="20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x v="21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x v="38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x v="22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x v="23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x v="24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x v="25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x v="39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x v="28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x v="29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x v="30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x v="31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x v="32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x v="33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x v="34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x v="35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x v="40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x v="0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x v="36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x v="2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x v="3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x v="4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x v="5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x v="6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x v="7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x v="8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x v="9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x v="10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x v="11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x v="12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x v="13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x v="14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x v="15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x v="17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x v="18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x v="19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x v="20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x v="21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x v="38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x v="22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x v="23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x v="24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x v="25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x v="39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x v="28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x v="29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x v="30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x v="31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x v="32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x v="33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x v="34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x v="35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x v="40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x v="0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x v="36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x v="2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x v="1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x v="3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x v="4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x v="5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x v="6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x v="7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x v="8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x v="9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x v="10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x v="11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x v="12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x v="13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x v="14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x v="15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x v="17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x v="18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x v="19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x v="20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x v="21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x v="38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x v="22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x v="23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x v="24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x v="25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x v="39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x v="28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x v="29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x v="30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x v="31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x v="32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x v="33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x v="34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x v="0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x v="36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x v="1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x v="2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x v="3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x v="4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x v="5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x v="6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x v="7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x v="8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x v="10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x v="11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x v="12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x v="13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x v="14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x v="15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x v="17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x v="18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x v="19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x v="20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x v="21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x v="38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x v="22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x v="23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x v="24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x v="25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x v="26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x v="39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x v="28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x v="29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x v="30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x v="31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x v="32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x v="33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x v="34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x v="35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x v="40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x v="4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x v="6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x v="7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x v="15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x v="18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x v="19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x v="20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x v="21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x v="22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x v="23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x v="24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x v="25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x v="25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x v="39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x v="28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x v="29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x v="30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x v="32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x v="33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x v="34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x v="35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x v="40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x v="0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x v="36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x v="1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x v="2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x v="3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x v="4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x v="5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x v="6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x v="7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x v="9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x v="10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x v="11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x v="12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x v="14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x v="15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x v="17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x v="18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x v="19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x v="20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x v="38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x v="22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x v="23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x v="24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x v="25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x v="26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x v="39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x v="28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x v="29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x v="30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x v="31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x v="32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x v="33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x v="34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x v="35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x v="40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x v="0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x v="36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x v="2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x v="3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x v="4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x v="5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x v="6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x v="7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x v="8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x v="9"/>
    <s v="ROJAS QUINTERO MIGUEL ANTONIO"/>
    <x v="10"/>
    <x v="0"/>
    <n v="85"/>
    <n v="24.285714285714299"/>
    <n v="87.245346869712307"/>
    <m/>
    <n v="33498.138700000003"/>
    <x v="0"/>
    <n v="13174.285714285699"/>
    <x v="203"/>
    <x v="0"/>
    <m/>
  </r>
  <r>
    <d v="2022-02-23T03:40:06"/>
    <x v="1"/>
    <x v="10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x v="11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x v="12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x v="14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x v="15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x v="17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x v="18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x v="19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x v="20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x v="21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x v="38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x v="23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x v="24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x v="25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x v="26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x v="39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x v="28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x v="29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x v="30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x v="31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x v="32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x v="33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x v="34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x v="35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x v="40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x v="0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x v="36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x v="2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x v="3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x v="4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x v="5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x v="6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x v="7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x v="8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x v="9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x v="10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x v="11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x v="12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x v="14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x v="15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x v="17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x v="18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x v="19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x v="20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x v="21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x v="38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x v="22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x v="23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x v="24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x v="25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x v="26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x v="39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x v="28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x v="29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x v="30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x v="31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x v="32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x v="33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x v="34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x v="35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x v="40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x v="0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x v="36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x v="1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x v="2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x v="3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x v="4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x v="5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x v="7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x v="8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x v="10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x v="11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x v="12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x v="14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x v="15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x v="17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x v="18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x v="19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x v="20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x v="21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x v="38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x v="22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x v="23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x v="24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x v="25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x v="26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x v="39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x v="27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x v="28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x v="29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x v="30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x v="31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x v="32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x v="33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x v="34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x v="35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x v="40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x v="0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x v="36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x v="1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x v="2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x v="3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x v="4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x v="5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x v="7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x v="10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x v="11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x v="12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x v="14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x v="15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x v="17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x v="18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x v="19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x v="20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x v="21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x v="38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x v="22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x v="23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x v="24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x v="25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x v="27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x v="28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x v="29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x v="30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x v="31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x v="32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x v="33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x v="34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x v="35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x v="40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x v="0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x v="36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x v="1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x v="2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x v="3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x v="4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x v="5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x v="8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x v="10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x v="11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x v="12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x v="13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x v="15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x v="17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x v="18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x v="19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x v="20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x v="21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x v="38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x v="22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x v="23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x v="24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x v="25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x v="39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x v="27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x v="28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x v="29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x v="30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x v="31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x v="32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x v="33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x v="34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x v="35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x v="40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x v="36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x v="1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x v="2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x v="3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x v="4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x v="5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x v="8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x v="10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x v="11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x v="12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x v="14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x v="15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x v="17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x v="18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x v="27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x v="34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x v="35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x v="0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x v="36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x v="1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x v="2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x v="3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x v="5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x v="8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x v="10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x v="11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x v="12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x v="14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x v="15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x v="17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x v="18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x v="19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x v="20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x v="21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x v="38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x v="22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x v="23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x v="25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x v="39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x v="27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x v="28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x v="29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x v="30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x v="31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x v="33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x v="34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x v="35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x v="40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x v="0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x v="36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x v="1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x v="2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x v="3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x v="5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x v="6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x v="7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x v="9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x v="10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x v="11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x v="12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x v="13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x v="14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x v="15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x v="17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x v="18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x v="19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x v="20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x v="21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x v="38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x v="22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x v="23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x v="25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x v="39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x v="28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x v="29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x v="30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x v="31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x v="33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x v="34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x v="35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x v="40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x v="0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x v="36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x v="2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x v="3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x v="4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x v="5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x v="6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x v="7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x v="9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x v="10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x v="11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x v="12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x v="14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x v="15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x v="17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x v="18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x v="19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x v="20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x v="21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x v="22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x v="23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x v="25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x v="39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x v="28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x v="29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x v="30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x v="31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x v="33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x v="34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x v="35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x v="40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x v="0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x v="36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x v="4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x v="5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x v="6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x v="7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x v="9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x v="10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x v="11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x v="12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x v="14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x v="15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x v="17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x v="18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x v="19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x v="21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x v="38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x v="22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x v="23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x v="25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x v="39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x v="28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x v="29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x v="30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x v="31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x v="32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x v="33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x v="34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x v="35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x v="40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x v="0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x v="36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x v="2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x v="3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x v="4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x v="5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x v="6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x v="7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x v="9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x v="10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x v="11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x v="12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x v="14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x v="16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x v="17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x v="18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x v="19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x v="21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x v="38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x v="22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x v="23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x v="25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x v="39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x v="28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x v="29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x v="30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x v="31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x v="32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x v="33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x v="34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x v="35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x v="40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x v="0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x v="36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x v="2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x v="3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x v="4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x v="5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x v="6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x v="7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x v="8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x v="9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x v="10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x v="11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x v="12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x v="14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x v="16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x v="17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x v="18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x v="19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x v="20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x v="21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x v="38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x v="22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x v="23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x v="25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x v="39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x v="28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x v="29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x v="30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x v="31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x v="32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x v="35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x v="40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x v="9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x v="10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x v="17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x v="19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x v="20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x v="21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x v="38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x v="23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x v="25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x v="39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x v="28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x v="29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x v="30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x v="31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x v="34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x v="35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x v="40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x v="36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x v="1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x v="2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x v="3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x v="4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x v="5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x v="6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x v="7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x v="8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x v="10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x v="11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x v="12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x v="14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x v="16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x v="17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x v="18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x v="19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x v="20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x v="21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x v="38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x v="22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x v="23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x v="39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x v="28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x v="29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x v="30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x v="31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x v="32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x v="34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x v="40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x v="36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x v="1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x v="2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x v="3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x v="4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x v="5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x v="6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x v="7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x v="8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x v="9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x v="10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x v="11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x v="12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x v="14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x v="16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x v="17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x v="18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x v="19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x v="20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x v="21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x v="38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x v="22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x v="23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x v="25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x v="39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x v="28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x v="29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x v="30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x v="31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x v="32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x v="35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x v="40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x v="36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x v="1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x v="2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x v="3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x v="4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x v="5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x v="7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x v="9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x v="10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x v="11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x v="12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x v="14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x v="15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x v="16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x v="17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x v="18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x v="19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x v="20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x v="21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x v="38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x v="22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x v="23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x v="25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x v="26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x v="39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x v="28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x v="29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x v="30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x v="31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x v="32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x v="35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x v="40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x v="0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x v="36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x v="1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x v="2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x v="3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x v="4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x v="5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x v="7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x v="9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x v="10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x v="11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x v="12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x v="14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x v="15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x v="16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x v="17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x v="18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x v="19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x v="20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x v="21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x v="38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x v="22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x v="23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x v="25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x v="26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x v="39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x v="27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x v="28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x v="29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x v="30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x v="31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x v="32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x v="34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x v="35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x v="40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x v="0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x v="36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x v="1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x v="2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x v="3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x v="4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x v="5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x v="7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x v="9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x v="10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x v="11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x v="12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x v="14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x v="15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x v="17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x v="18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x v="19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x v="20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x v="21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x v="38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x v="22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x v="23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x v="25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x v="26"/>
    <s v="TABORDA ROJAS DIEGO ALEJANDRO"/>
    <x v="3"/>
    <x v="0"/>
    <n v="218"/>
    <n v="22.947399999999998"/>
    <n v="239.48692810457501"/>
    <m/>
    <n v="91994.771200000003"/>
    <x v="0"/>
    <n v="14090.909090909099"/>
    <x v="220"/>
    <x v="0"/>
    <m/>
  </r>
  <r>
    <d v="2022-03-12T02:27:40"/>
    <x v="1"/>
    <x v="39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x v="28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x v="29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x v="30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x v="31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x v="32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x v="34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x v="35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x v="40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x v="0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x v="36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x v="1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x v="2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x v="3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x v="4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x v="5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x v="7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x v="9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x v="10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x v="11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x v="12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x v="14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x v="15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x v="17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x v="18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x v="19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x v="20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x v="21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x v="38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x v="22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x v="23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x v="25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x v="26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x v="39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x v="28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x v="29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x v="30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x v="31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x v="32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x v="34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x v="35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x v="40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x v="1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x v="3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x v="4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x v="5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x v="6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x v="7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x v="9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x v="11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x v="12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x v="14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x v="17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x v="20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x v="40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x v="1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x v="2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x v="3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x v="4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x v="5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x v="6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x v="7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x v="9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x v="10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x v="11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x v="12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x v="14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x v="15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x v="16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x v="17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x v="18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x v="19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x v="20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x v="21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x v="38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x v="22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x v="23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x v="25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x v="39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x v="28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x v="29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x v="30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x v="31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x v="32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x v="34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x v="35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x v="40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x v="36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x v="1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x v="2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x v="3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x v="4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x v="5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x v="7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x v="9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x v="10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x v="11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x v="12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x v="14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x v="15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x v="16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x v="17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x v="18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x v="19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x v="20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x v="21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x v="38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x v="22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x v="23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x v="24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x v="25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x v="39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x v="27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x v="28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x v="29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x v="30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x v="31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x v="32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x v="33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x v="34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x v="35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x v="40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x v="36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x v="1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x v="2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x v="3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x v="4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x v="5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x v="6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x v="7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x v="9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x v="10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x v="11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x v="12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x v="14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x v="15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x v="16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x v="17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x v="18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x v="19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x v="20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x v="21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x v="38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x v="22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x v="23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x v="24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x v="25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x v="39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x v="27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x v="28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x v="29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x v="30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x v="31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x v="32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x v="33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x v="34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x v="35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x v="40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x v="36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x v="1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x v="2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x v="3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x v="4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x v="5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x v="6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x v="7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x v="8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x v="9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x v="10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x v="11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x v="12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x v="14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x v="17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x v="18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x v="20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x v="21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x v="38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x v="22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x v="23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x v="24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x v="25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x v="26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x v="39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x v="27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x v="28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x v="29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x v="30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x v="31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x v="33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x v="34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x v="35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x v="40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x v="36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x v="1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x v="2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x v="3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x v="4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x v="5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x v="6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x v="7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x v="8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x v="9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x v="10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x v="11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x v="12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x v="14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x v="17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x v="18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x v="19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x v="20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x v="21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x v="38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x v="22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x v="23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x v="24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x v="25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x v="26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x v="39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x v="28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x v="29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x v="30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x v="31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x v="32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x v="33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x v="35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x v="40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x v="0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x v="36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x v="1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x v="2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x v="3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x v="4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x v="5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x v="6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x v="7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x v="8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x v="9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x v="10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x v="11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x v="12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x v="14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x v="16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x v="17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x v="18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x v="19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x v="20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x v="38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x v="22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x v="23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x v="24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x v="25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x v="26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x v="39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x v="27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x v="28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x v="29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x v="30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x v="31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x v="32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x v="33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x v="34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x v="35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x v="40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x v="3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x v="10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x v="12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x v="17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x v="18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x v="19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x v="20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x v="38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x v="22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x v="23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x v="24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x v="25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x v="39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x v="27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x v="29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x v="30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x v="31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x v="33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x v="34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x v="35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x v="40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x v="0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x v="36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x v="1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x v="3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x v="4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x v="7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x v="9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x v="12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x v="16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x v="17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x v="19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x v="22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x v="23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x v="24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x v="25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x v="26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x v="27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x v="28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x v="31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x v="40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x v="0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x v="36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x v="1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x v="2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x v="3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x v="4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x v="5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x v="7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x v="9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x v="10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x v="11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x v="12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x v="16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x v="17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x v="18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x v="19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x v="20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x v="38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x v="22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x v="23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x v="24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x v="25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x v="26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x v="39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x v="27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x v="28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x v="29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x v="30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x v="31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x v="32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x v="33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x v="34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x v="35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x v="40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x v="0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x v="36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x v="1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x v="2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x v="3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x v="4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x v="5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x v="7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x v="8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x v="9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x v="10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x v="11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x v="12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x v="16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x v="17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x v="18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x v="19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x v="38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x v="22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x v="23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x v="24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x v="25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x v="26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x v="39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x v="27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x v="28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x v="29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x v="30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x v="31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x v="32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x v="33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x v="40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x v="0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x v="36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x v="1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x v="3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x v="4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x v="5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x v="7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x v="8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x v="9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x v="10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x v="11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x v="12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x v="15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x v="16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x v="17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x v="18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x v="38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x v="22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x v="23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x v="24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x v="25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x v="26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x v="39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x v="27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x v="28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x v="29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x v="30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x v="31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x v="32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x v="33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x v="34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x v="40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x v="0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x v="36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x v="1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x v="3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x v="4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x v="5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x v="6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x v="7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x v="8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x v="9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x v="10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x v="11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x v="12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x v="15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x v="16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x v="17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x v="18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x v="20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x v="21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x v="38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x v="22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x v="23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x v="24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x v="25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x v="26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x v="39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x v="27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x v="28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x v="29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x v="30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x v="31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x v="32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x v="33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x v="34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x v="35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x v="40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x v="0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x v="36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x v="1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x v="2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x v="3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x v="4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x v="5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x v="6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x v="7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x v="9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x v="11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x v="12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x v="15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x v="16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x v="17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x v="18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x v="19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x v="20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x v="38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x v="22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x v="23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x v="24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x v="25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x v="26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x v="39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x v="27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x v="28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x v="29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x v="30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x v="31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x v="32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x v="33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x v="34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x v="35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x v="40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x v="36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x v="1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x v="3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x v="5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x v="7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x v="11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x v="17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x v="18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x v="19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x v="20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x v="23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x v="24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x v="39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x v="27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x v="28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x v="29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x v="30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x v="33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x v="34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x v="35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x v="40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x v="0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x v="36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x v="1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x v="2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x v="3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x v="4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x v="5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x v="6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x v="7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x v="8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x v="9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x v="11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x v="12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x v="15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x v="16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x v="17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x v="18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x v="19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x v="20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x v="38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x v="22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x v="23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x v="24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x v="25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x v="26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x v="39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x v="27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x v="28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x v="29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x v="30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x v="31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x v="32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x v="33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x v="35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x v="40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x v="0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x v="36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x v="1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x v="2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x v="3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x v="4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x v="5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x v="6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x v="7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x v="8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x v="9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x v="10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x v="11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x v="12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x v="14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x v="15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x v="17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x v="18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x v="19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x v="20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x v="38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x v="22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x v="23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x v="24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x v="25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x v="26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x v="39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x v="27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x v="28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x v="29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x v="30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x v="31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x v="32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x v="33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x v="34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x v="35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x v="40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x v="0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x v="36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x v="1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x v="2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x v="3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x v="4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x v="5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x v="6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x v="7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x v="8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x v="9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x v="10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x v="11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x v="12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x v="14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x v="15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x v="17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x v="18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x v="19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x v="20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x v="21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x v="38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x v="22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x v="23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x v="24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x v="25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x v="26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x v="27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x v="28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x v="29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x v="30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x v="31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x v="32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x v="33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x v="34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x v="35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x v="40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x v="0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x v="36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x v="1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x v="2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x v="3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x v="4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x v="5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x v="6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x v="7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x v="8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x v="9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x v="10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x v="11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x v="12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x v="14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x v="15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x v="17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x v="18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x v="19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x v="20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x v="21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x v="38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x v="22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x v="23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x v="24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x v="25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x v="26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x v="39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x v="27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x v="28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x v="29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x v="30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x v="31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x v="32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x v="33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x v="34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x v="35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x v="40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x v="0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x v="36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x v="1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x v="2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x v="3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x v="4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x v="5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x v="6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x v="7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x v="8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x v="9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x v="10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x v="11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x v="12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x v="14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x v="15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x v="16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x v="17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x v="18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x v="19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x v="20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x v="21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x v="38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x v="22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x v="23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x v="24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x v="25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x v="26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x v="39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x v="27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x v="28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x v="29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x v="30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x v="31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x v="32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x v="33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x v="34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x v="35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x v="40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x v="0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x v="36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x v="1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x v="2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x v="3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x v="4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x v="5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x v="6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x v="7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x v="8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x v="9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x v="11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x v="12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x v="14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x v="15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x v="17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x v="18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x v="19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x v="20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x v="21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x v="38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x v="22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x v="23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x v="24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x v="25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x v="26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x v="39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x v="27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x v="28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x v="29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x v="30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x v="31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x v="32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x v="33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x v="34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x v="35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x v="40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x v="1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x v="3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x v="4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x v="5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x v="6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x v="7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x v="8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x v="9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x v="10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x v="11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x v="12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x v="14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x v="17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x v="24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x v="25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x v="39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x v="27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x v="28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x v="32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x v="33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x v="40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x v="0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x v="36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x v="1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x v="2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x v="3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x v="4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x v="5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x v="7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x v="8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x v="9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x v="10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x v="11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x v="12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x v="14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x v="16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x v="17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x v="18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x v="19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x v="20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x v="21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x v="38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x v="22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x v="23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x v="24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x v="25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x v="26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x v="39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x v="27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x v="28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x v="29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x v="30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x v="31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x v="32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x v="33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x v="34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x v="35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x v="40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x v="0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x v="36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x v="1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x v="2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x v="3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x v="4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x v="5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x v="7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x v="8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x v="9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x v="11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x v="12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x v="14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x v="15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x v="17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x v="18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x v="19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x v="20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x v="21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x v="38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x v="22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x v="23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x v="24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x v="25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x v="26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x v="39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x v="27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x v="28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x v="29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x v="30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x v="31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x v="32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x v="33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x v="34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x v="35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x v="40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x v="0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x v="36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x v="1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x v="2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x v="3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x v="4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x v="5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x v="7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x v="8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x v="9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x v="10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x v="11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x v="12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x v="14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x v="15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x v="17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x v="18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x v="19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x v="20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x v="21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x v="38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x v="22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x v="23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x v="24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x v="25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x v="26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x v="39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x v="27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x v="28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x v="29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x v="30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x v="31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x v="32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x v="33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x v="35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x v="40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x v="0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x v="36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x v="1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x v="2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x v="3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x v="4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x v="5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x v="7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x v="8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x v="9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x v="10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x v="11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x v="12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x v="14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x v="15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x v="16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x v="17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x v="18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x v="19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x v="20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x v="21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x v="38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x v="22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x v="23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x v="24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x v="25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x v="26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x v="39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x v="27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x v="28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x v="29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x v="30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x v="31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x v="32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x v="33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x v="34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x v="35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x v="40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x v="0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x v="36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x v="1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x v="2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x v="3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x v="5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x v="7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x v="8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x v="9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x v="11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x v="14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x v="16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x v="17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x v="18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x v="19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x v="20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x v="38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x v="22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x v="23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x v="24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x v="25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x v="26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x v="39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x v="27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x v="28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x v="29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x v="30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x v="31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x v="32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x v="33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x v="34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x v="35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x v="40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x v="3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x v="4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x v="17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x v="18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x v="19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x v="20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x v="21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x v="23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x v="24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x v="25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x v="26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x v="39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x v="27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x v="28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x v="29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x v="30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x v="32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x v="33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x v="34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x v="35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x v="0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x v="36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x v="1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x v="2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x v="3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x v="4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x v="5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x v="7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x v="8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x v="9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x v="11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x v="12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x v="15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x v="17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x v="18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x v="19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x v="20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x v="21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x v="38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x v="22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x v="23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x v="24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x v="25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x v="26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x v="39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x v="27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x v="28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x v="29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x v="30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x v="31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x v="32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x v="33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x v="34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x v="35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x v="40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x v="0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x v="36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x v="1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x v="2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x v="3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x v="4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x v="5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x v="7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x v="8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x v="9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x v="10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x v="11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x v="12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x v="13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x v="14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x v="15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x v="17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x v="18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x v="19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x v="20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x v="21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x v="38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x v="22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x v="23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x v="24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x v="25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x v="26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x v="39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x v="27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x v="28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x v="29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x v="30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x v="31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x v="32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x v="33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x v="35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x v="40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x v="36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x v="1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x v="2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x v="3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x v="4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x v="5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x v="6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x v="7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x v="8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x v="9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x v="10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x v="11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x v="12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x v="13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x v="14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x v="15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x v="17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x v="18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x v="19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x v="20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x v="21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x v="38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x v="22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x v="23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x v="24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x v="25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x v="26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x v="39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x v="27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x v="28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x v="29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x v="30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x v="31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x v="32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x v="33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x v="35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x v="40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x v="0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x v="36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x v="2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x v="3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x v="4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x v="5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x v="6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x v="7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x v="8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x v="9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x v="10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x v="11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x v="12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x v="13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x v="14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x v="15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x v="22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x v="25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x v="30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x v="31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x v="40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x v="4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x v="6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x v="14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x v="18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x v="21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x v="38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x v="22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x v="23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x v="24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x v="25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x v="26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x v="39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x v="28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x v="29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x v="30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x v="31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x v="32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x v="34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x v="35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x v="40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x v="0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x v="36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x v="1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x v="2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x v="3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x v="4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x v="5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x v="6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x v="7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x v="8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x v="9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x v="10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x v="11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x v="12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x v="13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x v="14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x v="15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x v="18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x v="19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x v="20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x v="21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x v="38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x v="22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x v="23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x v="26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x v="39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x v="27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x v="28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x v="29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x v="30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x v="31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x v="32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x v="33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x v="34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x v="35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x v="40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x v="0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x v="36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x v="1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x v="2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x v="3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x v="4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x v="5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x v="7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x v="8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x v="9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x v="10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x v="11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x v="12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x v="14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x v="15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x v="16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x v="17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x v="18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x v="19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x v="20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x v="21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x v="38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x v="22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x v="23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x v="24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x v="25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x v="26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x v="39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x v="27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x v="28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x v="29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x v="30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x v="31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x v="32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x v="33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x v="34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x v="35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x v="40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x v="0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x v="36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x v="1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x v="3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x v="5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x v="6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x v="7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x v="9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x v="10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x v="11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x v="12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x v="13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x v="14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x v="15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x v="17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x v="28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x v="29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x v="31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x v="32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x v="33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x v="40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x v="0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x v="36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x v="1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x v="2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x v="3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x v="4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x v="5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x v="6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x v="7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x v="8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x v="9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x v="11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x v="12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x v="13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x v="14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x v="15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x v="17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x v="18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x v="19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x v="20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x v="21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x v="38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x v="22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x v="23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x v="24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x v="26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x v="39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x v="27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x v="28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x v="29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x v="30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x v="31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x v="32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x v="33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x v="34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x v="35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x v="40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x v="0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x v="36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x v="1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x v="2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x v="3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x v="4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x v="5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x v="6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x v="7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x v="8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x v="9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x v="10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x v="11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x v="12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x v="13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x v="14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x v="15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x v="17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x v="18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x v="19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x v="20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x v="21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x v="38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x v="22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x v="23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x v="24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x v="26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x v="39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x v="27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x v="28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x v="29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x v="30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x v="31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x v="33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x v="34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x v="35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x v="40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x v="0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x v="36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x v="1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x v="2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x v="3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x v="4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x v="5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x v="6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x v="7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x v="8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x v="9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x v="10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x v="11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x v="12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x v="13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x v="14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x v="17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x v="18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x v="19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x v="20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x v="21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x v="38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x v="22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x v="23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x v="26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x v="39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x v="27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x v="28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x v="29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x v="30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x v="31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x v="32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x v="33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x v="34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x v="35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x v="40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x v="0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x v="1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x v="2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x v="3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x v="4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x v="5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x v="7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x v="8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x v="9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x v="10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x v="11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x v="12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x v="13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x v="14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x v="17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x v="18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x v="19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x v="20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x v="21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x v="38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x v="22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x v="23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x v="24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x v="26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x v="39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x v="27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x v="28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x v="29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x v="30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x v="31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x v="32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x v="33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x v="34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x v="35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x v="40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x v="0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x v="36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x v="1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x v="2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x v="3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x v="4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x v="5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x v="7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x v="8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x v="9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x v="10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x v="11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x v="12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x v="13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x v="14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x v="15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x v="17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x v="18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x v="19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x v="20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x v="21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x v="38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x v="22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x v="23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x v="24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x v="26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x v="39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x v="27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x v="28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x v="29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x v="30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x v="31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x v="32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x v="33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x v="34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x v="35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x v="40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x v="0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x v="36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x v="1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x v="2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x v="3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x v="4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x v="5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x v="6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x v="7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x v="8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x v="9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x v="10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x v="11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x v="12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x v="13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x v="14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x v="15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x v="16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x v="17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x v="18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x v="19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x v="20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x v="38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x v="22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x v="23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x v="24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x v="25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x v="26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x v="39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x v="27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x v="28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x v="29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x v="30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x v="31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x v="32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x v="33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x v="34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x v="35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x v="40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x v="3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x v="5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x v="18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x v="19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x v="20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x v="22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x v="23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x v="24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x v="26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x v="39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x v="27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x v="28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x v="29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x v="30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x v="31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x v="32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x v="33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x v="34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x v="35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x v="40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x v="0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x v="36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x v="1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x v="2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x v="3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x v="4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x v="5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x v="6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x v="7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x v="8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x v="9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x v="10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x v="11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x v="12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x v="13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x v="14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x v="15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x v="17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x v="18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x v="19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x v="20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x v="21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x v="38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x v="22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x v="23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x v="24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x v="25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x v="39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x v="27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x v="28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x v="29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x v="30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x v="31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x v="34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x v="35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x v="40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x v="0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x v="36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x v="1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x v="2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x v="3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x v="4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x v="5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x v="6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x v="7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x v="8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x v="9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x v="10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x v="11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x v="13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x v="14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x v="15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x v="16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x v="17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x v="18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x v="19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x v="20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x v="21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x v="23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x v="24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x v="25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x v="26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x v="39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x v="27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x v="28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x v="29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x v="30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x v="31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x v="32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x v="33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x v="34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x v="35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x v="40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x v="0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x v="36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x v="1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x v="2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x v="3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x v="4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x v="5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x v="7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x v="8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x v="9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x v="10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x v="11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x v="12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x v="13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x v="14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x v="15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x v="17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x v="18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x v="19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x v="20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x v="21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x v="38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x v="22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x v="23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x v="24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x v="25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x v="39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x v="27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x v="28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x v="29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x v="31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x v="32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x v="33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x v="35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x v="40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x v="0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x v="36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x v="1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x v="2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x v="3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x v="4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x v="5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x v="6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x v="7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x v="8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x v="9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x v="10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x v="11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x v="12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x v="13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x v="14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x v="15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x v="16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x v="17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x v="18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x v="19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x v="20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x v="38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x v="22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x v="23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x v="24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x v="25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x v="26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x v="39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x v="27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x v="28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x v="29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x v="31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x v="32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x v="33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x v="34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x v="35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x v="40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x v="0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x v="36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x v="1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x v="2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x v="3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x v="5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x v="6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x v="7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x v="8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x v="9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x v="10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x v="11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x v="12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x v="13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x v="14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x v="15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x v="16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x v="17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x v="18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x v="19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x v="38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x v="23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x v="24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x v="25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x v="26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x v="39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x v="27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x v="28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x v="29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x v="31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x v="32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x v="33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x v="34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x v="35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x v="40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x v="0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x v="36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x v="1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x v="2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x v="3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x v="4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x v="5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x v="6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x v="7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x v="8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x v="9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x v="10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x v="11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x v="12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x v="13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x v="14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x v="16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x v="17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x v="18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x v="19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x v="20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x v="21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x v="38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x v="22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x v="23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x v="24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x v="26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x v="39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x v="27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x v="28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x v="29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x v="31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x v="32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x v="33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x v="34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x v="35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x v="40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x v="0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x v="3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x v="4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x v="5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x v="6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x v="7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x v="9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x v="10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x v="11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x v="12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x v="13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x v="14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x v="16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x v="17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x v="22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x v="24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x v="27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x v="31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x v="34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x v="40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x v="0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x v="36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x v="1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x v="2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x v="3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x v="4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x v="5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x v="6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x v="7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x v="8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x v="9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x v="10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x v="11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x v="12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x v="13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x v="14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x v="16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x v="17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x v="18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x v="21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x v="22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x v="23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x v="25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x v="26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x v="39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x v="27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x v="28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x v="29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x v="30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x v="31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x v="32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x v="34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x v="35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x v="40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x v="0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x v="36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x v="1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x v="2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x v="3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x v="4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x v="5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x v="6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x v="7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x v="8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x v="9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x v="11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x v="12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x v="13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x v="14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x v="15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x v="16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x v="17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x v="18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x v="19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x v="20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x v="21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x v="22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x v="23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x v="25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x v="26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x v="39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x v="27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x v="28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x v="29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x v="30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x v="31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x v="32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x v="33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x v="34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x v="35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x v="40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x v="0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x v="1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x v="2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x v="3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x v="4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x v="5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x v="6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x v="7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x v="8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x v="9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x v="11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x v="12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x v="13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x v="14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x v="15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x v="16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x v="17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x v="18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x v="19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x v="20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x v="21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x v="38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x v="23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x v="25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x v="26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x v="39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x v="27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x v="28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x v="29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x v="30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x v="31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x v="32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x v="33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x v="34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x v="35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x v="40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x v="0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x v="1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x v="2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x v="3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x v="4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x v="5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x v="6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x v="8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x v="9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x v="10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x v="11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x v="12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x v="13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x v="14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x v="16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x v="17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x v="18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x v="19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x v="20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x v="21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x v="38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x v="22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x v="23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x v="24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x v="25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x v="26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x v="27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x v="28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x v="29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x v="30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x v="31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x v="32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x v="33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x v="34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x v="35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x v="40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x v="0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x v="1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x v="2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x v="3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x v="5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x v="8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x v="9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x v="10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x v="11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x v="12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x v="13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x v="14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x v="17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x v="18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x v="19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x v="20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x v="21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x v="38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x v="22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x v="23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x v="24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x v="25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x v="39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x v="27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x v="28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x v="29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x v="30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x v="31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x v="32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x v="33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x v="34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x v="40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x v="0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x v="36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x v="1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x v="2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x v="3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x v="4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x v="5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x v="6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x v="8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x v="9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x v="10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x v="11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x v="12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x v="13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x v="14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x v="15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x v="17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x v="18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x v="19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x v="20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x v="21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x v="38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x v="22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x v="23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x v="24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x v="25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x v="27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x v="28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x v="29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x v="31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x v="32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x v="40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x v="4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x v="5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x v="6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x v="18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x v="20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x v="21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x v="22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x v="23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x v="24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x v="25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x v="27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x v="28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x v="29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x v="31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x v="32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x v="40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x v="0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x v="36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x v="1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x v="2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x v="3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x v="4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x v="5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x v="6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x v="8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x v="9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x v="10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x v="11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x v="12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x v="13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x v="14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x v="15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x v="17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x v="18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x v="19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x v="20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x v="21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x v="22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x v="23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x v="24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x v="25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x v="27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x v="28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x v="29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x v="31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x v="32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x v="33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x v="34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x v="40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x v="0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x v="1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x v="2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x v="3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x v="4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x v="5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x v="6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x v="8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x v="9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x v="10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x v="11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x v="12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x v="13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x v="14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x v="15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x v="17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x v="18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x v="19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x v="20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x v="21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x v="22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x v="23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x v="24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x v="25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x v="39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x v="27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x v="28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x v="29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x v="30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x v="31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x v="32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x v="33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x v="34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x v="40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x v="0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x v="36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x v="1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x v="2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x v="3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x v="4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x v="5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x v="6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x v="8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x v="9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x v="10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x v="11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x v="12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x v="13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x v="14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x v="15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x v="16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x v="17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x v="18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x v="19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x v="20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x v="21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x v="38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x v="22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x v="23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x v="25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x v="26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x v="39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x v="27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x v="28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x v="29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x v="30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x v="31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x v="32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x v="33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x v="34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x v="40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x v="0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x v="36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x v="1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x v="2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x v="3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x v="5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x v="6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x v="8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x v="9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x v="11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x v="12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x v="13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x v="14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x v="16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x v="17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x v="18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x v="19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x v="20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x v="21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x v="38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x v="22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x v="23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x v="24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x v="25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x v="26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x v="39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x v="28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x v="29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x v="30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x v="31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x v="32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x v="33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x v="34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x v="40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x v="0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x v="36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x v="1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x v="2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x v="3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x v="4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x v="5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x v="8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x v="9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x v="10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x v="11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x v="12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x v="13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x v="14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x v="15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x v="16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x v="17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x v="18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x v="20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x v="38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x v="22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x v="23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x v="24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x v="25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x v="26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x v="27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x v="28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x v="29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x v="30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x v="31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x v="32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x v="33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x v="34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x v="40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x v="0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x v="36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x v="1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x v="2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x v="4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x v="5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x v="6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x v="7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x v="8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x v="9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x v="10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x v="11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x v="12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x v="13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x v="14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x v="15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x v="16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x v="17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x v="18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x v="19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x v="38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x v="22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x v="23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x v="24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x v="25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x v="26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x v="27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x v="28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x v="29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x v="30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x v="31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x v="32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x v="34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x v="40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x v="0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x v="36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x v="1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x v="3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x v="4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x v="5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x v="6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x v="7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x v="9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x v="11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x v="12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x v="13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x v="14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x v="15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x v="16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x v="17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x v="18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x v="22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x v="24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x v="26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x v="32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x v="40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x v="0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x v="36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x v="1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x v="2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x v="3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x v="4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x v="5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x v="6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x v="7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x v="11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x v="12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x v="13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x v="14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x v="15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x v="16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x v="17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x v="18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x v="19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x v="20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x v="21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x v="22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x v="23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x v="24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x v="25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x v="27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x v="28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x v="29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x v="30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x v="31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x v="32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x v="34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x v="35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x v="40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x v="0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x v="36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x v="1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x v="2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x v="3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x v="4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x v="5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x v="6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x v="7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x v="8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x v="9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x v="10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x v="11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x v="12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x v="13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x v="14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x v="15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x v="16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x v="17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x v="18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x v="19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x v="20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x v="22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x v="23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x v="24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x v="25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x v="27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x v="29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x v="30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x v="31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x v="32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x v="34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x v="35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x v="40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x v="0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x v="36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x v="1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x v="2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x v="3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x v="5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x v="6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x v="7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x v="8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x v="9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x v="10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x v="11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x v="12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x v="13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x v="14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x v="15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x v="16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x v="17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x v="18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x v="19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x v="20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x v="22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x v="23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x v="24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x v="25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x v="27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x v="29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x v="30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x v="31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x v="32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x v="33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x v="34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x v="35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x v="40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x v="0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x v="36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x v="1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x v="2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x v="3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x v="5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x v="6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x v="7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x v="8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x v="9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x v="11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x v="12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x v="13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x v="14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x v="15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x v="16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x v="17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x v="18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x v="19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x v="20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x v="38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x v="22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x v="23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x v="24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x v="25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x v="27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x v="29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x v="30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x v="31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x v="32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x v="33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x v="34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x v="35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x v="40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x v="0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x v="1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x v="2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x v="3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x v="5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x v="6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x v="7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x v="8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x v="9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x v="11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x v="12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x v="13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x v="14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x v="15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x v="17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x v="19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x v="20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x v="38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x v="22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x v="23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x v="24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x v="25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x v="27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x v="28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x v="29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x v="30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x v="31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x v="32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x v="33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x v="34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x v="35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x v="40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x v="0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x v="1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x v="2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x v="3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x v="5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x v="6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x v="7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x v="8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x v="9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x v="11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x v="12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x v="13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x v="14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x v="16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x v="17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x v="19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x v="20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x v="38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x v="22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x v="23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x v="24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x v="25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x v="27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x v="28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x v="29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x v="30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x v="31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x v="32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x v="34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x v="35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x v="40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x v="1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x v="3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x v="7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x v="9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x v="13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x v="16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x v="19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x v="20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x v="22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x v="23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x v="25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x v="28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x v="29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x v="30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x v="31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x v="32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x v="34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x v="35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x v="40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x v="0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x v="1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x v="2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x v="3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x v="5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x v="6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x v="7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x v="11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x v="12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x v="13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x v="15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x v="16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x v="17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x v="19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x v="20"/>
    <s v="RUA OCHOA JARAD"/>
    <x v="6"/>
    <x v="0"/>
    <n v="270"/>
    <n v="31.764705882352899"/>
    <n v="225.78518518518501"/>
    <m/>
    <n v="86914.074099999998"/>
    <x v="0"/>
    <n v="17772.413799999998"/>
    <x v="293"/>
    <x v="0"/>
    <m/>
  </r>
  <r>
    <d v="2022-05-24T03:58:02"/>
    <x v="9"/>
    <x v="22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x v="23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x v="25"/>
    <s v="VALENCIA MENDOZA JHON"/>
    <x v="6"/>
    <x v="0"/>
    <n v="248"/>
    <n v="29.176470588235301"/>
    <n v="225.78518518518501"/>
    <s v="2 Descuentos (Controlador y Usuario desubicado)"/>
    <n v="86914.074099999998"/>
    <x v="0"/>
    <n v="17772.413799999998"/>
    <x v="293"/>
    <x v="0"/>
    <m/>
  </r>
  <r>
    <d v="2022-05-24T03:58:03"/>
    <x v="1"/>
    <x v="26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x v="27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x v="28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x v="29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x v="30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x v="31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x v="32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x v="34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x v="35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x v="40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x v="0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x v="1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x v="2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x v="3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x v="5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x v="7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x v="9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x v="11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x v="12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x v="13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x v="14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x v="15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x v="16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x v="17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x v="18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x v="19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x v="20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x v="22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x v="23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x v="25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x v="26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x v="27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x v="28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x v="29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x v="30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x v="31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x v="35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x v="40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x v="0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x v="1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x v="2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x v="3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x v="5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x v="7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x v="9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x v="11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x v="12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x v="13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x v="14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x v="15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x v="16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x v="17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x v="19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x v="20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x v="22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x v="23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x v="25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x v="26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x v="27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x v="28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x v="29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x v="30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x v="31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x v="32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x v="35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x v="40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x v="0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x v="1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x v="2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x v="3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x v="5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x v="6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x v="7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x v="9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x v="11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x v="12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x v="13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x v="14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x v="16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x v="17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x v="18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x v="19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x v="20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x v="38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x v="22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x v="23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x v="25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x v="26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x v="27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x v="29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x v="30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x v="31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x v="32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x v="35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x v="40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x v="0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x v="1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x v="2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x v="3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x v="5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x v="6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x v="7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x v="9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x v="11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x v="12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x v="13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x v="14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x v="15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x v="16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x v="17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x v="18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x v="19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x v="20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x v="22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x v="23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x v="24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x v="25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x v="26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x v="27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x v="28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x v="29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x v="30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x v="31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x v="32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x v="35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x v="40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x v="0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x v="1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x v="2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x v="3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x v="5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x v="6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x v="7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x v="8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x v="9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x v="11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x v="12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x v="13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x v="14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x v="15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x v="17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x v="18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x v="19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x v="38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x v="22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x v="23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x v="25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x v="27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x v="28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x v="29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x v="30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x v="31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x v="33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x v="35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x v="40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x v="0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x v="1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x v="3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x v="6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x v="7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x v="8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x v="9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x v="11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x v="12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x v="13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x v="14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x v="15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x v="17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x v="25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x v="29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x v="33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x v="40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x v="5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x v="9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x v="18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x v="19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x v="20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x v="22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x v="23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x v="27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x v="29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x v="30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x v="31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x v="32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x v="33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x v="35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x v="40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x v="0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x v="1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x v="2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x v="5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x v="6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x v="7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x v="8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x v="11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x v="12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x v="13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x v="14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x v="15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x v="16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x v="17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x v="18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x v="19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x v="20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x v="22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x v="23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x v="24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x v="25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x v="27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x v="29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x v="30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x v="31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x v="32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x v="33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x v="35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x v="40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x v="0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x v="1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x v="2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x v="3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x v="5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x v="6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x v="7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x v="8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x v="9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x v="11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x v="12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x v="13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x v="14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x v="15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x v="16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x v="17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x v="18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x v="19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x v="20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x v="22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x v="23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x v="24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x v="25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x v="27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x v="29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x v="30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x v="31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x v="32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x v="33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x v="34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x v="35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x v="40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x v="0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x v="36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x v="2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x v="3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x v="5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x v="6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x v="7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x v="8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x v="9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x v="10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x v="11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x v="12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x v="13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x v="14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x v="15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x v="16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x v="17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x v="18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x v="19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x v="20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x v="21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x v="38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x v="22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x v="23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x v="25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x v="27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x v="29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x v="30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x v="31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x v="32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x v="34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x v="35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x v="40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x v="0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x v="36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x v="1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x v="2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x v="5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x v="6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x v="7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x v="8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x v="9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x v="10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x v="11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x v="14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x v="15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x v="16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x v="17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x v="19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x v="21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x v="22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x v="23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x v="24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x v="25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x v="27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x v="29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x v="30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x v="31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x v="32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x v="33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x v="34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x v="35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x v="40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x v="12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x v="13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x v="18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x v="20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x v="36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x v="1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x v="2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x v="5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x v="6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x v="9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x v="10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x v="11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x v="12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x v="13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x v="14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x v="15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x v="16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x v="17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x v="18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x v="19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x v="20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x v="21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x v="22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x v="23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x v="25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x v="27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x v="29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x v="30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x v="31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x v="32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x v="34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x v="35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x v="40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x v="0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x v="3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x v="7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x v="8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x v="0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x v="36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x v="1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x v="3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x v="5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x v="6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x v="7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x v="12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x v="13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x v="16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x v="21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x v="22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x v="25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x v="35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x v="40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x v="9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x v="14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x v="36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x v="1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x v="2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x v="4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x v="5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x v="6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x v="7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x v="8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x v="9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x v="11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x v="12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x v="13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x v="16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x v="17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x v="18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x v="19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x v="21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x v="22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x v="23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x v="24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x v="25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x v="27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x v="29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x v="30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x v="31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x v="32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x v="40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x v="0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x v="3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x v="14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x v="35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x v="0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x v="36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x v="2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x v="3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x v="4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x v="5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x v="9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x v="11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x v="12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x v="14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x v="15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x v="16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x v="17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x v="18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x v="19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x v="20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x v="21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x v="22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x v="23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x v="24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x v="25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x v="28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x v="30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x v="32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x v="33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x v="34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x v="35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x v="40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x v="1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x v="8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x v="27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x v="29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x v="0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x v="36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x v="2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x v="3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x v="4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x v="5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x v="6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x v="7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x v="8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x v="9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x v="11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x v="12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x v="14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x v="15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x v="16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x v="17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x v="18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x v="19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x v="20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x v="21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x v="22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x v="23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x v="27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x v="28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x v="29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x v="33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x v="35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x v="40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x v="1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x v="25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x v="32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x v="34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x v="0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x v="1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x v="2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x v="3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x v="4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x v="5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x v="6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x v="8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x v="9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x v="11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x v="12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x v="14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x v="15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x v="17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x v="18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x v="19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x v="20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x v="21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x v="23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x v="25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x v="27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x v="28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x v="29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x v="33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x v="34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x v="35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x v="40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x v="7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x v="16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x v="22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x v="24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x v="0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x v="36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x v="2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x v="3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x v="4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x v="5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x v="6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x v="7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x v="8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x v="9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x v="11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x v="13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x v="14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x v="15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x v="16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x v="17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x v="18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x v="20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x v="21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x v="22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x v="23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x v="24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x v="25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x v="28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x v="29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x v="32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x v="34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x v="35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x v="40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x v="1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x v="12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x v="27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x v="33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x v="0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x v="36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x v="1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x v="2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x v="3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x v="4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x v="5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x v="6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x v="7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x v="8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x v="9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x v="11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x v="12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x v="14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x v="15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x v="16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x v="17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x v="21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x v="22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x v="23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x v="24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x v="25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x v="39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x v="27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x v="29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x v="31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x v="32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x v="33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x v="34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x v="13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x v="18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x v="35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x v="40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x v="3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x v="9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x v="11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x v="21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x v="22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x v="23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x v="25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x v="39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x v="29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x v="31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x v="32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x v="34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x v="35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x v="40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x v="13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x v="14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x v="0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x v="36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x v="1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x v="2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x v="3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x v="4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x v="5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x v="6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x v="8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x v="9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x v="11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x v="15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x v="16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x v="17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x v="18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x v="20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x v="21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x v="22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x v="23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x v="24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x v="25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x v="39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x v="27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x v="28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x v="29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x v="31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x v="32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x v="34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x v="35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x v="40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x v="7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x v="12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x v="13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x v="14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x v="0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x v="36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x v="1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x v="2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x v="3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x v="4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x v="5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x v="7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x v="8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x v="9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x v="11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x v="14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x v="15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x v="16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x v="17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x v="18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x v="20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x v="21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x v="22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x v="23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x v="24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x v="25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x v="39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x v="27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x v="29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x v="31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x v="32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x v="33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x v="34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x v="35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x v="40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x v="6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x v="12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x v="13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x v="26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x v="36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x v="1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x v="2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x v="3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x v="5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x v="7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x v="10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x v="11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x v="13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x v="14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x v="16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x v="17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x v="18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x v="20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x v="21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x v="22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x v="23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x v="24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x v="25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x v="39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x v="27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x v="29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x v="31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x v="32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x v="33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x v="34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x v="35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x v="40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x v="0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x v="9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x v="12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x v="15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x v="0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x v="36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x v="2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x v="3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x v="5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x v="7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x v="9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x v="10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x v="11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x v="13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x v="15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x v="16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x v="17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x v="18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x v="20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x v="21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x v="22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x v="23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x v="25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x v="39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x v="27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x v="29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x v="30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x v="31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x v="32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x v="34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x v="35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x v="40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x v="1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x v="12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x v="14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x v="33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x v="7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x v="16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x v="19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x v="22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x v="0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x v="1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x v="2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x v="3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x v="5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x v="8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x v="9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x v="10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x v="11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x v="12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x v="13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x v="14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x v="15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x v="17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x v="18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x v="20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x v="21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x v="38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x v="23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x v="25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x v="39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x v="27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x v="29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x v="30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x v="31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x v="32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x v="33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x v="34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x v="35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x v="40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x v="0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x v="1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x v="2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x v="3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x v="5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x v="8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x v="9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x v="10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x v="11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x v="14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x v="15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x v="16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x v="17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x v="18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x v="20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x v="21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x v="22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x v="24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x v="25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x v="39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x v="27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x v="29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x v="30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x v="31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x v="32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x v="33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x v="34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x v="35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x v="40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x v="36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x v="7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x v="12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x v="13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x v="0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x v="36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x v="1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x v="3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x v="5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x v="8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x v="9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x v="12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x v="13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x v="15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x v="16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x v="17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x v="23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x v="25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x v="39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x v="27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x v="32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x v="33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x v="40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x v="11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x v="14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x v="1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x v="9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x v="11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x v="20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x v="21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x v="24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x v="25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x v="27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x v="29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x v="31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x v="32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x v="33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x v="34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x v="35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x v="40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x v="36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x v="13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x v="0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x v="36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x v="2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x v="3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x v="4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x v="5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x v="7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x v="9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x v="10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x v="11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x v="12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x v="13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x v="14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x v="15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x v="16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x v="17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x v="18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x v="21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x v="22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x v="23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x v="24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x v="25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x v="39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x v="29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x v="30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x v="31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x v="32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x v="33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x v="40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x v="1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x v="20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x v="27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x v="34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x v="0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x v="36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x v="2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x v="3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x v="5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x v="7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x v="8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x v="9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x v="10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x v="11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x v="12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x v="13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x v="15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x v="16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x v="17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x v="18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x v="19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x v="20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x v="21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x v="22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x v="23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x v="24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x v="25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x v="39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x v="27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x v="29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x v="30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x v="31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x v="32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x v="35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x v="40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x v="1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x v="14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x v="33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x v="34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x v="0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x v="36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x v="1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x v="2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x v="3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x v="5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x v="7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x v="9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x v="10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x v="11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x v="12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x v="15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x v="16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x v="17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x v="18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x v="19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x v="20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x v="21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x v="24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x v="25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x v="39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x v="27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x v="29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x v="30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x v="31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x v="32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x v="33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x v="34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x v="35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x v="40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x v="13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x v="14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x v="22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x v="23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x v="0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x v="1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x v="2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x v="3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x v="5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x v="7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x v="10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x v="11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x v="12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x v="13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x v="15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x v="16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x v="17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x v="19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x v="20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x v="21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x v="22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x v="23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x v="25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x v="27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x v="29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x v="30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x v="31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x v="32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x v="33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x v="34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x v="35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x v="9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x v="14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x v="18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x v="40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x v="0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x v="1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x v="2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x v="5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x v="7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x v="9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x v="10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x v="11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x v="12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x v="13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x v="14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x v="15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x v="17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x v="18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x v="20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x v="22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x v="23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x v="25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x v="28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x v="29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x v="30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x v="31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x v="32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x v="35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x v="40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x v="21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x v="27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x v="33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x v="34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x v="0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x v="5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x v="7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x v="9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x v="10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x v="11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x v="12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x v="13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x v="15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x v="17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x v="25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x v="39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x v="32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x v="33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x v="40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x v="14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x v="16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x v="7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x v="10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x v="15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x v="18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x v="20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x v="21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x v="22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x v="23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x v="25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x v="27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x v="28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x v="29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x v="30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x v="31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x v="33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x v="34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x v="35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x v="40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x v="0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x v="39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x v="0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x v="2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x v="3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x v="4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x v="5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x v="7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x v="8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x v="10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x v="11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x v="12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x v="15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x v="16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x v="17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x v="18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x v="20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x v="21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x v="22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x v="23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x v="24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x v="25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x v="27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x v="28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x v="29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x v="30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x v="31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x v="32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x v="33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x v="34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x v="35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x v="40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x v="1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x v="9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x v="14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x v="13"/>
    <s v="DAVID TORRES GEIDER"/>
    <x v="3"/>
    <x v="0"/>
    <n v="206"/>
    <n v="20.6"/>
    <n v="206"/>
    <m/>
    <n v="88200"/>
    <x v="0"/>
    <m/>
    <x v="329"/>
    <x v="0"/>
    <m/>
  </r>
  <r>
    <d v="2022-06-30T03:03:21"/>
    <x v="9"/>
    <x v="0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x v="1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x v="2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x v="3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x v="4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x v="5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x v="7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x v="8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x v="10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x v="11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x v="12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x v="15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x v="17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x v="20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x v="21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x v="22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x v="23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x v="25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x v="39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x v="27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x v="28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x v="29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x v="30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x v="31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x v="32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x v="33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x v="34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x v="35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x v="40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x v="9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x v="13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x v="14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x v="18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x v="2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x v="3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x v="4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x v="5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x v="8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x v="10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x v="11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x v="12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x v="14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x v="15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x v="16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x v="17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x v="18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x v="20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x v="38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x v="22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x v="23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x v="25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x v="26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x v="39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x v="27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x v="28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x v="29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x v="30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x v="31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x v="32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x v="33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x v="34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x v="35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x v="0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x v="1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x v="7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x v="9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x v="0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x v="1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x v="2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x v="3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x v="4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x v="5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x v="7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x v="8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x v="9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x v="10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x v="11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x v="12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x v="15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x v="17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x v="18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x v="19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x v="20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x v="38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x v="23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x v="24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x v="25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x v="39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x v="27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x v="28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x v="29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x v="30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x v="31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x v="32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x v="33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x v="34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x v="35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x v="40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x v="9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x v="14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x v="22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x v="23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x v="0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x v="2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x v="3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x v="4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x v="5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x v="7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x v="8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x v="9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x v="11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x v="12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x v="15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x v="16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x v="17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x v="21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x v="38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x v="22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x v="23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x v="24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x v="25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x v="39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x v="27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x v="28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x v="29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x v="30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x v="31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x v="32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x v="34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x v="35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x v="40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x v="1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x v="10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x v="13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x v="14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x v="0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x v="1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x v="3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x v="4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x v="5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x v="7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x v="9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x v="11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x v="14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x v="16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x v="17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x v="21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x v="38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x v="27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x v="31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x v="32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x v="12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x v="13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x v="1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x v="6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x v="9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x v="15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x v="21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x v="38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x v="22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x v="23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x v="25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x v="39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x v="27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x v="28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x v="29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x v="30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x v="31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x v="32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x v="34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x v="35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x v="40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x v="14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x v="20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x v="1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x v="2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x v="3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x v="4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x v="5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x v="6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x v="7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x v="8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x v="10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x v="11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x v="12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x v="13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x v="15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x v="16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x v="17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x v="18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x v="20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x v="38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x v="23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x v="25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x v="39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x v="27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x v="28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x v="29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x v="30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x v="31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x v="34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x v="35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x v="40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x v="14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x v="22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x v="33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x v="32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x v="1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x v="2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x v="3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x v="4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x v="5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x v="6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x v="7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x v="8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x v="9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x v="10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x v="11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x v="15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x v="16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x v="17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x v="18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x v="19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x v="20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x v="38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x v="22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x v="23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x v="25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x v="39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x v="27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x v="28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x v="29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x v="30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x v="32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x v="33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x v="34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x v="35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x v="40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x v="12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x v="13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x v="14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x v="31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x v="2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x v="3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x v="4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x v="5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x v="6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x v="7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x v="10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x v="11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x v="12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x v="13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x v="14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x v="15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x v="16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x v="17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x v="19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x v="20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x v="38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x v="22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x v="23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x v="25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x v="27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x v="28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x v="29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x v="30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x v="31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x v="32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x v="33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x v="34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x v="35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x v="40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x v="1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x v="9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x v="18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x v="21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x v="1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x v="2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x v="3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x v="4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x v="5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x v="6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x v="7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x v="8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x v="9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x v="11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x v="12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x v="13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x v="14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x v="15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x v="16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x v="17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x v="18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x v="19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x v="20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x v="21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x v="38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x v="22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x v="23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x v="25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x v="39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x v="27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x v="29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x v="30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x v="31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x v="33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x v="34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x v="35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x v="40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x v="10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x v="20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x v="28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x v="32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x v="1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x v="2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x v="3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x v="4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x v="5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x v="6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x v="7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x v="8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x v="10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x v="11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x v="15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x v="16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x v="17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x v="19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x v="20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x v="21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x v="38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x v="22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x v="23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x v="27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x v="28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x v="29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x v="30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x v="31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x v="34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x v="35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x v="40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x v="9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x v="12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x v="18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x v="25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x v="1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x v="3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x v="4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x v="5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x v="6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x v="7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x v="11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x v="12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x v="16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x v="17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x v="18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x v="21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x v="22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x v="27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x v="29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x v="40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x v="11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x v="9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x v="1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x v="2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x v="3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x v="4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x v="5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x v="6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x v="7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x v="8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x v="9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x v="10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x v="11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x v="12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x v="14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x v="15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x v="17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x v="18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x v="19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x v="21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x v="38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x v="22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x v="23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x v="27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x v="28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x v="29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x v="30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x v="31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x v="32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x v="35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x v="34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x v="25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x v="40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x v="33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x v="1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x v="2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x v="3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x v="5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x v="6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x v="7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x v="8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x v="9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x v="10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x v="11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x v="12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x v="14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x v="15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x v="16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x v="17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x v="18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x v="19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x v="21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x v="38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x v="22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x v="23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x v="28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x v="29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x v="30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x v="31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x v="32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x v="33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x v="34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x v="35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x v="40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x v="4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x v="25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x v="26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x v="27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x v="2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x v="3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x v="5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x v="6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x v="7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x v="8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x v="9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x v="10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x v="11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x v="12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x v="14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x v="15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x v="16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x v="17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x v="18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x v="19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x v="20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x v="21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x v="38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x v="22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x v="25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x v="26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x v="39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x v="27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x v="28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x v="29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x v="30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x v="31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x v="32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x v="34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x v="35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x v="40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x v="1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x v="4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x v="23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x v="33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x v="14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x v="18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x v="19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x v="34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x v="36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x v="1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x v="2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x v="3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x v="4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x v="5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x v="6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x v="7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x v="8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x v="9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x v="10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x v="11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x v="12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x v="15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x v="16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x v="17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x v="20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x v="21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x v="38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x v="22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x v="23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x v="25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x v="26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x v="39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x v="27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x v="28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x v="29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x v="30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x v="31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x v="32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x v="33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x v="35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x v="36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x v="1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x v="2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x v="3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x v="4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x v="5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x v="6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x v="7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x v="8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x v="10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x v="11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x v="12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x v="15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x v="17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x v="18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x v="19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x v="20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x v="21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x v="38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x v="22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x v="23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x v="25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x v="39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x v="27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x v="29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x v="30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x v="31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x v="32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x v="33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x v="34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x v="35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x v="9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x v="14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x v="16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x v="26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x v="2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x v="3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x v="4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x v="5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x v="6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x v="7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x v="8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x v="9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x v="10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x v="11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x v="13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x v="14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x v="16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x v="17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x v="18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x v="19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x v="21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x v="38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x v="22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x v="23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x v="25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x v="39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x v="27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x v="28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x v="29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x v="30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x v="31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x v="32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x v="34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x v="35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x v="40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x v="1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x v="12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x v="15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x v="26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x v="7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x v="9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x v="18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x v="19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x v="21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x v="38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x v="22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x v="23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x v="25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x v="39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x v="27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x v="28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x v="29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x v="30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x v="31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x v="32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x v="34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x v="35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x v="40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x v="1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x v="26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x v="0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x v="1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x v="2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x v="3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x v="4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x v="5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x v="6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x v="7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x v="10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x v="11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x v="12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x v="14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x v="16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x v="17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x v="19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x v="20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x v="21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x v="38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x v="22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x v="23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x v="25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x v="26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x v="39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x v="27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x v="29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x v="30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x v="31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x v="32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x v="34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x v="35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x v="40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x v="9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x v="13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x v="33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x v="15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x v="0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x v="36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x v="1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x v="2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x v="3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x v="4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x v="5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x v="6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x v="7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x v="9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x v="10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x v="11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x v="12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x v="14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x v="16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x v="17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x v="18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x v="19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x v="20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x v="21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x v="38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x v="22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x v="23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x v="25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x v="26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x v="39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x v="27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x v="28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x v="29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x v="30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x v="31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x v="32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x v="34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x v="35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x v="13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x v="15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x v="33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x v="40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x v="0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x v="36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x v="1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x v="4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x v="5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x v="6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x v="9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x v="10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x v="11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x v="12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x v="13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x v="15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x v="17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x v="26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x v="30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x v="31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x v="32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x v="14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x v="16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x v="36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x v="2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x v="3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x v="4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x v="5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x v="6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x v="7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x v="9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x v="10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x v="11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x v="12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x v="13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x v="14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x v="15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x v="16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x v="17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x v="18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x v="19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x v="20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x v="38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x v="23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x v="25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x v="26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x v="39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x v="27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x v="28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x v="29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x v="30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x v="31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x v="32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x v="33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x v="34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x v="35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x v="40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x v="0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x v="1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x v="22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x v="8"/>
    <s v="HERRERA CRISTIAN"/>
    <x v="5"/>
    <x v="3"/>
    <n v="15"/>
    <n v="15"/>
    <n v="15"/>
    <m/>
    <n v="6300"/>
    <x v="0"/>
    <m/>
    <x v="352"/>
    <x v="0"/>
    <m/>
  </r>
  <r>
    <d v="2022-07-23T01:38:37"/>
    <x v="1"/>
    <x v="36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x v="1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x v="2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x v="3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x v="4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x v="5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x v="6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x v="7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x v="8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x v="9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x v="10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x v="11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x v="13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x v="15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x v="16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x v="17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x v="18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x v="19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x v="21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x v="38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x v="22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x v="23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x v="25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x v="26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x v="39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x v="27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x v="28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x v="29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x v="30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x v="31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x v="32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x v="33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x v="34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x v="35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x v="40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x v="0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x v="12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x v="14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x v="20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x v="0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x v="36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x v="1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x v="2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x v="3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x v="4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x v="5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x v="6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x v="7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x v="8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x v="9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x v="10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x v="11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x v="12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x v="13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x v="15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x v="17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x v="19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x v="20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x v="21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x v="38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x v="22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x v="23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x v="25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x v="26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x v="39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x v="27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x v="28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x v="29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x v="30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x v="31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x v="32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x v="33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x v="34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x v="35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x v="9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x v="14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x v="16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x v="40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x v="5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x v="9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x v="19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x v="20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x v="21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x v="38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x v="23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x v="39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x v="27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x v="29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x v="30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x v="31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x v="32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x v="34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x v="35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x v="40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x v="22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x v="28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x v="0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x v="36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x v="1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x v="2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x v="3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x v="4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x v="5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x v="6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x v="7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x v="10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x v="11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x v="13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x v="14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x v="15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x v="16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x v="17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x v="19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x v="20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x v="21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x v="23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x v="25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x v="26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x v="39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x v="27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x v="28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x v="29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x v="30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x v="31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x v="32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x v="33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x v="34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x v="35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x v="9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x v="18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x v="40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x v="22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x v="0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x v="36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x v="2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x v="3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x v="4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x v="5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x v="7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x v="8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x v="10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x v="11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x v="14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x v="15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x v="16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x v="17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x v="19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x v="20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x v="22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x v="23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x v="25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x v="26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x v="39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x v="27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x v="28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x v="29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x v="30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x v="31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x v="32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x v="33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x v="34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x v="35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x v="1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x v="9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x v="12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x v="13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x v="0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x v="36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x v="1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x v="2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x v="3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x v="4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x v="7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x v="8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x v="10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x v="11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x v="12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x v="13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x v="15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x v="16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x v="17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x v="19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x v="20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x v="21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x v="38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x v="22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x v="23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x v="25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x v="27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x v="28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x v="29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x v="30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x v="31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x v="32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x v="33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x v="34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x v="35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x v="40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x v="5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x v="9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x v="14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x v="26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x v="0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x v="36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x v="1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x v="2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x v="3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x v="4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x v="5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x v="7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x v="8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x v="10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x v="11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x v="12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x v="15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x v="17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x v="19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x v="20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x v="21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x v="38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x v="23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x v="25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x v="26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x v="39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x v="27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x v="28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x v="29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x v="30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x v="31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x v="32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x v="33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x v="34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x v="35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x v="40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x v="9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x v="13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x v="14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x v="18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x v="0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x v="1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x v="3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x v="4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x v="5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x v="6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x v="7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x v="8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x v="10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x v="11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x v="12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x v="15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x v="16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x v="17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x v="18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x v="19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x v="20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x v="21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x v="38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x v="22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x v="23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x v="25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x v="26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x v="39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x v="27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x v="28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x v="29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x v="30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x v="31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x v="32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x v="33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x v="34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x v="35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x v="40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x v="2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x v="9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x v="13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x v="14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x v="1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x v="3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x v="4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x v="5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x v="6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x v="9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x v="10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x v="11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x v="12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x v="14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x v="15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x v="17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x v="18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x v="19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x v="20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x v="21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x v="38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x v="22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x v="23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x v="24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x v="25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x v="26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x v="39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x v="27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x v="28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x v="29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x v="30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x v="31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x v="32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x v="34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x v="35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x v="40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x v="0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x v="7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x v="13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x v="16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x v="0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x v="36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x v="1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x v="3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x v="7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x v="9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x v="10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x v="11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x v="12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x v="14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x v="15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x v="16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x v="17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x v="24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x v="26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x v="27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x v="31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x v="4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x v="5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x v="0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x v="36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x v="2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x v="3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x v="5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x v="6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x v="7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x v="8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x v="9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x v="10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x v="11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x v="12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x v="16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x v="17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x v="18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x v="19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x v="38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x v="22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x v="23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x v="24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x v="25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x v="39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x v="27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x v="28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x v="29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x v="30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x v="31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x v="32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x v="34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x v="35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x v="40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x v="1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x v="4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x v="26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x v="14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x v="0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x v="36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x v="2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x v="3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x v="4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x v="5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x v="6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x v="7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x v="8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x v="9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x v="10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x v="11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x v="12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x v="13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x v="14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x v="15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x v="16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x v="17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x v="18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x v="19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x v="20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x v="38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x v="22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x v="23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x v="25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x v="26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x v="27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x v="28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x v="29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x v="30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x v="31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x v="32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x v="33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x v="35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x v="40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x v="1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x v="24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x v="39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x v="34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x v="0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x v="36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x v="1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x v="2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x v="4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x v="5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x v="7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x v="8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x v="9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x v="10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x v="11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x v="12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x v="13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x v="14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x v="15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x v="17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x v="19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x v="20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x v="38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x v="22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x v="23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x v="39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x v="27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x v="28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x v="29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x v="30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x v="31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x v="32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x v="34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x v="35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x v="40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x v="3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x v="25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x v="26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x v="33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x v="0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x v="36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x v="1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x v="2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x v="3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x v="4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x v="5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x v="6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x v="8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x v="9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x v="10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x v="11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x v="12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x v="13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x v="14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x v="15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x v="16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x v="17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x v="19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x v="20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x v="38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x v="22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x v="23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x v="24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x v="25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x v="26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x v="39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x v="27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x v="29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x v="30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x v="31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x v="32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x v="35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x v="40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x v="7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x v="28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x v="33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x v="34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x v="0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x v="36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x v="2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x v="3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x v="4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x v="5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x v="6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x v="7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x v="9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x v="10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x v="11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x v="13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x v="14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x v="16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x v="17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x v="19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x v="21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x v="38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x v="23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x v="24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x v="25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x v="39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x v="30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x v="31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x v="32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x v="33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x v="34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x v="40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x v="1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x v="12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x v="22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x v="29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x v="0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x v="1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x v="2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x v="3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x v="4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x v="5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x v="6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x v="7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x v="9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x v="10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x v="11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x v="12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x v="13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x v="15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x v="17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x v="18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x v="19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x v="21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x v="38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x v="23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x v="24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x v="25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x v="39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x v="27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x v="29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x v="30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x v="31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x v="32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x v="33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x v="34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x v="35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x v="14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x v="20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x v="22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x v="40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x v="4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x v="19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x v="20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x v="21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x v="22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x v="23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x v="24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x v="25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x v="29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x v="30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x v="31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x v="32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x v="34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x v="35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x v="40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x v="9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x v="27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x v="0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x v="2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x v="5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x v="6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x v="7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x v="9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x v="10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x v="11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x v="12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x v="13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x v="16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x v="17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x v="18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x v="19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x v="20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x v="38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x v="22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x v="23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x v="24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x v="25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x v="27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x v="29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x v="30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x v="31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x v="32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x v="33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x v="34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x v="35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x v="40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x v="1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x v="4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x v="14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x v="3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x v="0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x v="2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x v="3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x v="4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x v="5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x v="6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x v="7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x v="10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x v="11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x v="12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x v="13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x v="14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x v="15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x v="16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x v="17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x v="19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x v="20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x v="21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x v="38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x v="23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x v="24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x v="25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x v="27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x v="29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x v="30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x v="31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x v="32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x v="33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x v="34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x v="35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x v="40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x v="1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x v="9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x v="18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x v="22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x v="0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x v="2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x v="3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x v="4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x v="5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x v="6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x v="7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x v="8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x v="10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x v="11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x v="12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x v="13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x v="15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x v="16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x v="17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x v="19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x v="20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x v="22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x v="23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x v="24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x v="25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x v="26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x v="27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x v="28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x v="29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x v="30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x v="31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x v="32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x v="35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x v="40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x v="1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x v="9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x v="14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x v="34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x v="2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x v="3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x v="4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x v="5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x v="6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x v="10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x v="11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x v="15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x v="16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x v="17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x v="19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x v="20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x v="22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x v="23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x v="24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x v="25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x v="26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x v="27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x v="28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x v="29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x v="30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x v="31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x v="32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x v="34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x v="35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x v="40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x v="0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x v="9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x v="12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x v="13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x v="2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x v="3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x v="4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x v="5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x v="7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x v="9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x v="10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x v="11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x v="12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x v="14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x v="15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x v="16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x v="17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x v="18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x v="19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x v="21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x v="38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x v="22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x v="23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x v="24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x v="25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x v="27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x v="28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x v="29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x v="30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x v="31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x v="32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x v="34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x v="35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x v="40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x v="0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x v="6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x v="20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x v="39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x v="0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x v="9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x v="16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x v="18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x v="2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x v="3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x v="4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x v="5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x v="6"/>
    <s v="PINEDA ESTRADA CRISTIAN JOHAN"/>
    <x v="6"/>
    <x v="0"/>
    <n v="217"/>
    <n v="27.125"/>
    <n v="224.13822894168501"/>
    <m/>
    <n v="97262.202999999994"/>
    <x v="0"/>
    <n v="15531.0345"/>
    <x v="375"/>
    <x v="0"/>
    <m/>
  </r>
  <r>
    <d v="2022-08-14T02:33:01"/>
    <x v="9"/>
    <x v="7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x v="10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x v="11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x v="12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x v="14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x v="15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x v="17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x v="19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x v="20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x v="21"/>
    <s v="TORRES CRISTIAN"/>
    <x v="6"/>
    <x v="3"/>
    <n v="249"/>
    <n v="31.125"/>
    <n v="224.13822894168501"/>
    <m/>
    <n v="97262.202999999994"/>
    <x v="0"/>
    <n v="15531.0345"/>
    <x v="375"/>
    <x v="0"/>
    <m/>
  </r>
  <r>
    <d v="2022-08-14T02:33:04"/>
    <x v="1"/>
    <x v="38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x v="22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x v="23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x v="24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x v="25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x v="39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x v="27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x v="29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x v="30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x v="31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x v="34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x v="35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x v="40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x v="3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x v="4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x v="5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x v="6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x v="7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x v="9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x v="10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x v="11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x v="12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x v="15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x v="16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x v="17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x v="22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x v="23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x v="25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x v="27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x v="30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x v="31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x v="32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x v="40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x v="5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x v="19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x v="20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x v="21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x v="22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x v="38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x v="23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x v="24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x v="27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x v="29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x v="30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x v="31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x v="32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x v="34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x v="35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x v="40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x v="0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x v="18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x v="14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x v="0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x v="2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x v="3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x v="4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x v="5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x v="6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x v="9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x v="10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x v="11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x v="12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x v="16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x v="17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x v="19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x v="21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x v="38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x v="22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x v="23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x v="24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x v="27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x v="29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x v="30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x v="31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x v="32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x v="34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x v="40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x v="7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x v="14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x v="35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x v="18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x v="25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x v="11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x v="12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x v="18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x v="32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x v="0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x v="2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x v="3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x v="4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x v="5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x v="7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x v="9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x v="10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x v="13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x v="14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x v="15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x v="16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x v="17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x v="19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x v="20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x v="21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x v="38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x v="22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x v="23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x v="24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x v="25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x v="27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x v="29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x v="30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x v="31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x v="34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x v="35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x v="40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x v="2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x v="4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x v="5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x v="6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x v="7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x v="10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x v="11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x v="12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x v="13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x v="14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x v="15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x v="16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x v="17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x v="19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x v="20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x v="21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x v="38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x v="22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x v="23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x v="24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x v="25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x v="27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x v="28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x v="29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x v="30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x v="31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x v="32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x v="33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x v="34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x v="35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x v="40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x v="0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x v="3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x v="9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x v="39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x v="7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x v="31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x v="34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x v="40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x v="0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x v="36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x v="2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x v="3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x v="4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x v="5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x v="6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x v="8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x v="9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x v="10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x v="11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x v="12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x v="13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x v="14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x v="15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x v="16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x v="17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x v="18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x v="19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x v="20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x v="21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x v="38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x v="22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x v="23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x v="24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x v="25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x v="39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x v="27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x v="29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x v="30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x v="32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x v="35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x v="3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x v="13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x v="18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x v="32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x v="0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x v="2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x v="4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x v="5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x v="6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x v="7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x v="9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x v="10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x v="11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x v="12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x v="14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x v="15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x v="16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x v="17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x v="19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x v="20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x v="21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x v="38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x v="22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x v="23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x v="24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x v="25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x v="39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x v="27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x v="29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x v="30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x v="31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x v="34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x v="35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x v="40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x v="10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x v="32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x v="0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x v="3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x v="4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x v="6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x v="7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x v="9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x v="11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x v="12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x v="13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x v="14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x v="16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x v="17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x v="22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x v="27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x v="31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x v="34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x v="35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x v="40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x v="7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x v="9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x v="22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x v="25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x v="0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x v="2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x v="3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x v="5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x v="6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x v="10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x v="11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x v="12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x v="13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x v="14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x v="16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x v="17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x v="18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x v="19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x v="20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x v="21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x v="38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x v="24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x v="39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x v="27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x v="29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x v="30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x v="31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x v="32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x v="33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x v="34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x v="35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x v="0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x v="36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x v="2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x v="3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x v="5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x v="6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x v="7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x v="10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x v="11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x v="12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x v="13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x v="14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x v="15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x v="16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x v="17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x v="19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x v="21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x v="38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x v="24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x v="25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x v="39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x v="27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x v="29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x v="30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x v="31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x v="32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x v="33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x v="34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x v="35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x v="40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x v="9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x v="18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x v="20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x v="22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x v="0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x v="36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x v="2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x v="3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x v="5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x v="6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x v="7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x v="8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x v="9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x v="11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x v="12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x v="13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x v="14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x v="15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x v="16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x v="17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x v="18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x v="19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x v="20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x v="38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x v="22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x v="24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x v="25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x v="39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x v="27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x v="28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x v="29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x v="30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x v="31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x v="32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x v="33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x v="34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x v="35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x v="40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x v="1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x v="10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x v="21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x v="26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x v="0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x v="36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x v="1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x v="2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x v="3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x v="5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x v="7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x v="8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x v="10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x v="12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x v="13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x v="14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x v="15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x v="16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x v="17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x v="19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x v="20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x v="21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x v="38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x v="22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x v="23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x v="24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x v="25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x v="26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x v="39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x v="27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x v="28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x v="29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x v="30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x v="31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x v="32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x v="34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x v="35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x v="40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x v="6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x v="9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x v="11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x v="18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x v="0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x v="1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x v="2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x v="4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x v="5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x v="6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x v="7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x v="10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x v="11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x v="12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x v="13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x v="14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x v="16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x v="17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x v="18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x v="19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x v="20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x v="21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x v="38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x v="22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x v="23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x v="24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x v="25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x v="39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x v="27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x v="29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x v="30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x v="31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x v="32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x v="33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x v="34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x v="35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x v="40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x v="3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x v="9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x v="15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x v="26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x v="9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x v="12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x v="18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x v="34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x v="0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x v="1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x v="2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x v="3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x v="4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x v="5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x v="6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x v="7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x v="10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x v="11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x v="13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x v="14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x v="17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x v="19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x v="20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x v="21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x v="38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x v="22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x v="23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x v="24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x v="25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x v="26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x v="39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x v="27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x v="29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x v="30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x v="31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x v="32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x v="35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x v="40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x v="7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x v="13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x v="17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x v="19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x v="20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x v="38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x v="22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x v="23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x v="25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x v="26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x v="39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x v="27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x v="29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x v="30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x v="31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x v="32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x v="33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x v="35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x v="18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x v="34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x v="9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x v="39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x v="31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x v="18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x v="0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x v="1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x v="2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x v="3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x v="4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x v="5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x v="6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x v="7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x v="10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x v="11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x v="13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x v="14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x v="16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x v="17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x v="19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x v="20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x v="21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x v="38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x v="22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x v="23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x v="25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x v="26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x v="27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x v="29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x v="30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x v="32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x v="34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x v="35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x v="40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x v="12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x v="20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x v="22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x v="27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x v="0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x v="1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x v="2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x v="3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x v="4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x v="5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x v="6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x v="7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x v="8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x v="9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x v="10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x v="11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x v="13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x v="14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x v="15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x v="16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x v="17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x v="18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x v="19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x v="21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x v="38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x v="23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x v="25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x v="26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x v="29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x v="30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x v="31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x v="32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x v="33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x v="34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x v="35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x v="40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x v="18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x v="20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x v="25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x v="26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x v="0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x v="1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x v="2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x v="3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x v="4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x v="5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x v="6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x v="7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x v="9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x v="10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x v="11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x v="12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x v="13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x v="14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x v="15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x v="16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x v="17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x v="19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x v="38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x v="22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x v="23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x v="24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x v="39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x v="27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x v="29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x v="30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x v="31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x v="32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x v="33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x v="34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x v="35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x v="40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x v="9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x v="14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x v="18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x v="40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x v="0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x v="1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x v="3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x v="4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x v="5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x v="6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x v="7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x v="8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x v="10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x v="11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x v="12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x v="13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x v="15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x v="16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x v="17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x v="19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x v="20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x v="38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x v="22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x v="23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x v="24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x v="25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x v="26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x v="27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x v="29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x v="30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x v="31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x v="32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x v="34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x v="35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x v="7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x v="13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x v="20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x v="31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x v="0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x v="36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x v="3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x v="4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x v="5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x v="6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x v="8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x v="9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x v="10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x v="11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x v="12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x v="14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x v="15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x v="16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x v="17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x v="18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x v="19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x v="38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x v="22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x v="23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x v="24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x v="25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x v="26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x v="39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x v="27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x v="29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x v="30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x v="32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x v="34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x v="35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x v="40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x v="9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x v="22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x v="30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x v="34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x v="0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x v="36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x v="2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x v="3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x v="4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x v="5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x v="6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x v="7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x v="8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x v="10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x v="11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x v="12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x v="13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x v="14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x v="15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x v="17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x v="18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x v="19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x v="20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x v="23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x v="24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x v="25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x v="26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x v="39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x v="29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x v="31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x v="32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x v="33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x v="35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x v="40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x v="9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x v="15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x v="0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x v="36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x v="1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x v="4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x v="5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x v="6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x v="7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x v="8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x v="10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x v="12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x v="13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x v="18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x v="19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x v="23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x v="26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x v="27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x v="32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x v="9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x v="13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x v="14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x v="40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x v="0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x v="36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x v="1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x v="2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x v="3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x v="4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x v="5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x v="7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x v="8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x v="10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x v="11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x v="12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x v="15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x v="16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x v="17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x v="19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x v="20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x v="38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x v="22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x v="23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x v="24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x v="25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x v="26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x v="39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x v="27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x v="29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x v="30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x v="31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x v="32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x v="34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x v="35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x v="0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x v="3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x v="22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x v="34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x v="36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x v="1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x v="2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x v="4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x v="5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x v="7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x v="9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x v="10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x v="11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x v="12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x v="13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x v="14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x v="16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x v="17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x v="18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x v="19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x v="20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x v="38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x v="23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x v="24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x v="25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x v="26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x v="39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x v="27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x v="29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x v="30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x v="31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x v="32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x v="33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x v="35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x v="40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x v="9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x v="10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x v="26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x v="39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x v="0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x v="1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x v="2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x v="3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x v="4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x v="5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x v="7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x v="8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x v="11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x v="12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x v="13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x v="14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x v="15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x v="16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x v="17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x v="18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x v="19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x v="20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x v="38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x v="22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x v="23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x v="24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x v="25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x v="27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x v="29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x v="30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x v="31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x v="32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x v="33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x v="34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x v="35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x v="40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x v="0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x v="36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x v="2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x v="3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x v="5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x v="6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x v="7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x v="8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x v="9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x v="10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x v="11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x v="12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x v="13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x v="14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x v="15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x v="16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x v="17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x v="19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x v="20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x v="38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x v="22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x v="23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x v="25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x v="26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x v="39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x v="27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x v="29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x v="30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x v="31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x v="32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x v="33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x v="35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x v="40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x v="1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x v="4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x v="18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x v="24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x v="8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x v="14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x v="18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x v="27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x v="0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x v="36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x v="1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x v="2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x v="3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x v="4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x v="5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x v="6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x v="7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x v="9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x v="10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x v="11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x v="12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x v="13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x v="15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x v="16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x v="17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x v="19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x v="20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x v="38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x v="22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x v="23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x v="24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x v="26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x v="28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x v="30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x v="31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x v="32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x v="33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x v="34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x v="35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x v="40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x v="1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x v="11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x v="14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x v="27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x v="0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x v="36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x v="2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x v="3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x v="4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x v="5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x v="6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x v="7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x v="8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x v="9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x v="10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x v="12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x v="15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x v="16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x v="17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x v="18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x v="19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x v="20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x v="38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x v="22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x v="23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x v="24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x v="25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x v="26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x v="28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x v="29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x v="30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x v="31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x v="32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x v="33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x v="34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x v="35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x v="40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x v="18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x v="40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x v="3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x v="6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x v="8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x v="9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x v="19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x v="38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x v="22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x v="23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x v="25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x v="39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x v="28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x v="29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x v="30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x v="31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x v="32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x v="33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x v="34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x v="35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x v="0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x v="22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x v="34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x v="28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x v="1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x v="2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x v="3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x v="4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x v="5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x v="6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x v="8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x v="9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x v="10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x v="11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x v="12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x v="13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x v="14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x v="16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x v="17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x v="18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x v="19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x v="21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x v="38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x v="23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x v="24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x v="25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x v="26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x v="39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x v="27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x v="29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x v="30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x v="31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x v="32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x v="33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x v="35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x v="40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x v="9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x v="13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x v="22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x v="27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x v="0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x v="36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x v="1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x v="2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x v="3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x v="4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x v="5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x v="6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x v="7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x v="11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x v="12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x v="14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x v="15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x v="16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x v="17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x v="19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x v="20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x v="21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x v="38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x v="23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x v="24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x v="25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x v="26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x v="39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x v="28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x v="29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x v="30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x v="31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x v="32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x v="33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x v="34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x v="35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x v="40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x v="3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x v="13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x v="14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x v="18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x v="0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x v="36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x v="1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x v="2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x v="4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x v="5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x v="6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x v="7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x v="8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x v="9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x v="10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x v="11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x v="12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x v="15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x v="16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x v="17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x v="19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x v="20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x v="21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x v="22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x v="23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x v="24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x v="25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x v="27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x v="28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x v="29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x v="30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x v="31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x v="32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x v="33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x v="34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x v="35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x v="40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x v="7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x v="8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x v="22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x v="25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x v="0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x v="36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x v="1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x v="2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x v="3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x v="4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x v="5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x v="6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x v="9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x v="10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x v="11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x v="12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x v="13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x v="14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x v="15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x v="16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x v="17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x v="18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x v="19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x v="20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x v="38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x v="23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x v="24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x v="26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x v="39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x v="27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x v="28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x v="29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x v="30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x v="31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x v="32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x v="33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x v="34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x v="35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x v="40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x v="6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x v="9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x v="18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x v="32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x v="0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x v="1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x v="2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x v="3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x v="4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x v="5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x v="7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x v="8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x v="10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x v="11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x v="12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x v="14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x v="15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x v="16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x v="17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x v="19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x v="20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x v="22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x v="23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x v="24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x v="25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x v="26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x v="39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x v="27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x v="28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x v="29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x v="30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x v="31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x v="34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x v="35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x v="40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x v="18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x v="20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x v="22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x v="25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x v="0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x v="36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x v="1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x v="2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x v="3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x v="4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x v="5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x v="6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x v="7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x v="8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x v="9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x v="10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x v="11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x v="12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x v="13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x v="14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x v="15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x v="17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x v="19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x v="23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x v="24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x v="26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x v="39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x v="27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x v="28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x v="29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x v="30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x v="31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x v="32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x v="33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x v="34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x v="35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x v="40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x v="12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x v="15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x v="0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x v="36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x v="1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x v="3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x v="4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x v="5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x v="6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x v="7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x v="10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x v="11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x v="13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x v="16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x v="17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x v="18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x v="23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x v="27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x v="1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x v="9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x v="18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x v="12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x v="0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x v="3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x v="4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x v="5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x v="6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x v="7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x v="10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x v="11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x v="13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x v="14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x v="16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x v="17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x v="19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x v="20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x v="22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x v="23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x v="24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x v="25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x v="26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x v="39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x v="27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x v="28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x v="29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x v="30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x v="31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x v="32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x v="33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x v="35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x v="40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x v="24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x v="12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x v="16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x v="26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x v="0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x v="1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x v="2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x v="3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x v="4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x v="5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x v="6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x v="7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x v="9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x v="10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x v="11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x v="13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x v="17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x v="18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x v="19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x v="20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x v="22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x v="25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x v="39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x v="27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x v="28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x v="29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x v="30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x v="31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x v="32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x v="33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x v="34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x v="35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x v="40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x v="13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x v="18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x v="19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x v="26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x v="0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x v="36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x v="1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x v="2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x v="3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x v="5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x v="6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x v="7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x v="9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x v="10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x v="11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x v="12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x v="14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x v="15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x v="16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x v="17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x v="20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x v="21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x v="24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x v="25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x v="39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x v="27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x v="28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x v="29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x v="30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x v="31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x v="32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x v="33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x v="34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x v="35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x v="40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x v="0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x v="36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x v="1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x v="2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x v="3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x v="4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x v="5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x v="10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x v="11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x v="12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x v="14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x v="16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x v="17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x v="18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x v="19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x v="20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x v="22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x v="24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x v="25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x v="26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x v="39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x v="27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x v="28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x v="29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x v="30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x v="31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x v="32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x v="34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x v="35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x v="40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x v="6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x v="7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x v="9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x v="15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x v="6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x v="16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x v="18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x v="32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x v="0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x v="36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x v="1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x v="2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x v="3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x v="4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x v="5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x v="7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x v="8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x v="10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x v="11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x v="12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x v="13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x v="14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x v="15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x v="17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x v="19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x v="20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x v="22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x v="24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x v="25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x v="26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x v="39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x v="27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x v="28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x v="29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x v="30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x v="31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x v="33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x v="34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x v="35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x v="40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x v="10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x v="12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x v="13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x v="39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x v="0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x v="36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x v="1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x v="2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x v="3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x v="4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x v="5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x v="7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x v="8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x v="11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x v="14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x v="15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x v="17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x v="18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x v="19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x v="20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x v="22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x v="24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x v="25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x v="26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x v="27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x v="29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x v="30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x v="31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x v="32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x v="33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x v="34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x v="35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x v="40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x v="36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x v="3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x v="12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x v="17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x v="18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x v="19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x v="20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x v="22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x v="27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x v="28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x v="29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x v="30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x v="31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x v="32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x v="33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x v="34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x v="35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x v="40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x v="11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x v="13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x v="9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x v="14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x v="20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x v="24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x v="31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x v="0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x v="36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x v="1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x v="2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x v="3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x v="4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x v="5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x v="6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x v="7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x v="8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x v="11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x v="12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x v="13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x v="15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x v="17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x v="18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x v="19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x v="22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x v="25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x v="26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x v="39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x v="27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x v="28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x v="29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x v="30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x v="32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x v="34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x v="35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x v="40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x v="1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x v="10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x v="28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x v="32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x v="0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x v="2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x v="3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x v="4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x v="5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x v="6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x v="7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x v="8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x v="9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x v="11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x v="12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x v="13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x v="14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x v="15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x v="17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x v="18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x v="19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x v="20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x v="21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x v="22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x v="24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x v="25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x v="26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x v="39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x v="27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x v="29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x v="30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x v="31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x v="34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x v="35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x v="40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x v="2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x v="3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x v="4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x v="5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x v="6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x v="7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x v="8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x v="9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x v="10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x v="11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x v="13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x v="14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x v="15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x v="17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x v="18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x v="19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x v="20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x v="22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x v="26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x v="39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x v="27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x v="28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x v="29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x v="30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x v="31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x v="32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x v="34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x v="35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x v="40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x v="0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x v="1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x v="21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x v="25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x v="0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x v="36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x v="1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x v="2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x v="4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x v="5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x v="7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x v="8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x v="10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x v="11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x v="12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x v="13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x v="14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x v="17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x v="18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x v="19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x v="20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x v="21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x v="22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x v="25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x v="26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x v="39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x v="27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x v="28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x v="29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x v="30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x v="31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x v="32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x v="34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x v="35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x v="40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x v="3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x v="6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x v="9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x v="15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x v="0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x v="36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x v="1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x v="2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x v="3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x v="4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x v="5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x v="6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x v="8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x v="9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x v="10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x v="11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x v="14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x v="15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x v="17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x v="19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x v="20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x v="22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x v="25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x v="26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x v="27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x v="28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x v="29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x v="30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x v="31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x v="32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x v="34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x v="35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x v="40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x v="12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x v="18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x v="21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x v="39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x v="0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x v="36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x v="1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x v="2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x v="4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x v="5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x v="6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x v="7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x v="8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x v="9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x v="10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x v="11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x v="17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x v="18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x v="19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x v="20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x v="22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x v="25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x v="26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x v="39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x v="27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x v="28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x v="29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x v="30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x v="31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x v="32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x v="34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x v="35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x v="40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x v="9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x v="10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x v="36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x v="1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x v="3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x v="4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x v="5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x v="7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x v="8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x v="11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x v="12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x v="14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x v="17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x v="27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x v="32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x v="40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x v="36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x v="2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x v="4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x v="5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x v="6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x v="7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x v="8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x v="9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x v="10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x v="11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x v="12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x v="14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x v="17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x v="18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x v="19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x v="20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x v="21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x v="23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x v="25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x v="26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x v="27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x v="29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x v="30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x v="31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x v="34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x v="35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x v="40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x v="1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x v="15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x v="28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x v="22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x v="0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x v="36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x v="2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x v="3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x v="4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x v="5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x v="6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x v="7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x v="8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x v="10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x v="11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x v="12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x v="13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x v="14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x v="15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x v="17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x v="18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x v="19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x v="21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x v="22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x v="25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x v="27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x v="28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x v="29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x v="30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x v="31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x v="32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x v="34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x v="35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x v="40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x v="1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x v="9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x v="20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x v="23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x v="0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x v="36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x v="2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x v="3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x v="4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x v="5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x v="6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x v="7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x v="8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x v="10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x v="11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x v="12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x v="13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x v="14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x v="17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x v="18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x v="19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x v="20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x v="21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x v="22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x v="25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x v="39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x v="27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x v="28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x v="29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x v="30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x v="31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x v="32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x v="33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x v="34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x v="35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x v="40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x v="1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x v="15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x v="23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x v="26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x v="0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x v="36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x v="2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x v="3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x v="4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x v="5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x v="6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x v="7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x v="8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x v="9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x v="10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x v="11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x v="14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x v="15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x v="17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x v="18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x v="19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x v="20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x v="21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x v="22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x v="23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x v="25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x v="27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x v="28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x v="29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x v="30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x v="31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x v="32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x v="33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x v="34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x v="35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x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x v="1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x v="12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x v="13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x v="39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x v="40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x v="0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x v="36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x v="2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x v="3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x v="4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x v="5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x v="6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x v="7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x v="8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x v="10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x v="11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x v="14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x v="17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x v="18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x v="19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x v="20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x v="21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x v="22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x v="25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x v="39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x v="27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x v="28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x v="29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x v="30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x v="31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x v="32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x v="33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x v="34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x v="35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x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x v="40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x v="1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x v="9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x v="12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x v="15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x v="13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x v="1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x v="28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x v="29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x v="34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x v="33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x v="0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x v="36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x v="2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x v="4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x v="5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x v="7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x v="8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x v="9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x v="10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x v="11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x v="12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x v="13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x v="14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x v="15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x v="17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x v="19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x v="20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x v="21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x v="22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x v="25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x v="39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x v="27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x v="30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x v="31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x v="32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x v="35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x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x v="40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x v="3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x v="6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x v="9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x v="14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x v="20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x v="21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x v="22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x v="23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x v="28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x v="29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x v="30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x v="31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x v="32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x v="33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x v="34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x v="35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x v="40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x v="19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x v="39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x v="36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x v="2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x v="3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x v="4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x v="5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x v="8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x v="9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x v="10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x v="11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x v="12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x v="13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x v="15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x v="17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x v="19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x v="20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x v="21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x v="22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x v="23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x v="25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x v="39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x v="27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x v="28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x v="29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x v="30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x v="32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x v="33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x v="34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x v="35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x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x v="40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x v="0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x v="6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x v="14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x v="7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x v="31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x v="0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x v="1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x v="2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x v="3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x v="4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x v="5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x v="6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x v="7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x v="8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x v="9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x v="10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x v="11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x v="14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x v="15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x v="17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x v="20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x v="21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x v="22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x v="23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x v="25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x v="39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x v="27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x v="36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x v="28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x v="29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x v="30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x v="31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x v="32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x v="33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x v="12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x v="13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x v="34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x v="35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x v="19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x v="40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x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x v="0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x v="36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x v="2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x v="3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x v="5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x v="6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x v="8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x v="9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x v="10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x v="11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x v="12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x v="14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x v="17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x v="19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x v="20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x v="21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x v="22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x v="25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x v="39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x v="27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x v="28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x v="29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x v="30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x v="31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x v="32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x v="33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x v="34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x v="35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x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x v="40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x v="1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x v="4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x v="13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x v="15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x v="36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x v="2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x v="3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x v="5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x v="6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x v="7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x v="8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x v="10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x v="11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x v="13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x v="15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x v="17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x v="19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x v="20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x v="21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x v="22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x v="23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x v="39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x v="27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x v="28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x v="29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x v="30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x v="31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x v="32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x v="33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x v="1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x v="9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x v="34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x v="12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x v="35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x v="14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x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x v="40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x v="0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x v="36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x v="2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x v="3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x v="4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x v="5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x v="8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x v="9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x v="10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x v="11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x v="12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x v="13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x v="14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x v="16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x v="17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x v="19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x v="21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x v="22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x v="23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x v="25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x v="27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x v="28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x v="29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x v="31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x v="32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x v="33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x v="1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x v="34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x v="35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x v="6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x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x v="20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x v="40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x v="39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x v="0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x v="36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x v="1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x v="2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x v="3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x v="4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x v="5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x v="6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x v="7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x v="8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x v="9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x v="10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x v="11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x v="12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x v="13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x v="15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x v="16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x v="17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x v="19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x v="20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x v="23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x v="25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x v="26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x v="27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x v="28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x v="29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x v="31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x v="32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x v="33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x v="34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x v="35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x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x v="40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x v="18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x v="21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x v="22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x v="39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x v="36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x v="0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x v="1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x v="2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x v="3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x v="4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x v="5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x v="6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x v="7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x v="8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x v="10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x v="11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x v="15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x v="17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x v="18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x v="19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x v="20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x v="21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x v="22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x v="23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x v="25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x v="39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x v="27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x v="28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x v="31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x v="32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x v="33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x v="34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x v="35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x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x v="0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x v="36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x v="3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x v="4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x v="5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x v="6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x v="7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x v="8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x v="9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x v="10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x v="11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x v="13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x v="14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x v="15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x v="17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x v="18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x v="19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x v="20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x v="21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x v="22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x v="23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x v="25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x v="39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x v="27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x v="28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x v="31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x v="32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x v="33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x v="35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x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x v="1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x v="12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x v="34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x v="40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x v="1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x v="7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x v="18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x v="22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x v="0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x v="36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x v="3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x v="4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x v="5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x v="6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x v="8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x v="10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x v="11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x v="12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x v="13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x v="14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x v="15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x v="17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x v="19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x v="20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x v="21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x v="23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x v="25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x v="26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x v="39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x v="28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x v="30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x v="31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x v="32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x v="34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x v="35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x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x v="40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x v="0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x v="36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x v="1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x v="2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x v="3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x v="5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x v="7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x v="8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x v="9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x v="10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x v="11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x v="12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x v="13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x v="14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x v="15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x v="17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x v="19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x v="20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x v="21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x v="38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x v="23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x v="25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x v="26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x v="39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x v="28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x v="29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x v="30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x v="31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x v="32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x v="33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x v="34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x v="35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x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x v="40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x v="4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x v="18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x v="22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x v="27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x v="3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x v="9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x v="15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x v="18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x v="19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x v="20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x v="21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x v="22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x v="26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x v="39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x v="28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x v="31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x v="33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x v="35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x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x v="40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x v="23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x v="25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x v="3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x v="4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x v="5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x v="6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x v="10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x v="11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x v="12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x v="13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x v="15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x v="16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x v="26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x v="31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x v="32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x v="40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x v="0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x v="1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x v="0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x v="36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x v="1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x v="2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x v="3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x v="4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x v="5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x v="6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x v="8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x v="11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x v="13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x v="15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x v="17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x v="18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x v="19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x v="20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x v="21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x v="22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x v="23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x v="25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x v="26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x v="39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x v="27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x v="28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x v="32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x v="33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x v="34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x v="35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x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x v="40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x v="9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x v="12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x v="31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x v="1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x v="2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x v="9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x v="13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x v="36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x v="0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x v="3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x v="4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x v="5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x v="6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x v="7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x v="8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x v="10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x v="11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x v="12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x v="14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x v="17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x v="18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x v="19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x v="20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x v="21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x v="22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x v="23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x v="25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x v="39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x v="27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x v="28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x v="31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x v="32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x v="33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x v="34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x v="35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x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x v="0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x v="36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x v="2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x v="3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x v="5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x v="12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x v="13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x v="15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x v="17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x v="22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x v="26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x v="32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x v="40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x v="4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x v="6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x v="7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x v="11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x v="0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x v="36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x v="1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x v="2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x v="3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x v="4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x v="5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x v="6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x v="7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x v="9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x v="10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x v="11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x v="13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x v="15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x v="19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x v="20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x v="21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x v="22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x v="23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x v="26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x v="39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x v="27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x v="28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x v="30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x v="31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x v="32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x v="34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x v="35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x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x v="40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x v="17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x v="18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x v="14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x v="36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x v="2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x v="3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x v="4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x v="5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x v="6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x v="7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x v="8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x v="11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x v="12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x v="13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x v="14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x v="15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x v="17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x v="20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x v="21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x v="38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x v="22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x v="25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x v="26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x v="27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x v="28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x v="29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x v="30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x v="31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x v="33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x v="34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x v="35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x v="40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x v="1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x v="18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x v="19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x v="39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x v="0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x v="36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x v="2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x v="3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x v="4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x v="5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x v="7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x v="8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x v="10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x v="11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x v="12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x v="13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x v="14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x v="15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x v="17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x v="19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x v="20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x v="21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x v="38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x v="22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x v="23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x v="25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x v="26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x v="39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x v="27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x v="28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x v="29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x v="30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x v="31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x v="34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x v="35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x v="40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x v="1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x v="18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x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x v="33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x v="36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x v="1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x v="2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x v="3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x v="4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x v="5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x v="6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x v="7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x v="8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x v="10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x v="11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x v="13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x v="14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x v="17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x v="19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x v="20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x v="21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x v="38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x v="22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x v="23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x v="25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x v="26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x v="39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x v="28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x v="29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x v="32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x v="33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x v="34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x v="35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x v="40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x v="0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x v="12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x v="30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x v="31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x v="0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x v="36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x v="1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x v="2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x v="4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x v="5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x v="6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x v="8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x v="10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x v="11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x v="12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x v="13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x v="15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x v="17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x v="19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x v="20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x v="21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x v="38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x v="22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x v="23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x v="25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x v="26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x v="27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x v="28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x v="29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x v="30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x v="31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x v="32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x v="34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x v="35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x v="40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x v="18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x v="7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x v="39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x v="33"/>
    <s v="MESA RAFAEL"/>
    <x v="4"/>
    <x v="0"/>
    <n v="147"/>
    <n v="21"/>
    <n v="147"/>
    <m/>
    <n v="63000"/>
    <x v="0"/>
    <n v="10640"/>
    <x v="452"/>
    <x v="0"/>
    <m/>
  </r>
  <r>
    <d v="2022-11-01T00:47:51"/>
    <x v="10"/>
    <x v="0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x v="4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x v="11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x v="13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x v="19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x v="18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x v="21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x v="22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x v="25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x v="28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x v="29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x v="30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x v="31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x v="32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x v="33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x v="34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x v="35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x v="40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x v="38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x v="39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x v="36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x v="2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x v="3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x v="4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x v="5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x v="6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x v="8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x v="9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x v="10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x v="11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x v="13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x v="14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x v="15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x v="17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x v="18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x v="19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x v="20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x v="21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x v="38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x v="22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x v="23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x v="25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x v="26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x v="39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x v="28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x v="29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x v="30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x v="31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x v="32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x v="33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x v="34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x v="35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x v="40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x v="0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x v="1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x v="12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x v="7"/>
    <s v="MEJIA YEISON"/>
    <x v="6"/>
    <x v="0"/>
    <n v="176"/>
    <n v="22"/>
    <n v="176"/>
    <m/>
    <n v="75600"/>
    <x v="0"/>
    <n v="15260"/>
    <x v="454"/>
    <x v="0"/>
    <m/>
  </r>
  <r>
    <d v="2022-11-02T01:28:56"/>
    <x v="9"/>
    <x v="0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x v="36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x v="2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x v="4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x v="5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x v="7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x v="8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x v="9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x v="10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x v="11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x v="12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x v="13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x v="15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x v="17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x v="18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x v="19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x v="20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x v="21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x v="38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x v="22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x v="25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x v="26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x v="39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x v="28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x v="29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x v="30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x v="31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x v="32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x v="33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x v="35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x v="40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x v="3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x v="6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x v="23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x v="34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x v="0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x v="36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x v="2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x v="3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x v="4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x v="5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x v="7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x v="8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x v="9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x v="10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x v="11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x v="12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x v="13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x v="14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x v="15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x v="17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x v="19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x v="20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x v="21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x v="38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x v="22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x v="25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x v="26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x v="39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x v="28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x v="29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x v="30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x v="31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x v="32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x v="35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x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x v="1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x v="6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x v="23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x v="34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x v="0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x v="36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x v="2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x v="3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x v="4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x v="5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x v="7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x v="8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x v="10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x v="11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x v="12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x v="13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x v="17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x v="19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x v="20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x v="38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x v="22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x v="23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x v="25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x v="26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x v="39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x v="28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x v="29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x v="30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x v="31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x v="32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x v="35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x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x v="40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x v="1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x v="6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x v="14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x v="21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x v="0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x v="36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x v="2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x v="3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x v="4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x v="5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x v="7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x v="8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x v="9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x v="10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x v="11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x v="12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x v="13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x v="14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x v="17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x v="19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x v="20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x v="21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x v="22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x v="23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x v="25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x v="28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x v="29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x v="30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x v="31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x v="32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x v="34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x v="35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x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x v="40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x v="1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x v="6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x v="26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x v="39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x v="0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x v="36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x v="1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x v="2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x v="3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x v="4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x v="5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x v="6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x v="7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x v="8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x v="9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x v="10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x v="11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x v="12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x v="13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x v="14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x v="17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x v="19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x v="20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x v="21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x v="22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x v="25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x v="26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x v="28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x v="29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x v="30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x v="31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x v="32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x v="34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x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x v="40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x v="15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x v="23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x v="39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x v="35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x v="2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x v="3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x v="4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x v="5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x v="6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x v="7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x v="8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x v="9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x v="11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x v="12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x v="13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x v="14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x v="15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x v="17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x v="20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x v="23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x v="39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x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x v="40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x v="0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x v="1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x v="36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x v="1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x v="4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x v="9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x v="10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x v="12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x v="20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x v="22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x v="25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x v="26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x v="39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x v="27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x v="28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x v="29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x v="30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x v="31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x v="32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x v="33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x v="34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x v="35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x v="40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x v="3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x v="7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x v="0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x v="36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x v="1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x v="2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x v="3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x v="4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x v="5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x v="6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x v="7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x v="9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x v="10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x v="11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x v="12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x v="13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x v="14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x v="20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x v="23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x v="27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x v="28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x v="29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x v="30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x v="31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x v="32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x v="33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x v="35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x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x v="17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x v="22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x v="39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x v="26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x v="0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x v="36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x v="2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x v="3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x v="4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x v="5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x v="6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x v="7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x v="8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x v="9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x v="11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x v="12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x v="13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x v="15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x v="17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x v="19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x v="20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x v="22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x v="23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x v="25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x v="39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x v="27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x v="28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x v="29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x v="30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x v="31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x v="34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x v="35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x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x v="1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x v="38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x v="26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x v="32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x v="7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x v="8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x v="22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x v="40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x v="0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x v="36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x v="1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x v="2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x v="3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x v="4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x v="5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x v="6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x v="9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x v="11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x v="12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x v="13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x v="14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x v="15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x v="17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x v="19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x v="20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x v="23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x v="25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x v="26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x v="39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x v="27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x v="28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x v="29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x v="30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x v="31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x v="32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x v="33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x v="34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x v="35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x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x v="0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x v="36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x v="2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x v="3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x v="4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x v="5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x v="7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x v="8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x v="9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x v="10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x v="11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x v="12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x v="13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x v="15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x v="17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x v="19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x v="22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x v="23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x v="25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x v="26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x v="39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x v="28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x v="29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x v="30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x v="31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x v="32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x v="33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x v="34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x v="35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x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x v="1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x v="6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x v="20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x v="27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x v="40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x v="0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x v="36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x v="2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x v="3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x v="4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x v="5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x v="7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x v="11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x v="13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x v="14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x v="15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x v="16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x v="17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x v="19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x v="20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x v="22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x v="23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x v="25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x v="26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x v="39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x v="27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x v="28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x v="29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x v="30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x v="31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x v="32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x v="33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x v="34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x v="35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x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x v="40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x v="1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x v="6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x v="8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x v="12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x v="0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x v="36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x v="3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x v="4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x v="5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x v="9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x v="11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x v="12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x v="13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x v="14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x v="16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x v="22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x v="27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x v="28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x v="30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x v="31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x v="40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x v="7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x v="23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x v="36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x v="3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x v="4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x v="7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x v="9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x v="17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x v="19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x v="20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x v="22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x v="23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x v="25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x v="39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x v="28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x v="29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x v="30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x v="31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x v="34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x v="35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x v="40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x v="33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x v="13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x v="36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x v="2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x v="3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x v="5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x v="7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x v="8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x v="11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x v="12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x v="14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x v="15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x v="17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x v="19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x v="20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x v="21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x v="22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x v="23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x v="25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x v="39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x v="27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x v="28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x v="29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x v="30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x v="31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x v="32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x v="34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x v="35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x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x v="40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x v="0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x v="1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x v="16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x v="33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x v="0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x v="20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x v="22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x v="28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x v="40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x v="36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x v="1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x v="3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x v="4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x v="5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x v="6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x v="7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x v="10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x v="11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x v="12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x v="13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x v="14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x v="15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x v="16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x v="17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x v="19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x v="21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x v="23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x v="25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x v="26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x v="39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x v="27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x v="29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x v="30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x v="31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x v="32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x v="33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x v="34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x v="35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x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x v="0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x v="36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x v="2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x v="3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x v="4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x v="5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x v="7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x v="10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x v="11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x v="12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x v="13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x v="14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x v="15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x v="17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x v="20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x v="21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x v="22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x v="23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x v="26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x v="39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x v="27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x v="28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x v="29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x v="30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x v="31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x v="32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x v="33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x v="35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x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x v="40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x v="1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x v="16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x v="25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x v="34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x v="0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x v="36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x v="1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x v="2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x v="3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x v="4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x v="5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x v="6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x v="7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x v="10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x v="11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x v="12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x v="13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x v="14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x v="15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x v="17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x v="21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x v="25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x v="26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x v="39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x v="27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x v="28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x v="29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x v="30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x v="31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x v="32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x v="33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x v="34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x v="35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x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x v="20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x v="22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x v="23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x v="40"/>
    <s v="MEJIA YEISON"/>
    <x v="11"/>
    <x v="3"/>
    <n v="55"/>
    <n v="22"/>
    <n v="55"/>
    <m/>
    <n v="23625"/>
    <x v="0"/>
    <n v="11820"/>
    <x v="472"/>
    <x v="0"/>
    <m/>
  </r>
  <r>
    <d v="2022-11-20T00:13:37"/>
    <x v="1"/>
    <x v="0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x v="36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x v="3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x v="4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x v="5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x v="7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x v="10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x v="11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x v="13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x v="14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x v="15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x v="17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x v="21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x v="22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x v="23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x v="25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x v="26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x v="39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x v="27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x v="28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x v="29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x v="30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x v="31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x v="32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x v="33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x v="34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x v="35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x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x v="40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x v="1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x v="2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x v="6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x v="12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x v="0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x v="4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x v="5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x v="6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x v="7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x v="11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x v="12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x v="13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x v="14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x v="17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x v="22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x v="23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x v="29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x v="30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x v="32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x v="40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x v="36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x v="1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x v="37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x v="2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x v="3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x v="36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x v="37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x v="2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x v="3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x v="4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x v="5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x v="6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x v="7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x v="10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x v="11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x v="12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x v="13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x v="15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x v="17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x v="20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x v="21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x v="23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x v="24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x v="25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x v="26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x v="39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x v="29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x v="30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x v="31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x v="32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x v="34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x v="35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x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x v="40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x v="0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x v="1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x v="28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x v="33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x v="0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x v="36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x v="1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x v="37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x v="2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x v="3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x v="5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x v="6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x v="7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x v="10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x v="11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x v="12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x v="13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x v="15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x v="17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x v="20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x v="21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x v="23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x v="24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x v="25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x v="26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x v="39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x v="27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x v="28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x v="30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x v="32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x v="33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x v="34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x v="35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x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x v="40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x v="14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x v="22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x v="29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x v="31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x v="36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x v="37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x v="2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x v="3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x v="5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x v="6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x v="7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x v="10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x v="11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x v="12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x v="14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x v="15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x v="17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x v="20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x v="21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x v="22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x v="23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x v="25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x v="26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x v="39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x v="27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x v="28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x v="29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x v="30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x v="31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x v="32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x v="33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x v="34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x v="35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x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x v="40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x v="0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x v="1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x v="13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x v="24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x v="0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x v="36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x v="37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x v="2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x v="3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x v="4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x v="5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x v="7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x v="12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x v="13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x v="14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x v="15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x v="17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x v="20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x v="22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x v="23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x v="24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x v="25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x v="26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x v="39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x v="27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x v="28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x v="29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x v="30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x v="31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x v="32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x v="33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x v="34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x v="35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x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x v="40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x v="1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x v="6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x v="11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x v="21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x v="12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x v="22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x v="31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x v="34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x v="0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x v="36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x v="1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x v="37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x v="2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x v="3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x v="5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x v="6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x v="10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x v="11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x v="14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x v="17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x v="19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x v="20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x v="21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x v="23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x v="24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x v="25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x v="26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x v="39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x v="27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x v="28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x v="29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x v="30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x v="32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x v="33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x v="35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x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x v="40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x v="0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x v="36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x v="1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x v="37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x v="2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x v="5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x v="7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x v="10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x v="11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x v="14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x v="15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x v="17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x v="19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x v="20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x v="21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x v="22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x v="23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x v="25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x v="26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x v="39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x v="27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x v="29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x v="30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x v="31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x v="32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x v="33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x v="34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x v="35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x v="12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x v="24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x v="28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x v="40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x v="6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x v="7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x v="12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x v="13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x v="17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x v="19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x v="20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x v="21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x v="22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x v="23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x v="25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x v="39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x v="27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x v="28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x v="29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x v="30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x v="31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x v="32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x v="33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x v="34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x v="35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x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x v="40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x v="3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x v="24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x v="0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x v="1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x v="2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x v="3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x v="4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x v="5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x v="7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x v="9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x v="10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x v="11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x v="12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x v="13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x v="14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x v="15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x v="17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x v="19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x v="20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x v="21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x v="22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x v="23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x v="24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x v="25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x v="39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x v="28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x v="29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x v="30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x v="31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x v="32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x v="35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x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x v="40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x v="36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x v="37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x v="6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x v="34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x v="0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x v="36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x v="1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x v="2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x v="3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x v="4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x v="5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x v="6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x v="8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x v="10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x v="11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x v="13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x v="14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x v="15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x v="17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x v="19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x v="20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x v="21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x v="22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x v="23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x v="24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x v="25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x v="26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x v="39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x v="28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x v="29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x v="30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x v="31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x v="32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x v="34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x v="35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x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x v="40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x v="37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x v="7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x v="9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x v="12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x v="0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x v="36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x v="1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x v="2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x v="3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x v="4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x v="5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x v="6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x v="7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x v="9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x v="10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x v="11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x v="12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x v="13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x v="17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x v="19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x v="20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x v="21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x v="38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x v="22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x v="23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x v="24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x v="25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x v="26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x v="39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x v="27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x v="28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x v="30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x v="31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x v="32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x v="33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x v="34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x v="35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x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x v="40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x v="37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x v="14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x v="15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x v="29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x v="0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x v="36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x v="37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x v="2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x v="4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x v="6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x v="7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x v="9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x v="11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x v="12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x v="13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x v="14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x v="17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x v="19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x v="20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x v="21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x v="22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x v="23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x v="24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x v="25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x v="26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x v="39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x v="27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x v="28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x v="30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x v="31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x v="32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x v="33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x v="34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x v="35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x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x v="40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x v="1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x v="5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x v="10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x v="15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x v="0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x v="36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x v="1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x v="37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x v="2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x v="4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x v="5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x v="6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x v="9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x v="10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x v="11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x v="12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x v="13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x v="15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x v="17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x v="19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x v="21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x v="22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x v="23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x v="24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x v="25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x v="26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x v="39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x v="27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x v="29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x v="30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x v="31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x v="32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x v="33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x v="34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x v="35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x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x v="40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x v="3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x v="7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x v="14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x v="28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x v="36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x v="1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x v="37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x v="2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x v="3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x v="4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x v="5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x v="6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x v="7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x v="8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x v="9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x v="10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x v="11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x v="13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x v="17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x v="19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x v="22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x v="24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x v="25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x v="39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x v="27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x v="28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x v="30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x v="31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x v="32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x v="33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x v="34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x v="35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x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x v="40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x v="0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x v="12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x v="14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x v="23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x v="0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x v="36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x v="1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x v="2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x v="4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x v="5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x v="7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x v="8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x v="9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x v="10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x v="11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x v="13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x v="14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x v="17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x v="24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x v="27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x v="31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x v="32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x v="40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x v="6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x v="12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x v="0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x v="36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x v="1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x v="2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x v="3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x v="4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x v="5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x v="8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x v="9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x v="10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x v="11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x v="12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x v="13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x v="14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x v="17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x v="19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x v="20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x v="38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x v="22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x v="23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x v="25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x v="39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x v="28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x v="29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x v="31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x v="32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x v="33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x v="34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x v="35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x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x v="40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x v="7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x v="24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x v="27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x v="30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x v="36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x v="1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x v="37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x v="2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x v="3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x v="4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x v="5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x v="7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x v="8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x v="9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x v="10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x v="11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x v="12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x v="13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x v="14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x v="19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x v="20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x v="38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x v="23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x v="25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x v="26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x v="39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x v="27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x v="28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x v="29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x v="30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x v="31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x v="32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x v="33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x v="34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x v="35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x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x v="40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x v="0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x v="17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x v="22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x v="24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x v="0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x v="28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x v="29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x v="35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x v="36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x v="1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x v="37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x v="2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x v="3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x v="4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x v="5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x v="7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x v="8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x v="9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x v="10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x v="11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x v="12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x v="13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x v="14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x v="17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x v="18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x v="19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x v="20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x v="38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x v="22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x v="23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x v="25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x v="26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x v="39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x v="27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x v="30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x v="31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x v="32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x v="34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x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x v="40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x v="37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x v="5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x v="7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x v="13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x v="14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x v="19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x v="21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x v="38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x v="22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x v="23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x v="24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x v="25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x v="26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x v="39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x v="27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x v="28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x v="29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x v="30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x v="32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x v="33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x v="34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x v="35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x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x v="40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x v="12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x v="31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x v="0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x v="36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x v="1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x v="3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x v="5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x v="7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x v="8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x v="9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x v="11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x v="13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x v="17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x v="18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x v="19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x v="20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x v="21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x v="38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x v="23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x v="25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x v="26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x v="39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x v="27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x v="28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x v="29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x v="30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x v="31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x v="32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x v="33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x v="35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x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x v="40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x v="12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x v="14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x v="22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x v="34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x v="0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x v="36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x v="2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x v="3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x v="4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x v="5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x v="6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x v="7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x v="8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x v="9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x v="10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x v="11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x v="12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x v="13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x v="14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x v="17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x v="18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x v="19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x v="22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x v="23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x v="25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x v="26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x v="29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x v="30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x v="31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x v="32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x v="34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x v="35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x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x v="40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x v="1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x v="24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x v="39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x v="33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x v="0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x v="36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x v="1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x v="3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x v="4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x v="5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x v="9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x v="10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x v="11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x v="13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x v="14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x v="18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x v="26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x v="32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x v="33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x v="34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x v="40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x v="12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x v="31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x v="36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x v="1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x v="3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x v="4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x v="5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x v="6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x v="7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x v="8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x v="9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x v="10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x v="11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x v="14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x v="17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x v="18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x v="19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x v="22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x v="23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x v="25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x v="26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x v="28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x v="29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x v="30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x v="31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x v="32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x v="33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x v="34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x v="35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x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x v="40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x v="0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x v="12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x v="13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x v="24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x v="0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x v="36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x v="3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x v="4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x v="5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x v="7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x v="8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x v="9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x v="10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x v="11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x v="12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x v="14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x v="16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x v="17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x v="18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x v="19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x v="21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x v="22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x v="23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x v="24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x v="25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x v="26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x v="28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x v="29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x v="30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x v="31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x v="32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x v="33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x v="34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x v="35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x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x v="40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x v="2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x v="6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x v="13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x v="27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x v="36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x v="1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x v="2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x v="4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x v="5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x v="6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x v="7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x v="8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x v="9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x v="10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x v="11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x v="12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x v="13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x v="14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x v="17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x v="18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x v="19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x v="21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x v="22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x v="23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x v="25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x v="39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x v="27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x v="28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x v="29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x v="30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x v="31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x v="32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x v="33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x v="34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x v="35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x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x v="40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x v="0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x v="3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x v="24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x v="26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x v="0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x v="36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x v="1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x v="37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x v="2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x v="3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x v="4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x v="5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x v="6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x v="7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x v="9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x v="11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x v="12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x v="17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x v="19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x v="21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x v="24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x v="25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x v="26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x v="39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x v="27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x v="29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x v="30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x v="31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x v="32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x v="33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x v="34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x v="35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x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x v="40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x v="10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x v="13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x v="14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x v="22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x v="36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x v="37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x v="2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x v="3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x v="4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x v="5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x v="6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x v="7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x v="9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x v="10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x v="11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x v="12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x v="13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x v="14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x v="16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x v="17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x v="18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x v="19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x v="21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x v="22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x v="23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x v="24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x v="25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x v="28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x v="29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x v="32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x v="33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x v="35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x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x v="40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x v="0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x v="1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x v="31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x v="34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x v="0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x v="36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x v="1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x v="37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x v="4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x v="5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x v="6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x v="9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x v="10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x v="11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x v="13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x v="14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x v="16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x v="17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x v="18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x v="19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x v="21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x v="25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x v="26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x v="39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x v="28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x v="29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x v="30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x v="31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x v="32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x v="33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x v="34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x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x v="40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x v="7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x v="12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x v="23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x v="35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x v="1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x v="37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x v="3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x v="4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x v="14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x v="17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x v="18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x v="21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x v="23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x v="28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x v="29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x v="30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x v="31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x v="32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x v="33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x v="34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x v="35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x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x v="40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x v="22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x v="39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x v="0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x v="36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x v="37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x v="2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x v="3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x v="4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x v="5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x v="7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x v="9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x v="11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x v="12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x v="13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x v="14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x v="15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x v="17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x v="19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x v="20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x v="21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x v="23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x v="25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x v="26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x v="39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x v="27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x v="28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x v="29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x v="30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x v="32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x v="34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x v="35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x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x v="40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x v="1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x v="16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x v="18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x v="31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x v="36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x v="1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x v="37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x v="2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x v="3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x v="4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x v="5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x v="7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x v="9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x v="10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x v="11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x v="12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x v="13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x v="14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x v="15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x v="16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x v="17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x v="18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x v="19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x v="20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x v="21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x v="22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x v="23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x v="24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x v="25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x v="26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x v="27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x v="28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x v="31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x v="32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x v="33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x v="34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x v="35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x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x v="40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x v="0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x v="8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x v="29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x v="30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x v="0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x v="36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x v="1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x v="37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x v="2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x v="3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x v="4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x v="5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x v="6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x v="7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x v="10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x v="11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x v="12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x v="13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x v="14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x v="15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x v="16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x v="18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x v="19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x v="20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x v="21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x v="23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x v="24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x v="25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x v="39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x v="27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x v="28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x v="29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x v="30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x v="31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x v="32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x v="33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x v="34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x v="35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x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x v="9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x v="17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x v="22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x v="40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x v="3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x v="8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x v="18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x v="22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x v="0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x v="36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x v="1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x v="37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x v="2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x v="4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x v="5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x v="6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x v="7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x v="9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x v="10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x v="11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x v="12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x v="13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x v="14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x v="15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x v="16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x v="17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x v="19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x v="20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x v="21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x v="23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x v="24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x v="25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x v="39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x v="27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x v="28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x v="29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x v="30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x v="31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x v="32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x v="33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x v="34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x v="35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x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x v="40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x v="0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x v="36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x v="1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x v="2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x v="3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x v="4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x v="5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x v="7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x v="10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x v="11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x v="13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x v="14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x v="15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x v="16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x v="17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x v="18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x v="19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x v="21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x v="22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x v="23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x v="24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x v="25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x v="39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x v="28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x v="29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x v="30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x v="32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x v="33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x v="34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x v="35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x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x v="40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x v="6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x v="12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x v="20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x v="31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x v="0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x v="36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x v="1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x v="37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x v="2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x v="3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x v="4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x v="5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x v="6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x v="7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x v="8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x v="9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x v="10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x v="12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x v="13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x v="14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x v="15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x v="16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x v="17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x v="19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x v="20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x v="21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x v="22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x v="23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x v="24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x v="25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x v="39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x v="28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x v="29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x v="30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x v="31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x v="33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x v="35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x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x v="40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x v="11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x v="18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x v="32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x v="34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x v="1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x v="2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x v="7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x v="10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x v="11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x v="13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x v="14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x v="16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x v="19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x v="35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x v="40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x v="0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x v="17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x v="36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x v="1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x v="37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x v="2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x v="4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x v="5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x v="10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x v="11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x v="13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x v="14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x v="15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x v="16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x v="17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x v="18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x v="19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x v="20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x v="21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x v="22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x v="23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x v="26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x v="39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x v="29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x v="30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x v="31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x v="32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x v="33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x v="34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x v="35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x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x v="3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x v="12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x v="25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x v="28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x v="36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x v="1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x v="37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x v="2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x v="3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x v="4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x v="6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x v="7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x v="8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x v="9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x v="10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x v="11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x v="12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x v="13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x v="14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x v="15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x v="16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x v="17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x v="18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x v="19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x v="20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x v="21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x v="22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x v="25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x v="39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x v="27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x v="28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x v="29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x v="30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x v="31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x v="32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x v="33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x v="34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x v="35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x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x v="40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x v="0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x v="5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x v="24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x v="23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x v="0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x v="36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x v="1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x v="37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x v="2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x v="3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x v="4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x v="5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x v="7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x v="8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x v="9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x v="10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x v="11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x v="12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x v="13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x v="15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x v="16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x v="17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x v="18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x v="19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x v="21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x v="22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x v="23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x v="24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x v="25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x v="39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x v="27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x v="28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x v="29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x v="30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x v="32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x v="33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x v="34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x v="35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x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x v="40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x v="6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x v="14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x v="20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x v="31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x v="0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x v="1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x v="2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x v="4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x v="5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x v="7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x v="9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x v="10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x v="12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x v="13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x v="14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x v="15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x v="16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x v="17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x v="18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x v="19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x v="20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x v="21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x v="22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x v="23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x v="24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x v="25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x v="39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x v="28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x v="29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x v="30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x v="31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x v="32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x v="33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x v="34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x v="35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x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x v="40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x v="36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x v="37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x v="3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x v="11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x v="0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x v="36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x v="1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x v="2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x v="3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x v="4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x v="5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x v="7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x v="8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x v="9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x v="11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x v="12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x v="14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x v="15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x v="17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x v="18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x v="19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x v="20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x v="21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x v="22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x v="23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x v="25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x v="26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x v="27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x v="28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x v="29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x v="30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x v="31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x v="32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x v="33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x v="34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x v="35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x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x v="40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x v="37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x v="10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x v="16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x v="39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x v="0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x v="36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x v="1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x v="37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x v="2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x v="3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x v="4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x v="7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x v="8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x v="9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x v="10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x v="11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x v="14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x v="16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x v="17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x v="19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x v="20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x v="21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x v="22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x v="23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x v="25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x v="26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x v="28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x v="29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x v="30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x v="31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x v="32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x v="34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x v="35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x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x v="40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x v="5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x v="12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x v="15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x v="18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x v="29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x v="31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x v="40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x v="25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x v="28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x v="35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x v="36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x v="1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x v="2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x v="3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x v="4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x v="5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x v="6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x v="7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x v="8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x v="9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x v="10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x v="11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x v="12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x v="14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x v="16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x v="17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x v="18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x v="19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x v="20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x v="22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x v="23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x v="24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x v="25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x v="27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x v="28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x v="29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x v="30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x v="31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x v="32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x v="34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x v="35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x v="37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x v="21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x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x v="40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x v="36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x v="1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x v="37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x v="2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x v="3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x v="4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x v="7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x v="9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x v="10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x v="11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x v="12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x v="14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x v="15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x v="16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x v="17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x v="18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x v="19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x v="20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x v="21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x v="22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x v="23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x v="24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x v="39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x v="27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x v="29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x v="30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x v="31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x v="34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x v="35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x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x v="40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x v="5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x v="6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x v="25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x v="28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x v="36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x v="1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x v="37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x v="2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x v="3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x v="5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x v="7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x v="8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x v="10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x v="11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x v="12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x v="15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x v="17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x v="18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x v="19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x v="20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x v="21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x v="22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x v="23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x v="24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x v="25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x v="39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x v="27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x v="28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x v="29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x v="30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x v="32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x v="33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x v="35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x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x v="40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x v="6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x v="14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x v="31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x v="34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x v="36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x v="1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x v="37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x v="2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x v="3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x v="5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x v="6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x v="7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x v="8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x v="9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x v="10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x v="11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x v="12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x v="14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x v="15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x v="16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x v="17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x v="18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x v="19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x v="21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x v="38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x v="22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x v="23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x v="25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x v="28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x v="29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x v="30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x v="32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x v="33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x v="34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x v="35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x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x v="40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x v="20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x v="24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x v="39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x v="31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x v="36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x v="1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x v="37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x v="2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x v="3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x v="5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x v="6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x v="7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x v="8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x v="9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x v="10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x v="11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x v="12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x v="14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x v="15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x v="16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x v="18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x v="19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x v="20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x v="21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x v="22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x v="23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x v="25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x v="26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x v="39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x v="28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x v="29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x v="30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x v="33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x v="34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x v="35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x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x v="40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x v="0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x v="4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x v="17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x v="31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x v="36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x v="37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x v="2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x v="3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x v="4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x v="5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x v="6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x v="7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x v="8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x v="9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x v="10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x v="11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x v="12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x v="14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x v="15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x v="16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x v="17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x v="19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x v="20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x v="21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x v="23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x v="25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x v="29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x v="30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x v="33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x v="35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x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x v="40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x v="1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x v="28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x v="31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x v="32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x v="1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x v="37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x v="2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x v="3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x v="4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x v="5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x v="7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x v="9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x v="11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x v="12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x v="14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x v="15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x v="17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x v="39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x v="30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x v="40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x v="36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x v="35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x v="9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x v="10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x v="18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x v="21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x v="22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x v="23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x v="28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x v="29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x v="30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x v="31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x v="32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x v="34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x v="35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x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x v="40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x v="37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x v="25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x v="37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x v="18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x v="32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x v="28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x v="36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x v="1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x v="2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x v="4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x v="5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x v="7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x v="9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x v="10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x v="11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x v="12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x v="14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x v="15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x v="17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x v="19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x v="20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x v="21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x v="22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x v="23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x v="24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x v="25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x v="26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x v="29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x v="30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x v="31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x v="33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x v="34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x v="35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x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x v="40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x v="0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x v="36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x v="1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x v="37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x v="2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x v="3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x v="4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x v="5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x v="7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x v="8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x v="9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x v="10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x v="11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x v="12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x v="14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x v="15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x v="19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x v="20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x v="21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x v="22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x v="23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x v="24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x v="25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x v="39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x v="28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x v="29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x v="31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x v="32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x v="33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x v="35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x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x v="40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x v="17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x v="18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x v="27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x v="34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x v="0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x v="36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x v="2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x v="4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x v="5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x v="7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x v="8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x v="9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x v="10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x v="11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x v="12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x v="14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x v="15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x v="17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x v="18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x v="19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x v="20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x v="21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x v="22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x v="23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x v="24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x v="26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x v="39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x v="28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x v="29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x v="33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x v="34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x v="35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x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x v="40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x v="1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x v="37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x v="25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x v="31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x v="0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x v="36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x v="1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x v="2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x v="4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x v="5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x v="7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x v="8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x v="10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x v="11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x v="14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x v="15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x v="17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x v="18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x v="19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x v="21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x v="22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x v="23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x v="24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x v="25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x v="26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x v="39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x v="27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x v="28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x v="29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x v="30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x v="32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x v="34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x v="35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x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x v="40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x v="9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x v="12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x v="20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x v="33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x v="0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x v="36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x v="37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x v="2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x v="4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x v="5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x v="7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x v="8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x v="11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x v="15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x v="14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x v="17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x v="18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x v="19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x v="20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x v="21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x v="22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x v="23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x v="24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x v="25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x v="26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x v="39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x v="27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x v="28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x v="29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x v="30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x v="31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x v="32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x v="35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x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x v="40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x v="9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x v="12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x v="33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x v="0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x v="1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x v="37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x v="2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x v="4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x v="5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x v="7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x v="8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x v="9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x v="10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x v="11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x v="14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x v="15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x v="17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x v="22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x v="35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x v="40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x v="18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x v="39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x v="0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x v="1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x v="37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x v="2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x v="4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x v="5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x v="7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x v="8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x v="9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x v="10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x v="11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x v="15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x v="17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x v="18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x v="19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x v="20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x v="23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x v="24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x v="25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x v="26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x v="39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x v="28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x v="29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x v="33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x v="35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x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x v="40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x v="21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x v="22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x v="30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x v="32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x v="0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x v="36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x v="37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x v="2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x v="3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x v="4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x v="5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x v="7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x v="8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x v="9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x v="10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x v="11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x v="14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x v="15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x v="16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x v="17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x v="18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x v="19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x v="20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x v="38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x v="22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x v="23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x v="24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x v="25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x v="26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x v="39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x v="27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x v="28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x v="30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x v="31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x v="32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x v="33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x v="35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x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x v="40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x v="1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x v="21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x v="29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x v="34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x v="36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x v="1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x v="2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x v="3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x v="4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x v="5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x v="7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x v="8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x v="9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x v="11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x v="14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x v="15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x v="16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x v="17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x v="18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x v="19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x v="20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x v="21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x v="22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x v="23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x v="24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x v="25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x v="26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x v="39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x v="27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x v="29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x v="30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x v="31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x v="32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x v="33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x v="34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x v="35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x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x v="40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x v="0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x v="37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x v="10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x v="28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x v="0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x v="36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x v="1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x v="37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x v="2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x v="4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x v="5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x v="7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x v="8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x v="9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x v="10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x v="11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x v="14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x v="16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x v="17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x v="18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x v="19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x v="21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x v="22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x v="23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x v="24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x v="25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x v="26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x v="27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x v="28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x v="29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x v="31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x v="32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x v="33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x v="34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x v="35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x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x v="40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x v="15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x v="20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x v="39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x v="30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x v="0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x v="36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x v="37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x v="2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x v="4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x v="5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x v="7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x v="8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x v="9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x v="10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x v="11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x v="14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x v="15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x v="16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x v="17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x v="18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x v="19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x v="20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x v="21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x v="23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x v="24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x v="25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x v="27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x v="28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x v="29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x v="30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x v="32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x v="33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x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x v="40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x v="1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x v="22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x v="31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x v="35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x v="0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x v="36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x v="1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x v="37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x v="5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x v="7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x v="9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x v="10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x v="11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x v="14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x v="15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x v="17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x v="18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x v="19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x v="20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x v="21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x v="23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x v="24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x v="25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x v="39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x v="27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x v="28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x v="29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x v="30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x v="32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x v="33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x v="34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x v="35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x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x v="8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x v="22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x v="31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x v="40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x v="4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x v="18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x v="19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x v="20"/>
    <s v="GIL BRAN DUVEIMAR"/>
    <x v="1"/>
    <x v="0"/>
    <n v="216"/>
    <n v="19.636363636363601"/>
    <n v="233.55974842767301"/>
    <s v="2 Descuentos (Conducts)"/>
    <n v="100151.88679999999"/>
    <x v="2"/>
    <n v="11342.105299999999"/>
    <x v="537"/>
    <x v="0"/>
    <m/>
  </r>
  <r>
    <d v="2023-01-22T23:39:39"/>
    <x v="11"/>
    <x v="21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x v="22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x v="25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x v="39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x v="27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x v="28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x v="29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x v="30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x v="31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x v="32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x v="34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x v="35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x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x v="40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x v="23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x v="24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x v="36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x v="1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x v="37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x v="2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x v="3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x v="4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x v="5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x v="6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x v="7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x v="8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x v="9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x v="10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x v="11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x v="15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x v="16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x v="17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x v="18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x v="19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x v="20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x v="21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x v="22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x v="23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x v="25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x v="26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x v="39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x v="28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x v="29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x v="30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x v="32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x v="33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x v="34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x v="35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x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x v="40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x v="0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x v="14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x v="24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x v="31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x v="36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x v="37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x v="2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x v="3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x v="4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x v="5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x v="7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x v="8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x v="9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x v="10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x v="11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x v="14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x v="15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x v="17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x v="18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x v="19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x v="20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x v="21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x v="22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x v="23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x v="24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x v="25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x v="26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x v="28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x v="29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x v="30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x v="31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x v="32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x v="34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x v="35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x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x v="40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x v="0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x v="1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x v="12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x v="39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x v="0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x v="1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x v="2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x v="3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x v="4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x v="5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x v="8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x v="9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x v="10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x v="11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x v="12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x v="14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x v="17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x v="18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x v="19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x v="20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x v="21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x v="22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x v="23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x v="24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x v="25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x v="26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x v="39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x v="27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x v="28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x v="29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x v="30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x v="32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x v="33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x v="35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x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x v="40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x v="37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x v="7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x v="31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x v="34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x v="0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x v="2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x v="3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x v="5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x v="7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x v="9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x v="10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x v="11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x v="12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x v="14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x v="15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x v="19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x v="20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x v="21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x v="22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x v="24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x v="25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x v="26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x v="39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x v="28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x v="29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x v="30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x v="31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x v="32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x v="33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x v="34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x v="35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x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x v="40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x v="4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x v="8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x v="17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x v="18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x v="1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x v="2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x v="3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x v="4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x v="5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x v="8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x v="9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x v="10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x v="11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x v="12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x v="14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x v="17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x v="18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x v="19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x v="20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x v="21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x v="23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x v="24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x v="25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x v="26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x v="39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x v="28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x v="29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x v="30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x v="31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x v="32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x v="33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x v="34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x v="35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x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x v="40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x v="0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x v="7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x v="15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x v="22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x v="1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x v="3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x v="4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x v="5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x v="7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x v="10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x v="11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x v="12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x v="14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x v="17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x v="18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x v="19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x v="20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x v="21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x v="23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x v="24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x v="25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x v="26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x v="39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x v="28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x v="29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x v="30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x v="31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x v="32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x v="33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x v="34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x v="35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x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x v="40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x v="37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x v="8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x v="9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x v="15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x v="0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x v="1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x v="2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x v="3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x v="4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x v="5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x v="10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x v="11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x v="12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x v="15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x v="17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x v="19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x v="20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x v="24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x v="27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x v="30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x v="35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x v="7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x v="8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x v="0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x v="37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x v="4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x v="5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x v="7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x v="8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x v="10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x v="11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x v="12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x v="15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x v="17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x v="18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x v="19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x v="20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x v="21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x v="22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x v="23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x v="24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x v="25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x v="39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x v="27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x v="28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x v="29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x v="30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x v="32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x v="33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x v="34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x v="35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x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x v="1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x v="2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x v="3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x v="26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x v="36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x v="37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x v="2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x v="3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x v="4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x v="5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x v="7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x v="8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x v="9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x v="10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x v="11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x v="17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x v="18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x v="19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x v="20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x v="21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x v="38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x v="22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x v="23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x v="25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x v="26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x v="39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x v="27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x v="28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x v="29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x v="30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x v="32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x v="34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x v="35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x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x v="0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x v="1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x v="12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x v="24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x v="33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x v="0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x v="36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x v="37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x v="3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x v="5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x v="7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x v="8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x v="9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x v="10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x v="11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x v="15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x v="17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x v="18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x v="19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x v="20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x v="21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x v="23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x v="25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x v="26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x v="39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x v="27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x v="28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x v="29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x v="30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x v="32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x v="34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x v="35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x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x v="4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x v="12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x v="22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x v="40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x v="36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x v="37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x v="2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x v="3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x v="4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x v="5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x v="7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x v="8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x v="9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x v="10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x v="11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x v="12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x v="14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x v="15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x v="17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x v="18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x v="19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x v="20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x v="22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x v="23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x v="24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x v="25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x v="26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x v="29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x v="30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x v="34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x v="35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x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x v="40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x v="39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x v="27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x v="28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x v="33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x v="0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x v="36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x v="2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x v="3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x v="5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x v="7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x v="8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x v="9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x v="10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x v="11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x v="12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x v="14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x v="15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x v="17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x v="18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x v="19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x v="20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x v="23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x v="25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x v="39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x v="28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x v="29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x v="30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x v="32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x v="33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x v="34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x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x v="40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x v="1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x v="22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x v="24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x v="35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x v="0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x v="36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x v="1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x v="37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x v="3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x v="4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x v="5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x v="7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x v="8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x v="9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x v="10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x v="11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x v="12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x v="14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x v="15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x v="17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x v="18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x v="19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x v="20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x v="21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x v="23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x v="24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x v="25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x v="26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x v="39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x v="28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x v="29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x v="30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x v="32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x v="35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x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x v="40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x v="5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x v="11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x v="18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x v="19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x v="20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x v="21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x v="22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x v="23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x v="24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x v="25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x v="26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x v="39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x v="29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x v="30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x v="32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x v="35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x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x v="40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x v="0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x v="36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x v="1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x v="37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x v="2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x v="4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x v="5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x v="7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x v="8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x v="9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x v="10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x v="11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x v="12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x v="14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x v="15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x v="17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x v="18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x v="19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x v="20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x v="21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x v="22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x v="23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x v="24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x v="26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x v="39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x v="27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x v="29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x v="30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x v="31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x v="32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x v="33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x v="34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x v="35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x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x v="40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x v="0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x v="36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x v="1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x v="37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x v="2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x v="3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x v="5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x v="6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x v="7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x v="8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x v="9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x v="10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x v="11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x v="12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x v="14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x v="15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x v="17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x v="18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x v="19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x v="20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x v="22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x v="23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x v="24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x v="25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x v="26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x v="39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x v="27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x v="29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x v="30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x v="31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x v="32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x v="34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x v="35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x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x v="40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x v="0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x v="36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x v="1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x v="37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x v="2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x v="3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x v="4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x v="5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x v="6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x v="7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x v="8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x v="10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x v="11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x v="12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x v="14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x v="15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x v="17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x v="18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x v="19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x v="20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x v="21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x v="23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x v="24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x v="25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x v="26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x v="39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x v="27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x v="29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x v="30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x v="31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x v="32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x v="33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x v="34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x v="35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x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x v="40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x v="0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x v="36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x v="37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x v="2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x v="3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x v="4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x v="5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x v="7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x v="8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x v="9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x v="10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x v="11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x v="12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x v="14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x v="15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x v="16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x v="17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x v="18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x v="19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x v="20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x v="21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x v="23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x v="24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x v="25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x v="26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x v="39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x v="30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x v="31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x v="33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x v="34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x v="35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x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x v="40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x v="0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x v="36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x v="37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x v="2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x v="3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x v="4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x v="5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x v="6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x v="7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x v="8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x v="9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x v="10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x v="11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x v="13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x v="14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x v="15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x v="17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x v="18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x v="19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x v="20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x v="21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x v="22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x v="23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x v="24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x v="25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x v="26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x v="39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x v="28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x v="29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x v="30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x v="31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x v="33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x v="34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x v="35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x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x v="0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x v="36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x v="1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x v="37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x v="3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x v="4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x v="5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x v="6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x v="7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x v="8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x v="10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x v="11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x v="13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x v="15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x v="18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x v="19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x v="20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x v="21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x v="22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x v="23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x v="24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x v="25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x v="39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x v="28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x v="29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x v="30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x v="31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x v="33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x v="34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x v="35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x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x v="0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x v="36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x v="1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x v="37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x v="3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x v="4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x v="5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x v="7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x v="8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x v="9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x v="10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x v="11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x v="14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x v="15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x v="17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x v="24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x v="25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x v="39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x v="28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x v="29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x v="35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x v="0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x v="36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x v="1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x v="2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x v="3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x v="4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x v="5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x v="6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x v="7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x v="8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x v="9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x v="11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x v="13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x v="14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x v="15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x v="18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x v="19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x v="20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x v="21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x v="22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x v="23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x v="24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x v="25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x v="26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x v="39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x v="28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x v="29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x v="30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x v="31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x v="32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x v="34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x v="35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x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x v="0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x v="36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x v="1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x v="37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x v="2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x v="3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x v="4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x v="5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x v="6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x v="7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x v="8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x v="9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x v="10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x v="11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x v="13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x v="14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x v="15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x v="17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x v="18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x v="19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x v="20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x v="21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x v="22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x v="23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x v="24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x v="25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x v="39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x v="27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x v="28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x v="29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x v="30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x v="31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x v="32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x v="33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x v="34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x v="35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x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x v="0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x v="36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x v="1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x v="37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x v="2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x v="3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x v="4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x v="5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x v="6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x v="7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x v="8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x v="9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x v="10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x v="11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x v="12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x v="13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x v="14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x v="15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x v="16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x v="17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x v="18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x v="19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x v="20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x v="21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x v="22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x v="23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x v="24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x v="25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x v="26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x v="39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x v="28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x v="29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x v="30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x v="31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x v="32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x v="33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x v="34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x v="35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x v="0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x v="36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x v="1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x v="37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x v="2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x v="3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x v="4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x v="5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x v="6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x v="7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x v="8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x v="9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x v="10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x v="11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x v="12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x v="14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x v="15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x v="16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x v="17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x v="18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x v="19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x v="20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x v="21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x v="22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x v="23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x v="24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x v="25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x v="39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x v="28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x v="29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x v="30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x v="31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x v="32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x v="33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x v="34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x v="35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x v="0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x v="36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x v="1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x v="37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x v="4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x v="5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x v="8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x v="9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x v="10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x v="11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x v="13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x v="14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x v="15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x v="16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x v="17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x v="18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x v="19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x v="20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x v="21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x v="22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x v="23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x v="24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x v="25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x v="26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x v="28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x v="29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x v="30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x v="31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x v="32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x v="33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x v="35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x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x v="13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x v="17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x v="18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x v="19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x v="20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x v="21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x v="23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x v="24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x v="25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x v="26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x v="28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x v="29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x v="30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x v="31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x v="32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x v="33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x v="35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x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x v="0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x v="36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x v="1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x v="2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x v="3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x v="5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x v="7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x v="8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x v="9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x v="10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x v="11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x v="13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x v="14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x v="15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x v="16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x v="17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x v="18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x v="19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x v="20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x v="21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x v="22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x v="23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x v="24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x v="25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x v="26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x v="28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x v="29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x v="30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x v="31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x v="32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x v="33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x v="34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x v="35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x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x v="0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x v="36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x v="1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x v="37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x v="2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x v="3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x v="4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x v="5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x v="6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x v="7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x v="8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x v="9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x v="10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x v="11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x v="12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x v="13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x v="14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x v="15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x v="16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x v="17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x v="18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x v="19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x v="20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x v="21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x v="22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x v="23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x v="24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x v="25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x v="28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x v="29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x v="30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x v="31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x v="32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x v="33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x v="34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x v="35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x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x v="0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x v="36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x v="1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x v="37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x v="2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x v="3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x v="4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x v="5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x v="6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x v="7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x v="8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x v="9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x v="10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x v="11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x v="12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x v="13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x v="14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x v="15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x v="16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x v="17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x v="18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x v="19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x v="20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x v="21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x v="22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x v="23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x v="24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x v="25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x v="26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x v="28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x v="29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x v="30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x v="31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x v="32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x v="33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x v="34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x v="35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x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x v="0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x v="36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x v="1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x v="37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x v="2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x v="3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x v="4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x v="5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x v="6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x v="7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x v="8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x v="9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x v="10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x v="11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x v="12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x v="13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x v="14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x v="15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x v="16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x v="17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x v="18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x v="19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x v="20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x v="21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x v="22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x v="23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x v="24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x v="25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x v="27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x v="28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x v="29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x v="30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x v="31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x v="32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x v="33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x v="34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x v="35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x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x v="0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x v="36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x v="1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x v="37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x v="3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x v="4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x v="5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x v="6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x v="7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x v="8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x v="9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x v="10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x v="11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x v="12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x v="13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x v="14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x v="15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x v="16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x v="17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x v="18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x v="19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x v="20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x v="21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x v="22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x v="23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x v="24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x v="25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x v="27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x v="28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x v="29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x v="30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x v="31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x v="32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x v="33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x v="34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x v="35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x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x v="0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x v="36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x v="1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x v="3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x v="4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x v="5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x v="6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x v="7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x v="8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x v="9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x v="10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x v="11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x v="12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x v="13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x v="14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x v="15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x v="17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x v="18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x v="19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x v="20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x v="21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x v="22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x v="23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x v="24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x v="25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x v="28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x v="29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x v="30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x v="31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x v="32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x v="33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x v="35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x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x v="0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x v="36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x v="1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x v="37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x v="2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x v="3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x v="4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x v="5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x v="7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x v="9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x v="10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x v="11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x v="12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x v="13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x v="14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x v="15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x v="16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x v="17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x v="23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x v="24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x v="35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x v="0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x v="36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x v="1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x v="37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x v="2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x v="3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x v="4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x v="5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x v="6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x v="7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x v="10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x v="12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x v="13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x v="14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x v="15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x v="17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x v="18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x v="19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x v="20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x v="21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x v="22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x v="23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x v="25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x v="26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x v="39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x v="27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x v="28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x v="29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x v="30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x v="31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x v="32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x v="33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x v="34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x v="35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x v="0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x v="36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x v="1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x v="37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x v="2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x v="3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x v="4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x v="5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x v="7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x v="8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x v="9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x v="10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x v="11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x v="13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x v="14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x v="15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x v="16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x v="17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x v="18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x v="19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x v="20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x v="21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x v="22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x v="23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x v="24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x v="25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x v="27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x v="28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x v="29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x v="30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x v="31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x v="32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x v="33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x v="34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x v="35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x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x v="0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x v="36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x v="1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x v="37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x v="2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x v="3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x v="4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x v="5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x v="6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x v="7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x v="8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x v="9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x v="10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x v="11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x v="13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x v="14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x v="15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x v="16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x v="17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x v="18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x v="19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x v="20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x v="21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x v="22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x v="23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x v="24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x v="25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x v="27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x v="28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x v="29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x v="30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x v="31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x v="32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x v="33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x v="34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x v="35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x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x v="0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x v="36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x v="1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x v="37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x v="2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x v="3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x v="4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x v="5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x v="6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x v="7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x v="8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x v="9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x v="10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x v="11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x v="13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x v="14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x v="15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x v="16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x v="17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x v="19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x v="20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x v="21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x v="22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x v="23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x v="24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x v="25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x v="27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x v="28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x v="29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x v="31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x v="32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x v="33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x v="34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x v="35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x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x v="0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x v="36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x v="1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x v="37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x v="2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x v="4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x v="5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x v="6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x v="7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x v="8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x v="9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x v="10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x v="11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x v="13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x v="14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x v="16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x v="17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x v="19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x v="20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x v="21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x v="22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x v="23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x v="25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x v="26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x v="39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x v="27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x v="28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x v="29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x v="30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x v="31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x v="32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x v="33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x v="34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x v="35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x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x v="0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x v="36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x v="1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x v="37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x v="2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x v="4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x v="5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x v="6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x v="7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x v="8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x v="9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x v="10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x v="11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x v="13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x v="14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x v="15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x v="16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x v="17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x v="19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x v="20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x v="21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x v="22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x v="23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x v="25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x v="39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x v="27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x v="28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x v="29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x v="30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x v="31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x v="32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x v="33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x v="34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x v="35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x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x v="10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x v="11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x v="17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x v="18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x v="19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x v="21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x v="22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x v="23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x v="25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x v="26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x v="39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x v="28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x v="29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x v="30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x v="31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x v="32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x v="34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x v="35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x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x v="0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x v="36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x v="1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x v="37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x v="4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x v="5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x v="6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x v="7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x v="8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x v="9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x v="11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x v="13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x v="14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x v="15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x v="17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x v="19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x v="20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x v="21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x v="22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x v="23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x v="24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x v="25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x v="39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x v="28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x v="29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x v="30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x v="31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x v="32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x v="33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x v="34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x v="35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x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x v="0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x v="36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x v="1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x v="37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x v="2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x v="4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x v="5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x v="7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x v="8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x v="9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x v="10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x v="11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x v="13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x v="14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x v="15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x v="16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x v="17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x v="18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x v="19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x v="20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x v="21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x v="22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x v="23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x v="24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x v="25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x v="26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x v="39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x v="28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x v="29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x v="30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x v="31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x v="32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x v="33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x v="34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x v="35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x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x v="0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x v="36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x v="1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x v="37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x v="4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x v="5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x v="6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x v="7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x v="8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x v="9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x v="10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x v="11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x v="13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x v="14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x v="15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x v="16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x v="17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x v="18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x v="19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x v="20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x v="21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x v="22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x v="23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x v="24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x v="25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x v="39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x v="27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x v="28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x v="29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x v="30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x v="31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x v="32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x v="33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x v="34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x v="35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x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x v="0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x v="36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x v="1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x v="37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x v="2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x v="4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x v="5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x v="7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x v="8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x v="9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x v="10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x v="11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x v="13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x v="15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x v="16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x v="17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x v="18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x v="19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x v="20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x v="21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x v="22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x v="23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x v="24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x v="25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x v="26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x v="39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x v="27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x v="28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x v="29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x v="30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x v="31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x v="32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x v="33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x v="34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x v="35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x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x v="0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x v="1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x v="2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x v="4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x v="5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x v="7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x v="8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x v="10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x v="11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x v="13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x v="14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x v="15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x v="16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x v="17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x v="18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x v="19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x v="20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x v="21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x v="22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x v="23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x v="24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x v="25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x v="39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x v="27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x v="28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x v="29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x v="31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x v="32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x v="33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x v="34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x v="35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x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x v="0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x v="36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x v="1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x v="2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x v="4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x v="5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x v="7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x v="8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x v="9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x v="10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x v="11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x v="14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x v="15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x v="16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x v="17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x v="18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x v="19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x v="20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x v="21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x v="22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x v="23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x v="24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x v="25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x v="39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x v="27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x v="29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x v="31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x v="32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x v="33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x v="34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x v="35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x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x v="0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x v="36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x v="1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x v="4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x v="5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x v="7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x v="8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x v="9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x v="10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x v="11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x v="14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x v="17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x v="18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x v="19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x v="20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x v="21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x v="22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x v="23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x v="24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x v="25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x v="39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x v="27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x v="28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x v="29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x v="30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x v="31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x v="32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x v="33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x v="34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x v="35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x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x v="0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x v="1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x v="2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x v="4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x v="5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x v="7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x v="8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x v="9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x v="10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x v="11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x v="14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x v="16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x v="18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x v="20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x v="25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x v="31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x v="0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x v="36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x v="1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x v="2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x v="4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x v="5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x v="7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x v="8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x v="9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x v="10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x v="11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x v="13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x v="14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x v="15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x v="17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x v="19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x v="20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x v="21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x v="22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x v="23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x v="24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x v="25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x v="39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x v="27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x v="28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x v="29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x v="30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x v="31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x v="32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x v="35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x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x v="0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x v="36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x v="1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x v="2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x v="4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x v="5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x v="7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x v="9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x v="10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x v="11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x v="13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x v="14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x v="15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x v="16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x v="17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x v="18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x v="19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x v="20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x v="21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x v="22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x v="23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x v="25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x v="39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x v="27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x v="28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x v="29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x v="30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x v="31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x v="32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x v="33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x v="35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x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x v="36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x v="1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x v="2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x v="3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x v="4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x v="5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x v="6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x v="7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x v="8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x v="9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x v="10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x v="11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x v="13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x v="14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x v="15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x v="17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x v="18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x v="19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x v="20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x v="21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x v="22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x v="23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x v="25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x v="26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x v="39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x v="28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x v="29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x v="30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x v="31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x v="32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x v="33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x v="35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x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x v="0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x v="36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x v="1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x v="2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x v="4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x v="5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x v="7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x v="8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x v="9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x v="10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x v="11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x v="13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x v="14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x v="15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x v="16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x v="17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x v="18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x v="19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x v="20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x v="21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x v="22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x v="23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x v="24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x v="25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x v="39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x v="27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x v="28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x v="29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x v="30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x v="31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x v="32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x v="33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x v="34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x v="35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x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x v="0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x v="36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x v="1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x v="2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x v="4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x v="5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x v="7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x v="8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x v="9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x v="10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x v="11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x v="13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x v="14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x v="15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x v="16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x v="17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x v="18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x v="19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x v="20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x v="21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x v="22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x v="23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x v="24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x v="25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x v="39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x v="27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x v="28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x v="29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x v="30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x v="31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x v="32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x v="33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x v="34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x v="35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x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x v="0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x v="36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x v="1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x v="4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x v="5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x v="7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x v="8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x v="9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x v="10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x v="11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x v="13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x v="14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x v="16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x v="17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x v="18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x v="19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x v="20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x v="21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x v="22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x v="23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x v="24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x v="39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x v="27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x v="28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x v="29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x v="30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x v="31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x v="32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x v="33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x v="34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x v="35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x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x v="4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x v="5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x v="17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x v="18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x v="19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x v="20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x v="21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x v="22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x v="23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x v="24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x v="39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x v="27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x v="28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x v="29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x v="31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x v="32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x v="33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x v="34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x v="35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x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x v="0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x v="36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x v="1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x v="2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x v="4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x v="5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x v="8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x v="9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x v="10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x v="11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x v="13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x v="14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x v="16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x v="17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x v="35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x v="0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x v="1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x v="2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x v="4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x v="5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x v="7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x v="8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x v="9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x v="11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x v="13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x v="14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x v="16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x v="17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x v="18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x v="19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x v="20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x v="21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x v="22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x v="23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x v="24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x v="25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x v="26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x v="39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x v="27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x v="28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x v="29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x v="30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x v="31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x v="32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x v="33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x v="34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x v="35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x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x v="0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x v="1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x v="3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x v="4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x v="5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x v="7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x v="8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x v="9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x v="10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x v="11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x v="13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x v="14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x v="15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x v="16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x v="17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x v="18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x v="19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x v="20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x v="21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x v="22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x v="23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x v="25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x v="26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x v="39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x v="27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x v="28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x v="29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x v="30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x v="31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x v="32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x v="33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x v="34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x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x v="0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x v="36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x v="1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x v="2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x v="3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x v="4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x v="5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x v="7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x v="8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x v="9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x v="10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x v="11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x v="13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x v="14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x v="15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x v="16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x v="17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x v="18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x v="19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x v="20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x v="21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x v="22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x v="23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x v="24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x v="25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x v="39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x v="27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x v="28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x v="29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x v="30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x v="31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x v="32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x v="33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x v="34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x v="35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x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x v="0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x v="36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x v="1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x v="2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x v="3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x v="4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x v="5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x v="7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x v="8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x v="9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x v="10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x v="11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x v="13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x v="14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x v="15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x v="17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x v="18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x v="19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x v="20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x v="21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x v="22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x v="23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x v="24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x v="25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x v="39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x v="27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x v="28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x v="29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x v="30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x v="31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x v="32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x v="33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x v="34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x v="35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x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x v="0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x v="36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x v="1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x v="4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x v="5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x v="7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x v="9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x v="10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x v="11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x v="13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x v="14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x v="15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x v="17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x v="18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x v="19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x v="20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x v="21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x v="22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x v="24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x v="25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x v="39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x v="27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x v="28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x v="29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x v="30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x v="31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x v="32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x v="33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x v="34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x v="35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x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x v="7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x v="9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x v="11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x v="16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x v="17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x v="18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x v="19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x v="20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x v="21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x v="22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x v="23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x v="24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x v="25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x v="39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x v="28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x v="29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x v="30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x v="31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x v="32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x v="33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x v="34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x v="35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x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x v="0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x v="36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x v="1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x v="2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x v="3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x v="4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x v="5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x v="9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x v="10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x v="11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x v="13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x v="14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x v="15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x v="16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x v="17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x v="19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x v="20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x v="21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x v="22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x v="23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x v="24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x v="25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x v="39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x v="27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x v="28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x v="29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x v="30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x v="31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x v="32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x v="33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x v="34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x v="35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x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x v="0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x v="36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x v="1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x v="2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x v="3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x v="4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x v="5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x v="7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x v="8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x v="9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x v="10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x v="11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x v="13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x v="14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x v="15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x v="16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x v="17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x v="18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x v="19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x v="20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x v="21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x v="22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x v="23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x v="24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x v="25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x v="27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x v="28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x v="29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x v="30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x v="31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x v="32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x v="33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x v="34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x v="35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x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x v="0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x v="36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x v="1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x v="2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x v="3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x v="4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x v="5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x v="7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x v="8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x v="9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x v="10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x v="11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x v="13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x v="14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x v="15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x v="16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x v="17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x v="18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x v="19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x v="20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x v="21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x v="22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x v="23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x v="24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x v="25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x v="39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x v="28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x v="29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x v="30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x v="31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x v="32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x v="33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x v="34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x v="35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x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x v="0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x v="36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x v="1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x v="2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x v="3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x v="4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x v="5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x v="7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x v="8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x v="9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x v="10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x v="11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x v="13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x v="14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x v="15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x v="17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x v="18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x v="19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x v="20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x v="38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x v="22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x v="23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x v="24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x v="25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x v="39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x v="27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x v="28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x v="29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x v="30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x v="31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x v="32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x v="33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x v="34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x v="35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x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x v="0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x v="36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x v="1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x v="2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x v="3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x v="4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x v="5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x v="7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x v="8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x v="9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x v="10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x v="11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x v="13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x v="14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x v="15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x v="16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x v="17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x v="18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x v="19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x v="20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x v="21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x v="38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x v="22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x v="23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x v="24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x v="25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x v="39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x v="27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x v="28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x v="29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x v="30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x v="31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x v="32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x v="33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x v="34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x v="35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x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x v="0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x v="36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x v="37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x v="3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x v="4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x v="5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x v="7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x v="8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x v="9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x v="10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x v="11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x v="13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x v="14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x v="15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x v="16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x v="17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x v="18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x v="19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x v="20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x v="21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x v="38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x v="22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x v="23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x v="25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x v="39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x v="27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x v="28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x v="29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x v="30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x v="31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x v="32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x v="33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x v="34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x v="35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x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x v="0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x v="36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x v="1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x v="37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x v="4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x v="5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x v="9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x v="11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x v="13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x v="15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x v="17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x v="21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x v="22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x v="32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x v="35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x v="0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x v="36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x v="1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x v="37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x v="3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x v="4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x v="5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x v="7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x v="10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x v="11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x v="13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x v="14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x v="15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x v="16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x v="17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x v="18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x v="19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x v="20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x v="21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x v="22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x v="23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x v="24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x v="25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x v="39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x v="28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x v="29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x v="30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x v="31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x v="32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x v="33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x v="34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x v="35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x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x v="0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x v="36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x v="1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x v="37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x v="3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x v="4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x v="5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x v="7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x v="8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x v="9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x v="10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x v="11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x v="13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x v="14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x v="15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x v="16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x v="17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x v="18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x v="19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x v="20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x v="21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x v="22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x v="23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x v="24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x v="25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x v="39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x v="27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x v="28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x v="29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x v="30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x v="31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x v="32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x v="33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x v="34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x v="35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x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x v="0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x v="36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x v="1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x v="37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x v="3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x v="4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x v="5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x v="7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x v="8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x v="9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x v="10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x v="11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x v="13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x v="14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x v="15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x v="16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x v="17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x v="18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x v="19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x v="20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x v="21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x v="22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x v="23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x v="24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x v="39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x v="27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x v="28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x v="29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x v="30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x v="31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x v="32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x v="33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x v="34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x v="35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x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x v="3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x v="13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x v="18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x v="19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x v="20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x v="21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x v="22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x v="23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x v="24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x v="25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x v="39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x v="27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x v="28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x v="29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x v="30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x v="31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x v="32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x v="33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x v="34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x v="35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x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x v="36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x v="1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x v="37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x v="4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x v="5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x v="7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x v="8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x v="9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x v="10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x v="11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x v="13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x v="14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x v="16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x v="17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x v="18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x v="20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x v="35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x v="0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x v="36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x v="1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x v="37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x v="4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x v="5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x v="7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x v="8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x v="10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x v="11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x v="13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x v="14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x v="15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x v="17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x v="18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x v="19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x v="20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x v="21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x v="22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x v="23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x v="24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x v="25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x v="39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x v="27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x v="28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x v="29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x v="30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x v="31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x v="32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x v="33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x v="34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x v="35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x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x v="37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x v="9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x v="11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x v="13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x v="16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x v="17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x v="18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x v="19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x v="21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x v="22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x v="23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x v="25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x v="39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x v="27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x v="28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x v="29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x v="30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x v="31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x v="32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x v="33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x v="35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x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x v="0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x v="36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x v="1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x v="37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x v="4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x v="5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x v="7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x v="8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x v="9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x v="10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x v="11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x v="13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x v="14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x v="15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x v="16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x v="17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x v="18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x v="19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x v="20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x v="21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x v="22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x v="24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x v="25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x v="39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x v="27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x v="28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x v="29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x v="30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x v="31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x v="32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x v="33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x v="34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x v="35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x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x v="0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x v="1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x v="37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x v="3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x v="4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x v="5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x v="7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x v="8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x v="9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x v="10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x v="11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x v="13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x v="14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x v="15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x v="16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x v="17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x v="18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x v="19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x v="20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x v="21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x v="38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x v="22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x v="23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x v="24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x v="25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x v="39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x v="28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x v="29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x v="30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x v="31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x v="32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x v="33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x v="34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x v="35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x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x v="0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x v="36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x v="1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x v="37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x v="3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x v="4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x v="5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x v="7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x v="8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x v="9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x v="10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x v="11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x v="13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x v="14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x v="15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x v="16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x v="17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x v="18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x v="19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x v="21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x v="38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x v="22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x v="23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x v="24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x v="25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x v="39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x v="27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x v="28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x v="29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x v="30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x v="31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x v="32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x v="33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x v="35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x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x v="0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x v="36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x v="1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x v="37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x v="3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x v="4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x v="5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x v="7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x v="8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x v="9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x v="10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x v="11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x v="13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x v="14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x v="15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x v="17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x v="18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x v="19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x v="20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x v="22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x v="23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x v="24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x v="25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x v="26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x v="39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x v="27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x v="28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x v="29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x v="30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x v="31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x v="32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x v="33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x v="34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x v="35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x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x v="0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x v="36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x v="1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x v="37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x v="3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x v="4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x v="5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x v="7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x v="8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x v="9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x v="10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x v="11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x v="13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x v="14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x v="15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x v="16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x v="17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x v="18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x v="19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x v="20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x v="21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x v="22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x v="23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x v="24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x v="25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x v="26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x v="39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x v="27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x v="28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x v="29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x v="30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x v="31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x v="32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x v="33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x v="34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x v="35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x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x v="0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x v="36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x v="1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x v="37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x v="3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x v="4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x v="5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x v="7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x v="8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x v="9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x v="10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x v="11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x v="13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x v="14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x v="15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x v="16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x v="17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x v="18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x v="19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x v="20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x v="22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x v="23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x v="24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x v="25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x v="26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x v="39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x v="27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x v="28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x v="29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x v="30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x v="31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x v="32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x v="33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x v="34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x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x v="0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x v="36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x v="1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x v="3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x v="4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x v="5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x v="11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x v="13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x v="14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x v="16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x v="17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x v="18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x v="24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x v="26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x v="32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x v="35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x v="0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x v="1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x v="37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x v="3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x v="4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x v="5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x v="7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x v="8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x v="10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x v="11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x v="13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x v="14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x v="16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x v="17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x v="18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x v="19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x v="20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x v="21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x v="22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x v="23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x v="25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x v="26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x v="39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x v="27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x v="28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x v="29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x v="30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x v="31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x v="32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x v="33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x v="34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x v="35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x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x v="0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x v="1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x v="37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x v="3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x v="4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x v="5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x v="7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x v="8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x v="9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x v="10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x v="11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x v="13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x v="14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x v="15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x v="16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x v="17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x v="18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x v="19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x v="20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x v="21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x v="22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x v="23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x v="24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x v="25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x v="26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x v="39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x v="27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x v="28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x v="29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x v="30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x v="31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x v="32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x v="33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x v="34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x v="35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x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x v="0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x v="36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x v="1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x v="37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x v="3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x v="4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x v="5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x v="7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x v="8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x v="9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x v="10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x v="11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x v="13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x v="14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x v="15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x v="16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x v="17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x v="18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x v="19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x v="20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x v="21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x v="22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x v="23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x v="24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x v="25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x v="26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x v="39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x v="27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x v="28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x v="29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x v="30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x v="31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x v="32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x v="33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x v="34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x v="35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x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x v="0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x v="36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x v="1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x v="37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x v="3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x v="4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x v="5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x v="6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x v="7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x v="8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x v="9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x v="10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x v="11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x v="13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x v="14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x v="15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x v="16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x v="17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x v="18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x v="19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x v="20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x v="21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x v="38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x v="22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x v="23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x v="25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x v="39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x v="27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x v="29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x v="30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x v="31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x v="32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x v="33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x v="34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x v="35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x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x v="0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x v="36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x v="1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x v="37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x v="3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x v="4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x v="5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x v="6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x v="7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x v="8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x v="9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x v="10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x v="11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x v="13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x v="14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x v="15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x v="16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x v="17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x v="18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x v="19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x v="20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x v="21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x v="38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x v="22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x v="23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x v="24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x v="25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x v="39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x v="27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x v="28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x v="29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x v="30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x v="31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x v="32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x v="33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x v="34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x v="35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x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x v="0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x v="36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x v="1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x v="37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x v="3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x v="4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x v="5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x v="6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x v="7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x v="9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x v="10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x v="11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x v="13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x v="14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x v="15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x v="16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x v="17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x v="18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x v="19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x v="20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x v="38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x v="22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x v="23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x v="24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x v="25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x v="39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x v="27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x v="28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x v="29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x v="30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x v="31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x v="32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x v="33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x v="34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x v="35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x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x v="3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x v="7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x v="9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x v="10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x v="11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x v="13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x v="15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x v="18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x v="19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x v="21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x v="38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x v="22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x v="23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x v="25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x v="39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x v="27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x v="28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x v="29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x v="30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x v="31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x v="33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x v="34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x v="35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x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x v="0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x v="36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x v="1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x v="37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x v="2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x v="3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x v="4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x v="5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x v="6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x v="7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x v="8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x v="9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x v="10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x v="11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x v="13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x v="14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x v="15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x v="16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x v="17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x v="18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x v="19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x v="38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x v="22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x v="23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x v="24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x v="25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x v="27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x v="29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x v="30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x v="31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x v="32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x v="33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x v="35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x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x v="0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x v="36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x v="1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x v="37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x v="2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x v="3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x v="4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x v="5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x v="6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x v="7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x v="8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x v="10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x v="11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x v="13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x v="14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x v="15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x v="16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x v="17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x v="18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x v="19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x v="20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x v="21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x v="38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x v="22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x v="23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x v="24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x v="25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x v="26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x v="39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x v="27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x v="28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x v="30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x v="31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x v="32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x v="33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x v="35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x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x v="0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x v="36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x v="1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x v="37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x v="2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x v="3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x v="4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x v="5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x v="6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x v="7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x v="8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x v="10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x v="11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x v="13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x v="14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x v="15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x v="16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x v="17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x v="18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x v="19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x v="21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x v="38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x v="22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x v="23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x v="25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x v="26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x v="39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x v="27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x v="28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x v="30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x v="31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x v="32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x v="33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x v="35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x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x v="0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x v="36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x v="1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x v="37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x v="2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x v="3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x v="4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x v="5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x v="6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x v="7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x v="8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x v="10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x v="11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x v="13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x v="14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x v="15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x v="16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x v="17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x v="18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x v="19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x v="21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x v="22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x v="23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x v="25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x v="26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x v="39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x v="27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x v="28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x v="30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x v="31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x v="32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x v="33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x v="34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x v="35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x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x v="0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x v="36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x v="1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x v="37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x v="2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x v="3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x v="4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x v="5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x v="6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x v="7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x v="8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x v="10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x v="11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x v="13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x v="14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x v="15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x v="17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x v="19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x v="38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x v="22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x v="23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x v="25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x v="26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x v="39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x v="27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x v="28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x v="29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x v="30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x v="31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x v="32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x v="33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x v="35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x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x v="0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x v="36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x v="37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x v="2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x v="3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x v="4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x v="5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x v="6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x v="7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x v="8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x v="10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x v="11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x v="13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x v="14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x v="16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x v="17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x v="18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x v="19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x v="38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x v="22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x v="23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x v="25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x v="26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x v="39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x v="27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x v="28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x v="29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x v="31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x v="32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x v="33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x v="35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x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x v="0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x v="36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x v="1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x v="37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x v="2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x v="3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x v="4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x v="5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x v="6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x v="7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x v="9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x v="10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x v="11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x v="13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x v="15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x v="16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x v="17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x v="19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x v="35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x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x v="2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x v="3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x v="4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x v="14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x v="18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x v="19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x v="38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x v="22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x v="23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x v="25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x v="26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x v="39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x v="27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x v="28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x v="29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x v="31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x v="35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x v="0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x v="36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x v="1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x v="37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x v="2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x v="3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x v="4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x v="5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x v="6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x v="7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x v="8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x v="9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x v="11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x v="13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x v="14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x v="15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x v="16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x v="17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x v="18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x v="19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x v="38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x v="22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x v="23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x v="25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x v="26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x v="39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x v="27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x v="28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x v="29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x v="30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x v="31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x v="32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x v="33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x v="34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x v="35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x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x v="0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x v="36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x v="1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x v="37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x v="2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x v="3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x v="4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x v="5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x v="6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x v="7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x v="8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x v="10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x v="11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x v="13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x v="14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x v="15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x v="16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x v="17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x v="18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x v="19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x v="20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x v="38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x v="22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x v="23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x v="24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x v="25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x v="26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x v="39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x v="27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x v="28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x v="29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x v="30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x v="31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x v="32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x v="33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x v="34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x v="35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x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x v="0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x v="36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x v="1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x v="37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x v="2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x v="3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x v="4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x v="5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x v="6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x v="7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x v="8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x v="9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x v="10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x v="11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x v="13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x v="14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x v="15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x v="17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x v="18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x v="19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x v="20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x v="38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x v="22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x v="23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x v="24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x v="25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x v="26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x v="39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x v="28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x v="29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x v="30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x v="31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x v="32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x v="33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x v="34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x v="35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x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x v="0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x v="36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x v="1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x v="37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x v="3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x v="4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x v="5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x v="6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x v="7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x v="8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x v="9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x v="10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x v="11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x v="14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x v="15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x v="16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x v="17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x v="18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x v="19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x v="20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x v="21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x v="38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x v="22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x v="24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x v="25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x v="26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x v="39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x v="27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x v="28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x v="29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x v="30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x v="31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x v="32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x v="33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x v="35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x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x v="0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x v="1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x v="37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x v="3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x v="4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x v="5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x v="7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x v="8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x v="9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x v="10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x v="11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x v="14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x v="15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x v="16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x v="17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x v="18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x v="19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x v="20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x v="21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x v="38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x v="22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x v="23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x v="24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x v="25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x v="26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x v="39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x v="27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x v="28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x v="29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x v="31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x v="32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x v="33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x v="35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x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x v="1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x v="37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x v="3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x v="5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x v="4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x v="6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x v="8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x v="10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x v="11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x v="14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x v="15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x v="17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x v="18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x v="23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x v="31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x v="32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x v="35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x v="36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x v="1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x v="37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x v="3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x v="4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x v="5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x v="6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x v="7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x v="8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x v="10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x v="11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x v="14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x v="15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x v="16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x v="17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x v="18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x v="19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x v="20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x v="38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x v="22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x v="23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x v="24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x v="25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x v="26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x v="27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x v="28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x v="29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x v="30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x v="31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x v="32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x v="33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x v="35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x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x v="0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x v="36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x v="1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x v="37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x v="3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x v="4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x v="5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x v="7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x v="8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x v="10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x v="11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x v="14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x v="15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x v="16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x v="17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x v="18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x v="19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x v="20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x v="21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x v="38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x v="22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x v="23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x v="24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x v="25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x v="26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x v="39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x v="27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x v="28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x v="29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x v="30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x v="31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x v="32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x v="33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x v="35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x v="0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x v="36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x v="1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x v="37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x v="3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x v="4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x v="5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x v="7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x v="8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x v="10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x v="11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x v="13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x v="15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x v="16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x v="17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x v="18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x v="19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x v="20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x v="38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x v="22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x v="23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x v="24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x v="25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x v="26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x v="39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x v="27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x v="28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x v="29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x v="30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x v="31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x v="32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x v="33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x v="35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x v="0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x v="1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x v="37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x v="2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x v="3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x v="4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x v="5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x v="6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x v="7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x v="10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x v="11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x v="13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x v="15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x v="16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x v="17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x v="19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x v="20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x v="21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x v="38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x v="22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x v="23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x v="25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x v="26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x v="39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x v="27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x v="28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x v="29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x v="30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x v="31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x v="32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x v="33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x v="35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x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x v="36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x v="1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x v="2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x v="3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x v="4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x v="5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x v="6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x v="7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x v="10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x v="11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x v="13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x v="15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x v="17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x v="18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x v="19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x v="20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x v="38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x v="22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x v="23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x v="24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x v="25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x v="26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x v="39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x v="27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x v="28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x v="29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x v="30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x v="31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x v="32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x v="35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x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x v="0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x v="1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x v="37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x v="2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x v="3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x v="4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x v="5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x v="6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x v="7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x v="8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x v="11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x v="13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x v="15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x v="16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x v="17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x v="18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x v="19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x v="38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x v="22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x v="23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x v="24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x v="26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x v="39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x v="27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x v="28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x v="29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x v="30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x v="31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x v="32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x v="35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x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x v="37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x v="3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x v="7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x v="9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x v="11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x v="18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x v="19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x v="38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x v="22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x v="24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x v="25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x v="26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x v="39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x v="27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x v="28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x v="29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x v="30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x v="31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x v="32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x v="35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x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x v="0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x v="1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x v="37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x v="2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x v="3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x v="4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x v="5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x v="6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x v="7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x v="9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x v="10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x v="11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x v="13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x v="15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x v="17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x v="18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x v="19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x v="20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x v="38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x v="22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x v="23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x v="24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x v="25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x v="39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x v="27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x v="28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x v="29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x v="30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x v="31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x v="32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x v="35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x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x v="0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x v="36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x v="1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x v="37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x v="2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x v="3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x v="4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x v="5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x v="6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x v="7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x v="9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x v="10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x v="11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x v="13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x v="15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x v="17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x v="18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x v="19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x v="20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x v="38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x v="22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x v="23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x v="24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x v="25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x v="26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x v="39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x v="27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x v="28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x v="31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x v="32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x v="33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x v="35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x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x v="36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x v="1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x v="37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x v="2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x v="3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x v="4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x v="5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x v="6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x v="7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x v="9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x v="10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x v="11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x v="13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x v="15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x v="17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x v="18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x v="19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x v="20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x v="38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x v="22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x v="23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x v="24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x v="25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x v="26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x v="39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x v="27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x v="28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x v="29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x v="30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x v="31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x v="32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x v="35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x v="36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x v="1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x v="37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x v="2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x v="3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x v="4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x v="5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x v="6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x v="7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x v="8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x v="9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x v="10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x v="11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x v="15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x v="16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x v="17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x v="18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x v="19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x v="20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x v="38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x v="22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x v="23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x v="24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x v="25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x v="26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x v="39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x v="27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x v="28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x v="29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x v="30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x v="31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x v="32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x v="33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x v="35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x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x v="36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x v="1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x v="2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x v="3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x v="4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x v="5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x v="6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x v="7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x v="8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x v="9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x v="10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x v="11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x v="13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x v="15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x v="16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x v="17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x v="18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x v="19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x v="20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x v="22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x v="23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x v="24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x v="25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x v="26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x v="39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x v="27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x v="28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x v="29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x v="30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x v="31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x v="32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x v="35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x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x v="36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x v="1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x v="37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x v="2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x v="4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x v="5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x v="6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x v="7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x v="8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x v="10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x v="11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x v="13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x v="15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x v="16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x v="17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x v="18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x v="19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x v="20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x v="21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x v="38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x v="22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x v="23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x v="24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x v="25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x v="26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x v="39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x v="27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x v="28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x v="29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x v="30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x v="31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x v="32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x v="33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x v="35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x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x v="36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x v="1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x v="37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x v="2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x v="4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x v="5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x v="6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x v="7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x v="10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x v="11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x v="13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x v="16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x v="17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x v="18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x v="21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x v="22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x v="24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x v="27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x v="31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x v="32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x v="35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x v="36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x v="2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x v="3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x v="7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x v="11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x v="17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x v="18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x v="19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x v="21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x v="22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x v="23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x v="25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x v="26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x v="39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x v="27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x v="28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x v="29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x v="30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x v="31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x v="35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x v="36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x v="1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x v="37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x v="2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x v="3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x v="4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x v="5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x v="7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x v="10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x v="11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x v="13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x v="16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x v="17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x v="18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x v="19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x v="20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x v="21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x v="38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x v="22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x v="23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x v="24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x v="25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x v="26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x v="27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x v="28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x v="29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x v="30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x v="31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x v="32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x v="33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x v="35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x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x v="0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x v="36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x v="1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x v="37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x v="2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x v="3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x v="5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x v="6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x v="7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x v="11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x v="13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x v="15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x v="16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x v="17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x v="18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x v="19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x v="20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x v="38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x v="22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x v="23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x v="25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x v="26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x v="39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x v="27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x v="28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x v="29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x v="30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x v="31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x v="32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x v="33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x v="35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x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x v="36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x v="1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x v="37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x v="2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x v="3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x v="4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x v="5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x v="6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x v="7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x v="9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x v="10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x v="11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x v="13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x v="15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x v="16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x v="17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x v="18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x v="19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x v="20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x v="21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x v="38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x v="22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x v="23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x v="24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x v="25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x v="26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x v="39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x v="27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x v="28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x v="29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x v="30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x v="31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x v="32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x v="33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x v="34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x v="35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x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x v="36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x v="1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x v="37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x v="2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x v="3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x v="4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x v="5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x v="6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x v="7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x v="8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x v="9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x v="10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x v="11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x v="13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x v="15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x v="17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x v="18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x v="19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x v="20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x v="21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x v="38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x v="22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x v="23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x v="24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x v="25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x v="39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x v="27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x v="28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x v="29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x v="30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x v="31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x v="32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x v="33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x v="34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x v="35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x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x v="36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x v="1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x v="37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x v="2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x v="3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x v="4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x v="5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x v="6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x v="7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x v="8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x v="9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x v="10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x v="11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x v="13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x v="15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x v="17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x v="18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x v="19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x v="20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x v="21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x v="38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x v="22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x v="23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x v="24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x v="25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x v="39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x v="27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x v="28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x v="29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x v="30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x v="31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x v="32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x v="33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x v="34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x v="35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x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x v="1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x v="37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x v="2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x v="3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x v="4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x v="5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x v="6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x v="7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x v="8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x v="9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x v="10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x v="11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x v="13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x v="15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x v="17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x v="23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x v="24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x v="27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x v="31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x v="33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x v="34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x v="35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x v="36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x v="1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x v="37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x v="2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x v="3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x v="4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x v="5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x v="6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x v="7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x v="8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x v="9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x v="10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x v="11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x v="13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x v="16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x v="17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x v="18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x v="19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x v="21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x v="38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x v="22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x v="23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x v="24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x v="25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x v="26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x v="39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x v="27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x v="28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x v="29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x v="30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x v="32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x v="33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x v="34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x v="35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x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x v="36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x v="1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x v="37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x v="2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x v="3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x v="4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x v="5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x v="6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x v="7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x v="8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x v="9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x v="10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x v="11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x v="13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x v="15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x v="17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x v="18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x v="19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x v="21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x v="38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x v="22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x v="23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x v="24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x v="25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x v="26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x v="39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x v="27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x v="28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x v="29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x v="30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x v="32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x v="33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x v="34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x v="35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x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x v="36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x v="37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x v="2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x v="3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x v="4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x v="5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x v="6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x v="7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x v="8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x v="9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x v="10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x v="11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x v="13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x v="15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x v="16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x v="17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x v="18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x v="19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x v="20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x v="21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x v="38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x v="22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x v="23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x v="25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x v="26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x v="39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x v="27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x v="28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x v="29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x v="30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x v="31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x v="32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x v="34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x v="35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x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x v="0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x v="36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x v="1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x v="37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x v="2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x v="3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x v="4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x v="5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x v="6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x v="7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x v="8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x v="10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x v="11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x v="13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x v="15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x v="16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x v="17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x v="18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x v="19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x v="20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x v="21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x v="38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x v="22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x v="23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x v="24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x v="25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x v="26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x v="39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x v="27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x v="28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x v="29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x v="30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x v="31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x v="32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x v="34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x v="35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x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x v="36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x v="1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x v="37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x v="2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x v="3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x v="4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x v="5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x v="6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x v="7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x v="10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x v="11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x v="13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x v="15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x v="16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x v="17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x v="18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x v="19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x v="20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x v="38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x v="22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x v="23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x v="24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x v="25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x v="26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x v="39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x v="27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x v="28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x v="29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x v="30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x v="31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x v="32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x v="34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x v="35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x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x v="36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x v="1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x v="3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x v="4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x v="5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x v="6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x v="8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x v="10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x v="11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x v="13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x v="15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x v="16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x v="17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x v="18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x v="19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x v="20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x v="38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x v="22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x v="23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x v="24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x v="25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x v="26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x v="39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x v="27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x v="28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x v="30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x v="31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x v="32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x v="34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x v="35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x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x v="37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x v="9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x v="11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x v="18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x v="19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x v="20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x v="21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x v="38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x v="22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x v="23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x v="24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x v="25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x v="39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x v="27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x v="28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x v="30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x v="31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x v="32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x v="34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x v="35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x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x v="36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x v="1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x v="37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x v="2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x v="3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x v="4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x v="5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x v="6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x v="7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x v="8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x v="11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x v="13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x v="16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x v="17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x v="18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x v="19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x v="20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x v="21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x v="38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x v="22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x v="23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x v="24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x v="25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x v="39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x v="27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x v="29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x v="30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x v="31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x v="32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x v="34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x v="35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x v="36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x v="1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x v="37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x v="2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x v="3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x v="4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x v="5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x v="6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x v="7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x v="8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x v="11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x v="13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x v="15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x v="17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x v="18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x v="19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x v="20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x v="38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x v="22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x v="23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x v="24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x v="25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x v="39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x v="28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x v="29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x v="30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x v="31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x v="32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x v="34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x v="35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x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x v="36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x v="1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x v="37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x v="2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x v="3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x v="4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x v="5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x v="6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x v="7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x v="8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x v="9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x v="11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x v="13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x v="15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x v="17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x v="18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x v="19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x v="20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x v="21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x v="38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x v="22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x v="23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x v="24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x v="25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x v="26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x v="39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x v="28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x v="29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x v="30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x v="31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x v="32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x v="33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x v="34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x v="35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x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x v="36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x v="1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x v="37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x v="2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x v="3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x v="4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x v="5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x v="7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x v="8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x v="9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x v="11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x v="13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x v="15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x v="17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x v="18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x v="19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x v="20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x v="21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x v="38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x v="22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x v="23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x v="24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x v="25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x v="26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x v="39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x v="28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x v="29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x v="30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x v="31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x v="32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x v="33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x v="34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x v="35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x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x v="0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x v="36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x v="1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x v="2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x v="3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x v="4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x v="5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x v="6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x v="7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x v="9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x v="11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x v="13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x v="16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x v="17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x v="18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x v="19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x v="20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x v="21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x v="38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x v="22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x v="23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x v="24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x v="25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x v="26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x v="39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x v="28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x v="29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x v="30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x v="31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x v="32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x v="33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x v="34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x v="35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x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x v="0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x v="36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x v="1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x v="37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x v="3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x v="4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x v="5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x v="6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x v="7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x v="9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x v="10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x v="11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x v="13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x v="16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x v="17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x v="18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x v="19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x v="20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x v="38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x v="22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x v="23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x v="24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x v="25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x v="39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x v="28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x v="29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x v="30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x v="31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x v="33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x v="35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x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x v="36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x v="1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x v="2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x v="4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x v="5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x v="6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x v="8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x v="9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x v="10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x v="11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x v="13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x v="15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x v="16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x v="17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x v="38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x v="22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x v="25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x v="34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x v="35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x v="2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x v="9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x v="10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x v="18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x v="19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x v="38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x v="24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x v="25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x v="39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x v="27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x v="28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x v="29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x v="30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x v="32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x v="34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x v="35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x v="36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x v="1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x v="37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x v="2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x v="3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x v="4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x v="5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x v="6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x v="8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x v="9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x v="10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x v="11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x v="13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x v="15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x v="16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x v="17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x v="18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x v="19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x v="20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x v="38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x v="22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x v="23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x v="24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x v="25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x v="39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x v="27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x v="28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x v="29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x v="30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x v="31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x v="32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x v="34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x v="35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x v="0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x v="36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x v="1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x v="37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x v="2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x v="3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x v="4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x v="5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x v="6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x v="8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x v="9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x v="10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x v="11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x v="12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x v="13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x v="15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x v="16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x v="17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x v="18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x v="19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x v="20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x v="22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x v="24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x v="25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x v="39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x v="27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x v="28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x v="29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x v="30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x v="31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x v="32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x v="33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x v="34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x v="35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x v="0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x v="36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x v="1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x v="37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x v="2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x v="3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x v="4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x v="5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x v="6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x v="7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x v="8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x v="10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x v="11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x v="12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x v="13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x v="15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x v="17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x v="18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x v="20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x v="21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x v="22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x v="23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x v="24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x v="25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x v="26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x v="39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x v="27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x v="28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x v="29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x v="30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x v="31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x v="32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x v="34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x v="35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x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x v="0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x v="36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x v="1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x v="37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x v="2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x v="4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x v="5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x v="6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x v="7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x v="8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x v="10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x v="11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x v="12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x v="13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x v="15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x v="16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x v="17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x v="18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x v="19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x v="20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x v="38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x v="22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x v="23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x v="24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x v="25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x v="39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x v="27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x v="28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x v="29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x v="30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x v="31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x v="32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x v="33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x v="34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x v="35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x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x v="0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x v="36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x v="1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x v="37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x v="2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x v="4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x v="5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x v="6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x v="7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x v="8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x v="10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x v="11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x v="12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x v="13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x v="15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x v="16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x v="17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x v="18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x v="19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x v="23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x v="24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x v="25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x v="28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x v="29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x v="30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x v="31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x v="32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x v="33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x v="34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x v="35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x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x v="0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x v="36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x v="1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x v="37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x v="2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x v="4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x v="5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x v="7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x v="8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x v="10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x v="11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x v="12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x v="13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x v="15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x v="17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x v="22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x v="25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x v="27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x v="33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x v="34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x v="7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x v="11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x v="12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x v="18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x v="19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x v="22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x v="23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x v="25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x v="39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x v="27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x v="28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x v="29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x v="30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x v="31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x v="32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x v="34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x v="35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x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x v="0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x v="36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x v="1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x v="2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x v="4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x v="5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x v="7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x v="11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x v="12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x v="13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x v="16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x v="17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x v="18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x v="19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x v="20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x v="38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x v="22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x v="23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x v="24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x v="25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x v="26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x v="39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x v="27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x v="28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x v="29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x v="30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x v="31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x v="32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x v="33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x v="34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x v="35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x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x v="0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x v="36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x v="1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x v="37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x v="2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x v="4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x v="5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x v="6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x v="7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x v="8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x v="11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x v="12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x v="13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x v="15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x v="16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x v="17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x v="18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x v="19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x v="20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x v="38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x v="22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x v="23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x v="24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x v="25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x v="26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x v="39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x v="27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x v="28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x v="29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x v="30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x v="31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x v="32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x v="33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x v="34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x v="35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x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x v="0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x v="36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x v="1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x v="37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x v="2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x v="4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x v="5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x v="7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x v="8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x v="11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x v="12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x v="13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x v="15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x v="16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x v="17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x v="18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x v="19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x v="20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x v="21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x v="38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x v="22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x v="23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x v="24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x v="25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x v="39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x v="27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x v="28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x v="29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x v="30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x v="31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x v="33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x v="34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x v="35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x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x v="0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x v="36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x v="1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x v="37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x v="2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x v="4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x v="5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x v="6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x v="7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x v="8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x v="11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x v="12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x v="13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x v="15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x v="16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x v="17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x v="18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x v="19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x v="20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x v="21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x v="38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x v="22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x v="23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x v="24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x v="25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x v="39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x v="27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x v="28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x v="29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x v="30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x v="31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x v="32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x v="33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x v="34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x v="35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x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x v="0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x v="36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x v="37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x v="2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x v="3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x v="4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x v="5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x v="6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x v="7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x v="8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x v="11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x v="12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x v="13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x v="16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x v="17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x v="18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x v="19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x v="20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x v="21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x v="22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x v="23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x v="24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x v="25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x v="39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x v="27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x v="28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x v="29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x v="30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x v="31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x v="32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x v="33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x v="34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x v="35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x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x v="36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x v="1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x v="2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x v="3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x v="5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x v="6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x v="7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x v="8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x v="11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x v="12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x v="13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x v="15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x v="17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x v="18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x v="21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x v="22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x v="29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x v="34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x v="0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x v="1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x v="37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x v="2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x v="3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x v="4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x v="5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x v="6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x v="7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x v="8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x v="11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x v="12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x v="13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x v="15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x v="16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x v="17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x v="18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x v="19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x v="20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x v="21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x v="22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x v="23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x v="24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x v="25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x v="26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x v="39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x v="27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x v="28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x v="29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x v="30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x v="31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x v="32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x v="33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x v="34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x v="35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x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x v="0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x v="36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x v="1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x v="2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x v="3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x v="4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x v="5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x v="6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x v="7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x v="8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x v="11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x v="12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x v="13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x v="15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x v="16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x v="17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x v="18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x v="19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x v="20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x v="21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x v="38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x v="22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x v="24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x v="25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x v="26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x v="39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x v="27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x v="28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x v="29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x v="30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x v="31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x v="32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x v="33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x v="34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x v="35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x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x v="0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x v="36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x v="1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x v="2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x v="3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x v="4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x v="5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x v="6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x v="7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x v="8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x v="11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x v="12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x v="13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x v="15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x v="17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x v="18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x v="19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x v="20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x v="21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x v="38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x v="22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x v="23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x v="24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x v="25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x v="26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x v="39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x v="28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x v="29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x v="30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x v="31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x v="33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x v="34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x v="35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x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x v="0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x v="36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x v="1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x v="2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x v="3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x v="4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x v="5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x v="6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x v="7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x v="8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x v="11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x v="12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x v="13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x v="14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x v="15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x v="16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x v="17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x v="18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x v="19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x v="20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x v="21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x v="38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x v="22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x v="23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x v="25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x v="26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x v="39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x v="27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x v="28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x v="29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x v="30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x v="31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x v="32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x v="33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x v="34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x v="35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x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x v="0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x v="36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x v="1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x v="2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x v="3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x v="4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x v="5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x v="6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x v="7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x v="8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x v="11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x v="12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x v="13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x v="14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x v="16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x v="17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x v="18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x v="19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x v="20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x v="21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x v="38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x v="22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x v="23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x v="25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x v="26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x v="39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x v="27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x v="28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x v="29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x v="30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x v="31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x v="32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x v="33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x v="34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x v="35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x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x v="0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x v="36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x v="1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x v="2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x v="3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x v="4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x v="5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x v="6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x v="7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x v="8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x v="11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x v="12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x v="13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x v="14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x v="15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x v="17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x v="18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x v="19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x v="20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x v="21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x v="22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x v="23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x v="24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x v="25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x v="26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x v="39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x v="27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x v="28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x v="29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x v="30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x v="31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x v="32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x v="33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x v="34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x v="35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x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x v="1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x v="5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x v="6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x v="12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x v="13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x v="18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x v="19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x v="21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x v="24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x v="25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x v="26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x v="39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x v="27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x v="28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x v="29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x v="30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x v="31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x v="33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x v="34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x v="35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x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x v="0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x v="36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x v="1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x v="3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x v="4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x v="5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x v="11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x v="12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x v="13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x v="14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x v="17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x v="27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x v="31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x v="32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x v="35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x v="0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x v="36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x v="1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x v="37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x v="2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x v="3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x v="4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x v="5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x v="7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x v="9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x v="11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x v="12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x v="13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x v="14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x v="15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x v="16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x v="17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x v="19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x v="21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x v="38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x v="23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x v="24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x v="25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x v="26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x v="39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x v="27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x v="28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x v="29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x v="30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x v="31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x v="32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x v="33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x v="34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x v="35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x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x v="0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x v="36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x v="1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x v="37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x v="2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x v="3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x v="4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x v="5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x v="7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x v="9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x v="11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x v="12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x v="13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x v="14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x v="15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x v="16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x v="17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x v="19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x v="20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x v="21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x v="38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x v="22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x v="23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x v="25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x v="39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x v="27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x v="28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x v="29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x v="30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x v="31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x v="32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x v="33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x v="34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x v="35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x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x v="0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x v="36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x v="1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x v="37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x v="2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x v="4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x v="5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x v="6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x v="7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x v="9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x v="11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x v="12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x v="13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x v="14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x v="15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x v="16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x v="17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x v="19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x v="21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x v="38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x v="22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x v="23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x v="25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x v="39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x v="27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x v="28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x v="29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x v="30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x v="31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x v="32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x v="33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x v="34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x v="35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x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x v="0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x v="36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x v="1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x v="37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x v="4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x v="5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x v="6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x v="7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x v="8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x v="9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x v="11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x v="12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x v="13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x v="14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x v="15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x v="17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x v="18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x v="19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x v="20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x v="21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x v="38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x v="22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x v="23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x v="24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x v="25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x v="26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x v="39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x v="27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x v="28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x v="29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x v="30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x v="31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x v="32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x v="33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x v="34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x v="35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x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x v="0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x v="36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x v="1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x v="37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x v="2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x v="3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x v="4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x v="5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x v="6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x v="7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x v="9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x v="11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x v="12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x v="13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x v="15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x v="17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x v="18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x v="19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x v="20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x v="21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x v="23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x v="24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x v="25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x v="26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x v="27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x v="28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x v="29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x v="30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x v="31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x v="32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x v="33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x v="34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x v="35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x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x v="7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x v="8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x v="9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x v="11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x v="12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x v="13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x v="19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x v="20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x v="21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x v="22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x v="23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x v="24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x v="25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x v="26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x v="27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x v="28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x v="29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x v="30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x v="31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x v="32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x v="33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x v="34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x v="35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x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x v="0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x v="36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x v="37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x v="2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x v="3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x v="4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x v="5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x v="6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x v="7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x v="8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x v="9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x v="11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x v="12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x v="13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x v="14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x v="17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x v="19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x v="20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x v="21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x v="38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x v="22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x v="23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x v="26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x v="39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x v="28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x v="29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x v="30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x v="31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x v="32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x v="33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x v="34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x v="35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x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x v="0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x v="36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x v="37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x v="2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x v="3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x v="4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x v="5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x v="6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x v="7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x v="8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x v="9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x v="11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x v="12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x v="13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x v="14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x v="15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x v="17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x v="19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x v="20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x v="21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x v="38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x v="22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x v="23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x v="24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x v="25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x v="26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x v="39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x v="27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x v="28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x v="29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x v="30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x v="31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x v="32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x v="33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x v="34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x v="35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x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x v="0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x v="36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x v="1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x v="37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x v="2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x v="3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x v="4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x v="5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x v="6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x v="7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x v="8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x v="9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x v="11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x v="12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x v="13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x v="14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x v="15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x v="16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x v="17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x v="19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x v="20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x v="21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x v="38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x v="22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x v="23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x v="24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x v="25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x v="26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x v="27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x v="28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x v="29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x v="30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x v="31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x v="32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x v="33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x v="34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x v="35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x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x v="0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x v="36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x v="1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x v="37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x v="2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x v="3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x v="4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x v="5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x v="6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x v="7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x v="8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x v="9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x v="11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x v="12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x v="13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x v="14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x v="15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x v="16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x v="17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x v="18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x v="19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x v="20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x v="38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x v="22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x v="23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x v="24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x v="25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x v="26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x v="39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x v="27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x v="29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x v="30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x v="31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x v="32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x v="33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x v="34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x v="35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x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x v="0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x v="36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x v="1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x v="37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x v="3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x v="4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x v="5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x v="7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x v="9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x v="11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x v="12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x v="13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x v="15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x v="16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x v="17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x v="18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x v="19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x v="20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x v="21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x v="38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x v="22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x v="23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x v="24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x v="25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x v="26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x v="39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x v="27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x v="29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x v="30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x v="31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x v="32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x v="33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x v="34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x v="35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x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x v="0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x v="36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x v="1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x v="2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x v="3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x v="4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x v="5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x v="6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x v="7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x v="8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x v="9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x v="11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x v="12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x v="13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x v="14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x v="15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x v="16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x v="17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x v="18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x v="19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x v="20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x v="21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x v="38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x v="22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x v="23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x v="24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x v="25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x v="26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x v="39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x v="27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x v="29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x v="30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x v="31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x v="32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x v="33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x v="34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x v="35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x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x v="36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x v="1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x v="2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x v="3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x v="5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x v="6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x v="8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x v="11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x v="12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x v="13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x v="14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x v="15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x v="16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x v="17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x v="18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x v="38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x v="31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x v="32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x v="33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x v="34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x v="35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x v="0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x v="36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x v="1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x v="37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x v="2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x v="3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x v="5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x v="6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x v="7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x v="8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x v="9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x v="11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x v="12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x v="13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x v="14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x v="16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x v="17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x v="18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x v="19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x v="20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x v="38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x v="22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x v="23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x v="24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x v="25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x v="26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x v="39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x v="27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x v="29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x v="30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x v="31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x v="32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x v="33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x v="34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x v="35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x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x v="0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x v="36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x v="1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x v="37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x v="2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x v="3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x v="4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x v="5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x v="6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x v="7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x v="9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x v="11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x v="12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x v="13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x v="14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x v="15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x v="16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x v="17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x v="18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x v="19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x v="20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x v="38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x v="22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x v="23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x v="24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x v="25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x v="26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x v="39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x v="27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x v="29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x v="30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x v="31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x v="32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x v="33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x v="34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x v="35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x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x v="0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x v="36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x v="1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x v="37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x v="2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x v="3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x v="4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x v="5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x v="6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x v="7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x v="8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x v="11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x v="12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x v="13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x v="14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x v="15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x v="17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x v="18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x v="19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x v="20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x v="38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x v="22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x v="23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x v="24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x v="25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x v="26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x v="39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x v="27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x v="29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x v="30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x v="31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x v="32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x v="33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x v="34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x v="35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x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x v="10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x v="11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x v="12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x v="18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x v="19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x v="20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x v="21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x v="38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x v="22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x v="24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x v="25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x v="26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x v="27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x v="28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x v="29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x v="30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x v="31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x v="32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x v="33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x v="34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x v="35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x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x v="0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x v="36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x v="1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x v="37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x v="2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x v="4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x v="5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x v="6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x v="7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x v="8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x v="9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x v="10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x v="11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x v="12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x v="13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x v="14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x v="15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x v="16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x v="17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x v="18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x v="19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x v="20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x v="21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x v="38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x v="22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x v="23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x v="24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x v="25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x v="26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x v="27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x v="29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x v="30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x v="31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x v="32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x v="33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x v="34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x v="35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x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x v="0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x v="36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x v="1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x v="37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x v="2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x v="4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x v="5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x v="6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x v="7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x v="8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x v="9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x v="10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x v="11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x v="12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x v="13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x v="14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x v="15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x v="16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x v="17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x v="20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x v="21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x v="38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x v="22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x v="23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x v="24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x v="26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x v="27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x v="29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x v="30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x v="31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x v="32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x v="33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x v="34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x v="35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x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x v="0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x v="36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x v="1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x v="37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x v="2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x v="3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x v="6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x v="7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x v="8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x v="9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x v="10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x v="11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x v="12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x v="13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x v="14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x v="15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x v="16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x v="17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x v="18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x v="21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x v="23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x v="31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x v="32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x v="34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x v="35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x v="0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x v="36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x v="1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x v="37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x v="2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x v="3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x v="5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x v="6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x v="7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x v="8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x v="9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x v="10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x v="11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x v="12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x v="13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x v="14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x v="15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x v="17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x v="18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x v="19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x v="21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x v="38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x v="22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x v="23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x v="25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x v="26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x v="27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x v="28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x v="29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x v="31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x v="32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x v="33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x v="34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x v="35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x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x v="0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x v="36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x v="1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x v="2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x v="3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x v="5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x v="6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x v="7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x v="8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x v="9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x v="11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x v="12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x v="13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x v="14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x v="15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x v="18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x v="19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x v="20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x v="21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x v="38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x v="22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x v="23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x v="25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x v="26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x v="28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x v="29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x v="30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x v="31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x v="32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x v="33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x v="34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x v="35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x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x v="0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x v="36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x v="37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x v="2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x v="5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x v="7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x v="8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x v="9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x v="10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x v="11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x v="12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x v="13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x v="14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x v="15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x v="17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x v="18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x v="19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x v="20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x v="21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x v="38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x v="22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x v="23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x v="24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x v="25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x v="26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x v="28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x v="29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x v="30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x v="31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x v="32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x v="33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x v="34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x v="35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x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x v="0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x v="36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x v="1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x v="37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x v="2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x v="5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x v="6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x v="7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x v="9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x v="10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x v="11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x v="12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x v="13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x v="14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x v="15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x v="17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x v="18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x v="19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x v="20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x v="21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x v="38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x v="22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x v="23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x v="24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x v="25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x v="26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x v="28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x v="29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x v="30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x v="31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x v="32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x v="33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x v="34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x v="35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x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x v="0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x v="36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x v="1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x v="37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x v="2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x v="5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x v="6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x v="7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x v="8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x v="9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x v="10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x v="11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x v="12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x v="13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x v="14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x v="15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x v="17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x v="18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x v="19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x v="20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x v="21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x v="38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x v="22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x v="23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x v="24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x v="25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x v="26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x v="27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x v="29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x v="31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x v="32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x v="33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x v="34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x v="35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x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x v="36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x v="1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x v="37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x v="2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x v="3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x v="5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x v="6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x v="7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x v="8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x v="9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x v="10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x v="11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x v="12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x v="13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x v="14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x v="15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x v="18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x v="19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x v="20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x v="21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x v="23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x v="24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x v="25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x v="26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x v="27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x v="28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x v="29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x v="31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x v="32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x v="33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x v="34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x v="35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x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x v="1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x v="11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x v="12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x v="19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x v="20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x v="21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x v="22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x v="23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x v="24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x v="26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x v="27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x v="28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x v="29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x v="30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x v="31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x v="32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x v="33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x v="35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x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x v="0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x v="36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x v="1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x v="37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x v="2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x v="5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x v="6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x v="7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x v="8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x v="10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x v="11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x v="12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x v="13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x v="14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x v="15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x v="17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x v="18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x v="19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x v="20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x v="21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x v="38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x v="23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x v="24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x v="25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x v="26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x v="27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x v="28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x v="29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x v="30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x v="31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x v="32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x v="33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x v="34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x v="35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x v="0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x v="36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x v="1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x v="37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x v="2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x v="3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x v="5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x v="6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x v="7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x v="8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x v="9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x v="10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x v="11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x v="12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x v="13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x v="14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x v="15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x v="16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x v="17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x v="19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x v="20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x v="38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x v="22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x v="23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x v="24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x v="25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x v="39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x v="27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x v="28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x v="29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x v="30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x v="31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x v="32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x v="34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x v="35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x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x v="0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x v="36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x v="1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x v="37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x v="2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x v="3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x v="5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x v="6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x v="7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x v="8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x v="10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x v="11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x v="12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x v="13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x v="14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x v="15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x v="16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x v="17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x v="18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x v="19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x v="20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x v="38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x v="22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x v="23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x v="24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x v="25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x v="26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x v="39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x v="27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x v="28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x v="29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x v="31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x v="32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x v="34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x v="35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x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x v="0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x v="36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x v="1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x v="37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x v="2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x v="3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x v="5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x v="6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x v="7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x v="8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x v="9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x v="10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x v="11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x v="12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x v="13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x v="14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x v="15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x v="16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x v="17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x v="18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x v="19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x v="38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x v="22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x v="23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x v="24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x v="25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x v="26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x v="39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x v="27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x v="28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x v="29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x v="31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x v="32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x v="33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x v="34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x v="35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x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x v="0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x v="36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x v="1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x v="37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x v="2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x v="3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x v="5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x v="6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x v="7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x v="8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x v="10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x v="11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x v="12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x v="13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x v="14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x v="15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x v="17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x v="18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x v="19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x v="20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x v="38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x v="22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x v="23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x v="24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x v="25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x v="26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x v="39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x v="28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x v="29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x v="31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x v="32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x v="33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x v="34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x v="35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x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x v="0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x v="36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x v="37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x v="2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x v="3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x v="5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x v="7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x v="8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x v="9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x v="10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x v="11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x v="12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x v="13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x v="14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x v="15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x v="16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x v="18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x v="19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x v="20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x v="22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x v="23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x v="24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x v="25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x v="26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x v="39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x v="28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x v="29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x v="31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x v="32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x v="33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x v="34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x v="35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x v="0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x v="36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x v="1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x v="37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x v="2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x v="3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x v="5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x v="6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x v="8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x v="9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x v="10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x v="11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x v="12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x v="13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x v="15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x v="18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x v="23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x v="24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x v="28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x v="32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x v="35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x v="37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x v="12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x v="18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x v="19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x v="20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x v="22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x v="25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x v="39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x v="28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x v="29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x v="31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x v="32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x v="33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x v="34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x v="35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x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x v="0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x v="36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x v="1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x v="37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x v="2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x v="3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x v="4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x v="5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x v="6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x v="7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x v="8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x v="9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x v="10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x v="11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x v="12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x v="13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x v="17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x v="18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x v="19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x v="38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x v="22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x v="23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x v="25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x v="26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x v="39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x v="29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x v="31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x v="32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x v="33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x v="34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x v="35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x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x v="36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x v="1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x v="37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x v="2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x v="3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x v="4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x v="5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x v="6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x v="7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x v="8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x v="9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x v="10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x v="11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x v="12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x v="13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x v="14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x v="15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x v="16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x v="17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x v="18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x v="19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x v="20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x v="38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x v="22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x v="23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x v="26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x v="39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x v="29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x v="31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x v="32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x v="33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x v="34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x v="35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x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x v="0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x v="36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x v="1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x v="37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x v="2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x v="3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x v="5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x v="6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x v="7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x v="8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x v="9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x v="10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x v="11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x v="12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x v="13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x v="14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x v="16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x v="17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x v="18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x v="19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x v="20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x v="38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x v="22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x v="23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x v="25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x v="26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x v="39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x v="27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x v="28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x v="29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x v="31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x v="32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x v="33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x v="34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x v="35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x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x v="0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x v="36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x v="1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x v="37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x v="2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x v="3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x v="5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x v="6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x v="7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x v="8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x v="9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x v="10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x v="11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x v="12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x v="13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x v="14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x v="15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x v="17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x v="18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x v="19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x v="20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x v="38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x v="22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x v="23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x v="25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x v="26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x v="39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x v="28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x v="29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x v="31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x v="32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x v="33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x v="34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x v="35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x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x v="0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x v="36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x v="1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x v="2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x v="3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x v="5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x v="7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x v="8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x v="9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x v="10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x v="11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x v="12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x v="15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x v="16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x v="17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x v="18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x v="19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x v="20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x v="38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x v="22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x v="23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x v="25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x v="26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x v="39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x v="27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x v="28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x v="29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x v="31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x v="32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x v="33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x v="34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x v="35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x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x v="36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x v="2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x v="3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x v="5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x v="6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x v="8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x v="9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x v="10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x v="11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x v="12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x v="13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x v="15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x v="17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x v="19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x v="20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x v="22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x v="23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x v="27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x v="28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x v="32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x v="0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x v="36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x v="1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x v="2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x v="3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x v="4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x v="5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x v="6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x v="7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x v="8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x v="9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x v="11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x v="12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x v="13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x v="14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x v="15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x v="17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x v="18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x v="19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x v="20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x v="21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x v="38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x v="22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x v="23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x v="24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x v="25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x v="26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x v="39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x v="27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x v="28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x v="29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x v="31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x v="32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x v="33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x v="34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x v="35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x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x v="0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x v="36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x v="1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x v="37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x v="2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x v="3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x v="5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x v="6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x v="7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x v="8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x v="9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x v="10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x v="11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x v="12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x v="14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x v="15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x v="17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x v="18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x v="21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x v="38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x v="22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x v="23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x v="24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x v="25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x v="26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x v="39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x v="28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x v="29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x v="31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x v="32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x v="33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x v="34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x v="35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x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x v="0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x v="1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x v="37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x v="2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x v="3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x v="5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x v="6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x v="7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x v="8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x v="9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x v="10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x v="11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x v="12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x v="13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x v="14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x v="15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x v="17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x v="18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x v="19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x v="20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x v="21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x v="22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x v="23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x v="24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x v="25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x v="26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x v="39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x v="27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x v="28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x v="29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x v="30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x v="31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x v="32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x v="33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x v="34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x v="35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x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x v="0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x v="36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x v="1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x v="37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x v="3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x v="5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x v="7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x v="8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x v="9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x v="10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x v="11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x v="12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x v="13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x v="14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x v="15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x v="16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x v="17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x v="18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x v="19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x v="20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x v="21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x v="38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x v="22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x v="23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x v="24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x v="25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x v="26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x v="39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x v="28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x v="29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x v="31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x v="32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x v="33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x v="34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x v="35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x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x v="36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x v="1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x v="37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x v="2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x v="3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x v="4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x v="5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x v="6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x v="7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x v="10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x v="11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x v="12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x v="13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x v="14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x v="15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x v="16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x v="17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x v="18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x v="19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x v="20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x v="21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x v="38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x v="22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x v="23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x v="24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x v="25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x v="26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x v="39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x v="27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x v="28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x v="29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x v="31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x v="33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x v="34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x v="35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x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x v="0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x v="36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x v="1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x v="37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x v="2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x v="3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x v="5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x v="7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x v="8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x v="10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x v="11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x v="12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x v="13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x v="14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x v="15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x v="17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x v="18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x v="19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x v="20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x v="21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x v="38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x v="22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x v="23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x v="24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x v="25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x v="26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x v="39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x v="27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x v="28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x v="29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x v="30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x v="31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x v="32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x v="33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x v="34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x v="35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x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x v="4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x v="7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x v="10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x v="11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x v="15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x v="16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x v="18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x v="20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x v="21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x v="38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x v="22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x v="24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x v="25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x v="26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x v="39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x v="28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x v="29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x v="30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x v="31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x v="33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x v="35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x v="0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x v="36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x v="37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x v="2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x v="3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x v="4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x v="5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x v="8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x v="10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x v="11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x v="12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x v="13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x v="14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x v="15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x v="17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x v="18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x v="21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x v="23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x v="35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x v="0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x v="36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x v="1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x v="37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x v="2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x v="3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x v="5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x v="7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x v="8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x v="10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x v="11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x v="12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x v="13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x v="14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x v="15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x v="17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x v="18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x v="19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x v="21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x v="38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x v="22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x v="23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x v="25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x v="26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x v="39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x v="27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x v="28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x v="29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x v="30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x v="31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x v="32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x v="33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x v="35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x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x v="0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x v="36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x v="1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x v="37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x v="2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x v="3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x v="4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x v="5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x v="6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x v="7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x v="8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x v="9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x v="10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x v="11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x v="12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x v="13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x v="14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x v="15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x v="16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x v="17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x v="18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x v="19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x v="20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x v="38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x v="22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x v="23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x v="25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x v="26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x v="39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x v="27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x v="28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x v="29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x v="30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x v="31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x v="32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x v="33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x v="34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x v="35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x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x v="0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x v="36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x v="1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x v="37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x v="2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x v="3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x v="4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x v="5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x v="6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x v="7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x v="8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x v="9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x v="10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x v="11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x v="12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x v="13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x v="14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x v="15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x v="17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x v="19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x v="20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x v="21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x v="38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x v="22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x v="23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x v="25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x v="26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x v="39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x v="27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x v="28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x v="29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x v="30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x v="31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x v="32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x v="33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x v="34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x v="35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x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x v="0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x v="36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x v="1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x v="37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x v="2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x v="3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x v="5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x v="6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x v="7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x v="8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x v="10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x v="11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x v="12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x v="13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x v="14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x v="17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x v="18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x v="19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x v="20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x v="21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x v="38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x v="22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x v="23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x v="24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x v="25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x v="39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x v="27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x v="28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x v="29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x v="30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x v="31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x v="32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x v="33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x v="34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x v="35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x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x v="36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x v="1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x v="37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x v="2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x v="3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x v="4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x v="5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x v="6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x v="7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x v="8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x v="9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x v="10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x v="11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x v="12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x v="13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x v="14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x v="15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x v="16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x v="17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x v="18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x v="19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x v="20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x v="21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x v="22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x v="24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x v="25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x v="39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x v="28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x v="29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x v="31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x v="32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x v="33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x v="34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x v="35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x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x v="0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x v="37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x v="2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x v="10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x v="11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x v="12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x v="14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x v="17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x v="18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x v="19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x v="20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x v="21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x v="23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x v="25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x v="39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x v="28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x v="29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x v="30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x v="31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x v="32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x v="33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x v="35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x v="0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x v="36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x v="1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x v="37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x v="2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x v="3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x v="4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x v="5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x v="6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x v="7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x v="8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x v="9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x v="10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x v="11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x v="12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x v="13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x v="14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x v="15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x v="17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x v="18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x v="19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x v="20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x v="21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x v="22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x v="23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x v="24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x v="25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x v="39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x v="27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x v="29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x v="30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x v="31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x v="32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x v="33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x v="34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x v="35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x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x v="0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x v="36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x v="1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x v="37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x v="2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x v="3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x v="4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x v="5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x v="6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x v="7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x v="8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x v="9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x v="10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x v="11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x v="12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x v="13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x v="14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x v="15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x v="17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x v="18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x v="19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x v="20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x v="21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x v="38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x v="22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x v="23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x v="24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x v="25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x v="39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x v="28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x v="29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x v="30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x v="31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x v="32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x v="33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x v="34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x v="35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x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x v="0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x v="36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x v="1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x v="37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x v="2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x v="3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x v="4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x v="5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x v="6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x v="7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x v="8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x v="9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x v="10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x v="11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x v="12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x v="13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x v="14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x v="15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x v="17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x v="18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x v="19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x v="20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x v="21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x v="38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x v="22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x v="23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x v="24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x v="39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x v="27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x v="28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x v="29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x v="30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x v="31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x v="32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x v="33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x v="34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x v="35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x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x v="0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x v="36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x v="1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x v="37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x v="2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x v="3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x v="4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x v="5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x v="6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x v="7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x v="8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x v="9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x v="10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x v="11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x v="12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x v="13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x v="14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x v="15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x v="17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x v="18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x v="19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x v="20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x v="21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x v="38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x v="22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x v="23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x v="24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x v="39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x v="28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x v="29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x v="30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x v="31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x v="32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x v="33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x v="34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x v="35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x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x v="36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x v="1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x v="37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x v="2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x v="3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x v="4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x v="5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x v="6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x v="7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x v="8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x v="9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x v="10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x v="11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x v="12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x v="13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x v="14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x v="15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x v="16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x v="17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x v="19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x v="20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x v="21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x v="22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x v="23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x v="24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x v="39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x v="28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x v="29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x v="30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x v="31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x v="32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x v="33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x v="34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x v="35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x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x v="36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x v="1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x v="37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x v="2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x v="3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x v="4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x v="5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x v="7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x v="8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x v="9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x v="10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x v="11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x v="13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x v="14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x v="15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x v="16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x v="17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x v="19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x v="20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x v="21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x v="38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x v="22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x v="23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x v="24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x v="39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x v="27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x v="28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x v="29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x v="31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x v="32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x v="33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x v="34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x v="35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x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x v="36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x v="37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x v="2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x v="3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x v="5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x v="7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x v="8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x v="9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x v="11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x v="12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x v="13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x v="14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x v="16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x v="23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x v="27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x v="28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x v="31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x v="35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x v="0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x v="36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x v="37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x v="2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x v="3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x v="4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x v="5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x v="7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x v="8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x v="9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x v="10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x v="11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x v="12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x v="13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x v="14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x v="15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x v="17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x v="18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x v="19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x v="20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x v="21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x v="38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x v="22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x v="23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x v="24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x v="25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x v="39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x v="27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x v="28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x v="29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x v="30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x v="31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x v="32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x v="33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x v="34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x v="35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x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x v="36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x v="37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x v="2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x v="3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x v="4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x v="5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x v="6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x v="7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x v="8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x v="9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x v="10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x v="11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x v="12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x v="13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x v="14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x v="16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x v="17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x v="18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x v="19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x v="20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x v="21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x v="38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x v="22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x v="23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x v="24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x v="25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x v="39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x v="27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x v="28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x v="29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x v="30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x v="31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x v="32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x v="33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x v="34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x v="35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x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x v="0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x v="36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x v="37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x v="2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x v="3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x v="4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x v="5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x v="7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x v="8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x v="9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x v="10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x v="11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x v="12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x v="13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x v="14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x v="15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x v="16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x v="17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x v="18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x v="19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x v="20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x v="21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x v="38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x v="22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x v="23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x v="24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x v="25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x v="39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x v="28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x v="29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x v="30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x v="31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x v="32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x v="33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x v="34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x v="35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x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x v="0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x v="36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x v="1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x v="37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x v="2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x v="3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x v="4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x v="5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x v="6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x v="7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x v="8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x v="9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x v="10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x v="11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x v="12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x v="13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x v="14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x v="17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x v="18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x v="19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x v="20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x v="21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x v="38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x v="22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x v="23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x v="24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x v="25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x v="39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x v="27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x v="29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x v="30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x v="31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x v="32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x v="33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x v="34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x v="35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x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x v="0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x v="36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x v="1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x v="37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x v="2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x v="4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x v="5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x v="6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x v="7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x v="8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x v="9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x v="10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x v="11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x v="12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x v="13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x v="14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x v="15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x v="16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x v="17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x v="18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x v="19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x v="20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x v="21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x v="22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x v="23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x v="24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x v="25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x v="39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x v="27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x v="28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x v="29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x v="30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x v="31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x v="32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x v="33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x v="34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x v="35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x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x v="0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x v="36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x v="37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x v="2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x v="3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x v="4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x v="5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x v="7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x v="9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x v="10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x v="11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x v="12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x v="13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x v="15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x v="16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x v="17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x v="18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x v="19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x v="20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x v="21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x v="38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x v="22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x v="23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x v="24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x v="25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x v="39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x v="27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x v="28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x v="29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x v="30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x v="31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x v="32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x v="33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x v="35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x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x v="36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x v="6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x v="18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x v="19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x v="20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x v="21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x v="38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x v="22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x v="23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x v="25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x v="39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x v="28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x v="29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x v="30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x v="31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x v="32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x v="33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x v="34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x v="35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x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x v="0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x v="36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x v="1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x v="37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x v="2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x v="3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x v="4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x v="5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x v="6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x v="7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x v="8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x v="9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x v="10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x v="11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x v="12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x v="13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x v="14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x v="15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x v="16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x v="17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x v="18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x v="19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x v="21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x v="38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x v="22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x v="23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x v="24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x v="25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x v="39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x v="28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x v="30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x v="31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x v="32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x v="33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x v="34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x v="35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x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x v="0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x v="36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x v="1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x v="2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x v="3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x v="4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x v="5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x v="6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x v="7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x v="8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x v="9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x v="10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x v="11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x v="12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x v="13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x v="14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x v="15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x v="17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x v="18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x v="19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x v="20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x v="21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x v="38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x v="22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x v="23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x v="24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x v="25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x v="39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x v="27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x v="28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x v="29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x v="30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x v="31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x v="32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x v="33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x v="34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x v="35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x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x v="0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x v="36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x v="1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x v="2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x v="3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x v="5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x v="6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x v="7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x v="9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x v="10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x v="11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x v="12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x v="13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x v="14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x v="15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x v="16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x v="17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x v="18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x v="19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x v="20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x v="21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x v="38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x v="22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x v="23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x v="24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x v="25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x v="39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x v="27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x v="28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x v="29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x v="30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x v="31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x v="32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x v="33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x v="34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x v="35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x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x v="0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x v="36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x v="1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x v="37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x v="2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x v="3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x v="4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x v="5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x v="6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x v="7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x v="9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x v="10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x v="11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x v="12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x v="13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x v="15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x v="17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x v="18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x v="19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x v="20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x v="21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x v="38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x v="22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x v="23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x v="24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x v="25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x v="39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x v="27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x v="28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x v="29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x v="30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x v="31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x v="33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x v="34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x v="35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x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x v="36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x v="1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x v="37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x v="2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x v="3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x v="4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x v="5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x v="6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x v="7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x v="8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x v="9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x v="10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x v="11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x v="12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x v="13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x v="14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x v="15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x v="17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x v="18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x v="19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x v="20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x v="21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x v="38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x v="22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x v="23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x v="24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x v="25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x v="39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x v="27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x v="28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x v="29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x v="30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x v="31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x v="32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x v="33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x v="34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x v="35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x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x v="0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x v="36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x v="37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x v="2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x v="3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x v="4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x v="5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x v="7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x v="8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x v="9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x v="11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x v="12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x v="13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x v="14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x v="15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x v="16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x v="17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x v="18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x v="19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x v="20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x v="21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x v="38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x v="23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x v="25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x v="39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x v="27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x v="28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x v="29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x v="30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x v="31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x v="32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x v="33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x v="35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x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x v="0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x v="36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x v="1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x v="3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x v="5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x v="8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x v="9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x v="10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x v="11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x v="12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x v="14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x v="16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x v="17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x v="23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x v="24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x v="28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x v="29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x v="31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x v="32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x v="35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x v="0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x v="36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x v="1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x v="37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x v="2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x v="3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x v="4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x v="5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x v="6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x v="7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x v="8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x v="9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x v="10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x v="11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x v="12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x v="13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x v="15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x v="17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x v="18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x v="19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x v="20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x v="21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x v="38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x v="22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x v="23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x v="25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x v="39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x v="28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x v="29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x v="31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x v="32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x v="33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x v="34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x v="35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x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x v="0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x v="36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x v="1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x v="2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x v="3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x v="4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x v="5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x v="6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x v="8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x v="9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x v="10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x v="11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x v="12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x v="13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x v="14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x v="15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x v="17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x v="18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x v="19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x v="20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x v="21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x v="38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x v="22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x v="23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x v="24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x v="25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x v="39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x v="28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x v="29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x v="30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x v="31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x v="32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x v="33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x v="34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x v="35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x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x v="0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x v="36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x v="37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x v="2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x v="4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x v="5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x v="6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x v="8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x v="9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x v="10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x v="11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x v="12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x v="13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x v="15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x v="17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x v="18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x v="19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x v="20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x v="21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x v="38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x v="22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x v="23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x v="24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x v="25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x v="39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x v="27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x v="28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x v="29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x v="30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x v="31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x v="32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x v="33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x v="34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x v="35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x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x v="0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x v="36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x v="1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x v="37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x v="2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x v="3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x v="4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x v="5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x v="6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x v="7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x v="8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x v="9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x v="10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x v="11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x v="12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x v="13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x v="15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x v="17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x v="18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x v="19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x v="20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x v="21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x v="38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x v="22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x v="23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x v="24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x v="25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x v="39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x v="27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x v="28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x v="29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x v="30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x v="31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x v="32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x v="33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x v="34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x v="35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x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x v="0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x v="36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x v="1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x v="37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x v="2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x v="3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x v="4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x v="5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x v="6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x v="7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x v="8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x v="9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x v="10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x v="11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x v="12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x v="13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x v="14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x v="15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x v="17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x v="18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x v="19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x v="20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x v="21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x v="38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x v="22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x v="23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x v="24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x v="25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x v="39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x v="27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x v="28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x v="29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x v="31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x v="32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x v="33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x v="34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x v="35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x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x v="0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x v="36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x v="37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x v="2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x v="3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x v="4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x v="5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x v="6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x v="7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x v="8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x v="9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x v="10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x v="11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x v="12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x v="13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x v="15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x v="17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x v="18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x v="19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x v="20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x v="38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x v="23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x v="24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x v="25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x v="39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x v="28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x v="29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x v="31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x v="32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x v="33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x v="35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x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x v="2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x v="10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x v="11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x v="18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x v="19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x v="21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x v="38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x v="22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x v="23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x v="25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x v="39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x v="27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x v="29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x v="30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x v="31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x v="32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x v="33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x v="34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x v="35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x v="0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x v="36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x v="1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x v="37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x v="2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x v="3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x v="5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x v="6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x v="7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x v="8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x v="9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x v="10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x v="11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x v="13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x v="15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x v="17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x v="19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x v="20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x v="21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x v="38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x v="22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x v="23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x v="25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x v="39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x v="27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x v="28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x v="29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x v="30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x v="31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x v="32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x v="33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x v="34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x v="35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x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x v="0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x v="36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x v="1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x v="37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x v="2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x v="3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x v="5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x v="6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x v="7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x v="8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x v="9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x v="10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x v="11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x v="12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x v="13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x v="14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x v="15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x v="17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x v="18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x v="19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x v="20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x v="21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x v="38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x v="22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x v="23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x v="24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x v="25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x v="39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x v="27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x v="28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x v="29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x v="30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x v="31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x v="32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x v="33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x v="34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x v="35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x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x v="0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x v="36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x v="1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x v="37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x v="2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x v="3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x v="4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x v="5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x v="7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x v="8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x v="9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x v="10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x v="11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x v="12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x v="13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x v="14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x v="15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x v="17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x v="18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x v="19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x v="20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x v="21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x v="38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x v="22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x v="23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x v="24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x v="25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x v="26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x v="39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x v="27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x v="29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x v="30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x v="31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x v="32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x v="33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x v="34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x v="35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x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x v="0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x v="36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x v="1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x v="37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x v="2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x v="3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x v="4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x v="5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x v="6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x v="7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x v="8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x v="10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x v="11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x v="12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x v="13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x v="15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x v="17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x v="18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x v="19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x v="20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x v="21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x v="38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x v="22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x v="23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x v="24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x v="25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x v="39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x v="27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x v="29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x v="31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x v="32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x v="33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x v="34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x v="35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x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x v="0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x v="36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x v="1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x v="37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x v="2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x v="3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x v="4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x v="5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x v="6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x v="7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x v="8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x v="9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x v="10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x v="11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x v="12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x v="13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x v="14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x v="15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x v="16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x v="17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x v="18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x v="19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x v="20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x v="21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x v="38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x v="22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x v="23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x v="24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x v="25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x v="39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x v="27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x v="29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x v="30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x v="31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x v="32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x v="34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x v="35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x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x v="0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x v="36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x v="2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x v="4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x v="5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x v="6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x v="7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x v="8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x v="9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x v="10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x v="11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x v="12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x v="13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x v="14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x v="16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x v="17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x v="18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x v="19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x v="20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x v="21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x v="38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x v="22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x v="23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x v="24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x v="25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x v="39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x v="29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x v="30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x v="31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x v="32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x v="35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x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x v="0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x v="1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x v="37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x v="2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x v="3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x v="4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x v="5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x v="6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x v="7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x v="8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x v="10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x v="11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x v="12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x v="13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x v="14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x v="16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x v="17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x v="21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x v="23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x v="31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x v="1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x v="37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x v="2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x v="3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x v="4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x v="5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x v="7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x v="9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x v="11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x v="12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x v="13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x v="14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x v="15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x v="16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x v="17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x v="18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x v="19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x v="21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x v="38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x v="23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x v="25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x v="39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x v="27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x v="29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x v="30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x v="31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x v="32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x v="33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x v="34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x v="35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x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x v="0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x v="36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x v="1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x v="37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x v="2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x v="3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x v="5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x v="6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x v="7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x v="8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x v="9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x v="10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x v="11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x v="12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x v="13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x v="14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x v="15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x v="16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x v="17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x v="18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x v="19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x v="20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x v="21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x v="38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x v="22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x v="23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x v="24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x v="25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x v="39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x v="27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x v="29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x v="30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x v="31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x v="32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x v="34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x v="35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x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x v="0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x v="36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x v="37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x v="2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x v="3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x v="4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x v="5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x v="6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x v="7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x v="8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x v="9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x v="10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x v="11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x v="12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x v="13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x v="15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x v="17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x v="18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x v="19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x v="20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x v="21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x v="38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x v="22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x v="23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x v="24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x v="25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x v="39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x v="27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x v="29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x v="30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x v="31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x v="32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x v="34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x v="35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x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x v="0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x v="36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x v="1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x v="37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x v="2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x v="3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x v="5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x v="6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x v="7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x v="8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x v="9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x v="10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x v="11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x v="12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x v="13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x v="14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x v="15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x v="16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x v="17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x v="18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x v="19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x v="21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x v="38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x v="22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x v="23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x v="24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x v="25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x v="39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x v="27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x v="29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x v="30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x v="31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x v="32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x v="34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x v="35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x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x v="0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x v="36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x v="1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x v="37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x v="2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x v="3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x v="5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x v="6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x v="7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x v="8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x v="9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x v="10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x v="11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x v="12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x v="13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x v="14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x v="15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x v="16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x v="17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x v="18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x v="19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x v="20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x v="21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x v="38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x v="22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x v="23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x v="24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x v="25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x v="39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x v="27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x v="29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x v="30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x v="31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x v="32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x v="34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x v="35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x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x v="0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x v="36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x v="1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x v="37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x v="2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x v="5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x v="6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x v="7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x v="9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x v="10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x v="11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x v="12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x v="13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x v="15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x v="16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x v="17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x v="18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x v="19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x v="20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x v="21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x v="38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x v="22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x v="23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x v="24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x v="25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x v="29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x v="30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x v="31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x v="32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x v="35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x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x v="3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x v="6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x v="11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x v="13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x v="19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x v="21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x v="22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x v="23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x v="24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x v="25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x v="39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x v="29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x v="30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x v="32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x v="34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x v="35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x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x v="36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x v="37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x v="2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x v="3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x v="5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x v="6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x v="7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x v="8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x v="9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x v="11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x v="12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x v="13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x v="16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x v="17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x v="18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x v="19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x v="20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x v="21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x v="38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x v="22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x v="24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x v="25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x v="39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x v="27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x v="28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x v="29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x v="31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x v="32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x v="35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x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x v="0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x v="36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x v="1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x v="37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x v="2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x v="3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x v="5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x v="7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x v="8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x v="10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x v="11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x v="12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x v="13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x v="16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x v="17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x v="18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x v="19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x v="20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x v="21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x v="38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x v="22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x v="23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x v="24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x v="25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x v="39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x v="27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x v="29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x v="30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x v="31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x v="33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x v="35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x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x v="0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x v="36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x v="1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x v="37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x v="2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x v="3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x v="5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x v="6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x v="7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x v="8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x v="9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x v="10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x v="11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x v="12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x v="13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x v="15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x v="17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x v="18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x v="19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x v="20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x v="21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x v="38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x v="22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x v="23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x v="25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x v="26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x v="39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x v="27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x v="29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x v="31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x v="32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x v="33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x v="35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x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x v="40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x v="0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x v="36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x v="37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x v="2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x v="5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x v="7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x v="8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x v="9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x v="10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x v="11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x v="12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x v="13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x v="15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x v="16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x v="17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x v="18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x v="19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x v="20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x v="21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x v="38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x v="22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x v="23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x v="24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x v="25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x v="26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x v="39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x v="27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x v="29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x v="30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x v="31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x v="32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x v="33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x v="35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x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x v="40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x v="0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x v="36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x v="1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x v="37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x v="2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x v="3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x v="4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x v="5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x v="6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x v="7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x v="8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x v="9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x v="10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x v="11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x v="12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x v="13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x v="15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x v="16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x v="17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x v="18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x v="19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x v="20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x v="21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x v="38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x v="22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x v="23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x v="24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x v="25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x v="39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x v="27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x v="30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x v="31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x v="32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x v="33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x v="35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x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x v="40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x v="0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x v="36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x v="2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x v="3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x v="4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x v="5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x v="6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x v="7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x v="8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x v="9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x v="10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x v="11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x v="12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x v="13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x v="15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x v="16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x v="17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x v="18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x v="19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x v="20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x v="21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x v="23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x v="24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x v="25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x v="39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x v="27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x v="28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x v="29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x v="30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x v="31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x v="32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x v="33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x v="35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x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x v="40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x v="0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x v="36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x v="37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x v="2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x v="3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x v="4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x v="5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x v="6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x v="7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x v="8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x v="9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x v="10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x v="11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x v="12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x v="14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x v="15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x v="17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x v="23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x v="24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x v="28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x v="31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x v="32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x v="40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x v="4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x v="5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x v="9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x v="18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x v="19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x v="21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x v="22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x v="25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x v="27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x v="28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x v="29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x v="31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x v="32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x v="33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x v="35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x v="0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x v="36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x v="2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x v="3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x v="4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x v="5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x v="6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x v="7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x v="9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x v="10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x v="11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x v="12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x v="13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x v="14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x v="16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x v="17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x v="18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x v="19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x v="21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x v="38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x v="22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x v="23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x v="24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x v="25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x v="39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x v="27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x v="28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x v="29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x v="30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x v="31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x v="32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x v="33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x v="35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x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x v="40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x v="0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x v="36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x v="1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x v="2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x v="3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x v="4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x v="5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x v="6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x v="7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x v="8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x v="9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x v="10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x v="11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x v="12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x v="13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x v="14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x v="16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x v="17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x v="18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x v="19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x v="20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x v="21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x v="38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x v="22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x v="23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x v="24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x v="25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x v="39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x v="27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x v="28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x v="29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x v="30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x v="31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x v="32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x v="33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x v="35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x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x v="40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x v="0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x v="36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x v="1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x v="2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x v="4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x v="5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x v="6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x v="7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x v="8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x v="9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x v="10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x v="11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x v="12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x v="13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x v="14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x v="17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x v="18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x v="19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x v="20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x v="21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x v="38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x v="22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x v="23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x v="24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x v="25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x v="26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x v="39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x v="27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x v="28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x v="29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x v="30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x v="31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x v="32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x v="33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x v="35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x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x v="40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x v="0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x v="36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x v="2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x v="3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x v="4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x v="5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x v="6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x v="7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x v="9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x v="10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x v="11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x v="12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x v="16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x v="17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x v="18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x v="19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x v="20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x v="21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x v="38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x v="23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x v="24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x v="25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x v="39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x v="28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x v="29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x v="31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x v="32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x v="33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x v="34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x v="35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x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x v="40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x v="0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x v="36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x v="2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x v="3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x v="5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x v="6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x v="7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x v="8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x v="9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x v="10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x v="11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x v="12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x v="14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x v="16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x v="17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x v="28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x v="31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x v="34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x v="35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x v="40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x v="36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x v="2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x v="3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x v="4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x v="5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x v="7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x v="8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x v="9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x v="10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x v="11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x v="12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x v="14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x v="17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x v="18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x v="19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x v="20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x v="21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x v="38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x v="22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x v="23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x v="24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x v="25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x v="39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x v="27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x v="28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x v="29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x v="31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x v="32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x v="33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x v="34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x v="35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x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x v="40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x v="0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x v="36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x v="2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x v="4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x v="5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x v="6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x v="7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x v="8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x v="9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x v="10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x v="11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x v="12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x v="14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x v="16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x v="17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x v="18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x v="19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x v="20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x v="21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x v="38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x v="22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x v="23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x v="24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x v="25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x v="39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x v="27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x v="28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x v="29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x v="31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x v="32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x v="34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x v="35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x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x v="40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x v="0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x v="36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x v="1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x v="37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x v="2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x v="3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x v="4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x v="5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x v="6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x v="7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x v="8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x v="9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x v="10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x v="11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x v="12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x v="14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x v="17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x v="18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x v="19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x v="20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x v="38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x v="22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x v="23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x v="24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x v="25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x v="39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x v="27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x v="28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x v="29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x v="31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x v="34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x v="35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x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x v="40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x v="0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x v="36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x v="1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x v="37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x v="2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x v="3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x v="4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x v="5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x v="6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x v="7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x v="8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x v="10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x v="11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x v="12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x v="13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x v="16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x v="17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x v="18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x v="19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x v="20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x v="21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x v="38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x v="23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x v="24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x v="25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x v="39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x v="27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x v="28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x v="29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x v="30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x v="31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x v="32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x v="33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x v="35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x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x v="40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x v="0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x v="36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x v="1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x v="37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x v="2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x v="4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x v="5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x v="7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x v="9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x v="11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x v="14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x v="17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x v="18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x v="19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x v="20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x v="21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x v="38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x v="22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x v="23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x v="24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x v="25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x v="26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x v="39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x v="27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x v="28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x v="29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x v="31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x v="32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x v="34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x v="35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x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x v="40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x v="0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x v="36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x v="1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x v="37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x v="2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x v="4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x v="5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x v="7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x v="8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x v="9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x v="10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x v="11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x v="14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x v="16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x v="17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x v="18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x v="19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x v="20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x v="21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x v="38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x v="22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x v="23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x v="24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x v="25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x v="26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x v="39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x v="27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x v="28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x v="29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x v="31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x v="32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x v="33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x v="34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x v="35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x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x v="40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x v="36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x v="1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x v="37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x v="3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x v="4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x v="5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x v="7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x v="8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x v="9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x v="10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x v="11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x v="12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x v="13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x v="14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x v="16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x v="17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x v="18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x v="19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x v="20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x v="21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x v="23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x v="24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x v="25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x v="39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x v="28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x v="29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x v="30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x v="31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x v="32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x v="35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x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x v="40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x v="7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x v="11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x v="12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x v="18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x v="19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x v="20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x v="22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x v="23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x v="24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x v="25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x v="39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x v="27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x v="28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x v="29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x v="30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x v="31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x v="32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x v="34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x v="35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x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x v="0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x v="36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x v="1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x v="37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x v="2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x v="3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x v="5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x v="7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x v="8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x v="9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x v="10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x v="11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x v="12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x v="13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x v="14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x v="16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x v="17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x v="18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x v="19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x v="20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x v="21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x v="38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x v="22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x v="23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x v="39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x v="27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x v="28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x v="29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x v="30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x v="31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x v="32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x v="34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x v="35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x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x v="40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x v="0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x v="36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x v="1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x v="37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x v="2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x v="3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x v="5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x v="8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x v="9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x v="10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x v="11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x v="12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x v="13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x v="14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x v="16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x v="17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x v="18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x v="19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x v="20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x v="38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x v="22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x v="23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x v="25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x v="39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x v="29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x v="30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x v="31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x v="32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x v="34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x v="35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x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x v="40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x v="0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x v="36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x v="1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x v="37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x v="2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x v="3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x v="5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x v="7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x v="8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x v="9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x v="11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x v="12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x v="14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x v="16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x v="17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x v="18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x v="19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x v="20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x v="21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x v="38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x v="22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x v="23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x v="25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x v="27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x v="28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x v="29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x v="30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x v="31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x v="32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x v="33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x v="34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x v="35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x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x v="40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x v="0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x v="36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x v="1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x v="37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x v="2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x v="3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x v="5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x v="7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x v="9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x v="10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x v="11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x v="12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x v="13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x v="14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x v="16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x v="17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x v="18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x v="19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x v="20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x v="21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x v="38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x v="22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x v="23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x v="24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x v="25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x v="39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x v="27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x v="28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x v="29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x v="30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x v="31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x v="32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x v="34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x v="35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x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x v="40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x v="0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x v="36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x v="1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x v="37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x v="2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x v="5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x v="7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x v="8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x v="9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x v="10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x v="11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x v="12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x v="13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x v="14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x v="17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x v="18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x v="19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x v="20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x v="21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x v="38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x v="22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x v="23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x v="24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x v="25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x v="39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x v="27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x v="28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x v="29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x v="30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x v="31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x v="32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x v="34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x v="35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x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x v="40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x v="0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x v="36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x v="1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x v="37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x v="2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x v="3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x v="5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x v="7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x v="8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x v="9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x v="10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x v="11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x v="12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x v="13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x v="14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x v="16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x v="17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x v="18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x v="19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x v="20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x v="22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x v="23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x v="24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x v="25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x v="39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x v="28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x v="29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x v="30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x v="31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x v="32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x v="35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x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x v="40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x v="36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x v="1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x v="37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x v="2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x v="3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x v="5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x v="7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x v="8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x v="9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x v="10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x v="11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x v="12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x v="13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x v="17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x v="22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x v="23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x v="24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x v="28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x v="32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x v="35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x v="40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x v="9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x v="11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x v="14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x v="18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x v="19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x v="23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x v="24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x v="25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x v="39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x v="27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x v="28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x v="29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x v="30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x v="31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x v="32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x v="34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x v="35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x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x v="0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x v="36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x v="1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x v="37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x v="2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x v="3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x v="5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x v="7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x v="9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x v="10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x v="11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x v="12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x v="13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x v="16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x v="17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x v="19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x v="20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x v="38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x v="23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x v="25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x v="26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x v="39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x v="27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x v="28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x v="29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x v="30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x v="31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x v="32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x v="34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x v="35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x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x v="40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x v="0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x v="36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x v="1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x v="37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x v="2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x v="3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x v="5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x v="7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x v="8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x v="9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x v="10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x v="11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x v="12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x v="13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x v="14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x v="16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x v="17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x v="19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x v="20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x v="38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x v="22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x v="23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x v="24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x v="25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x v="39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x v="27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x v="29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x v="30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x v="31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x v="32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x v="33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x v="34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x v="35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x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x v="40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x v="36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x v="1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x v="37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x v="2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x v="3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x v="5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x v="7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x v="8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x v="9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x v="10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x v="11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x v="12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x v="13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x v="17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x v="19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x v="20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x v="21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x v="38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x v="23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x v="24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x v="25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x v="39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x v="27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x v="29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x v="30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x v="31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x v="32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x v="34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x v="35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x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x v="40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x v="36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x v="1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x v="2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x v="3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x v="5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x v="8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x v="9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x v="10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x v="11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x v="12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x v="13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x v="14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x v="15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x v="17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x v="18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x v="19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x v="20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x v="21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x v="38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x v="22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x v="23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x v="24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x v="25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x v="39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x v="27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x v="28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x v="29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x v="30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x v="31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x v="32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x v="33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x v="34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x v="35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x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x v="40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x v="36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x v="1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x v="37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x v="2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x v="3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x v="5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x v="7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x v="8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x v="9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x v="10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x v="11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x v="12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x v="13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x v="14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x v="15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x v="16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x v="17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x v="18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x v="19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x v="22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x v="23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x v="24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x v="25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x v="26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x v="39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x v="28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x v="29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x v="30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x v="31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x v="32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x v="33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x v="34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x v="35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x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x v="40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x v="36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x v="37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x v="2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x v="3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x v="8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x v="9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x v="10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x v="11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x v="12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x v="13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x v="14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x v="15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x v="16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x v="17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x v="23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x v="19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x v="20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x v="24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x v="29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x v="32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x v="33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x v="35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x v="7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x v="10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x v="12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x v="13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x v="17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x v="18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x v="19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x v="20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x v="21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x v="22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x v="23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x v="25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x v="39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x v="27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x v="29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x v="30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x v="33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x v="34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x v="35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x v="36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x v="1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x v="37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x v="2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x v="4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x v="6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x v="7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x v="8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x v="9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x v="11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x v="12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x v="13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x v="14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x v="15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x v="17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x v="18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x v="19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x v="20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x v="38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x v="22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x v="23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x v="25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x v="39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x v="27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x v="29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x v="31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x v="32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x v="34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x v="35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x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x v="40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x v="36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x v="1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x v="37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x v="2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x v="3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x v="4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x v="5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x v="7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x v="8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x v="9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x v="11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x v="12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x v="13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x v="14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x v="15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x v="17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x v="18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x v="19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x v="20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x v="21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x v="38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x v="22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x v="23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x v="25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x v="39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x v="27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x v="29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x v="31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x v="32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x v="33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x v="34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x v="35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x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x v="40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x v="36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x v="1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x v="37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x v="2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x v="3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x v="4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x v="5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x v="7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x v="9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x v="10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x v="11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x v="12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x v="13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x v="14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x v="15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x v="17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x v="18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x v="19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x v="20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x v="38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x v="22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x v="23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x v="24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x v="39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x v="27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x v="29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x v="30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x v="31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x v="32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x v="33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x v="34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x v="35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x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x v="40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x v="36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x v="1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x v="2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x v="3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x v="4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x v="5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x v="6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x v="8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x v="9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x v="10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x v="11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x v="12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x v="13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x v="14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x v="15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x v="17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x v="18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x v="19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x v="20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x v="38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x v="22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x v="23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x v="24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x v="25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x v="27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x v="29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x v="30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x v="31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x v="32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x v="33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x v="34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x v="35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x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x v="40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x v="36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x v="1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x v="2"/>
    <s v="GRISALES VILLA JUAN DAVID"/>
    <x v="4"/>
    <x v="0"/>
    <n v="199"/>
    <n v="28.428571428571399"/>
    <n v="185.89035916824201"/>
    <m/>
    <n v="89445.179600000003"/>
    <x v="1"/>
    <n v="12757.142900000001"/>
    <x v="837"/>
    <x v="0"/>
    <m/>
  </r>
  <r>
    <d v="2023-11-19T00:18:06"/>
    <x v="1"/>
    <x v="3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x v="4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x v="5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x v="6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x v="7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x v="8"/>
    <s v="ECHAVARRIA JOSE"/>
    <x v="4"/>
    <x v="0"/>
    <n v="143"/>
    <n v="20.428571428571399"/>
    <n v="185.89035916824201"/>
    <m/>
    <n v="89445.179600000003"/>
    <x v="0"/>
    <n v="12757.142900000001"/>
    <x v="837"/>
    <x v="0"/>
    <m/>
  </r>
  <r>
    <d v="2023-11-19T00:18:08"/>
    <x v="9"/>
    <x v="9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x v="10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x v="11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x v="12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x v="13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x v="14"/>
    <s v="FRANCO BRAVO JHOAN FERNANDO"/>
    <x v="4"/>
    <x v="0"/>
    <n v="200"/>
    <n v="28.571428571428601"/>
    <n v="185.89035916824201"/>
    <m/>
    <n v="89445.179600000003"/>
    <x v="0"/>
    <n v="12757.142900000001"/>
    <x v="837"/>
    <x v="0"/>
    <m/>
  </r>
  <r>
    <d v="2023-11-19T00:18:10"/>
    <x v="9"/>
    <x v="15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x v="17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x v="18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x v="19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x v="20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x v="22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x v="23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x v="24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x v="25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x v="26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x v="39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x v="29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x v="30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x v="31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x v="32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x v="33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x v="35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x v="41"/>
    <s v="GARCIA DAVID WILSON ALBERTO"/>
    <x v="4"/>
    <x v="0"/>
    <n v="219"/>
    <n v="31.285714285714299"/>
    <n v="185.89035916824201"/>
    <m/>
    <n v="89445.179600000003"/>
    <x v="1"/>
    <n v="12757.142900000001"/>
    <x v="837"/>
    <x v="0"/>
    <m/>
  </r>
  <r>
    <d v="2023-11-19T00:18:17"/>
    <x v="1"/>
    <x v="40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x v="36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x v="2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x v="3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x v="5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x v="6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x v="7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x v="8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x v="9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x v="10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x v="11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x v="12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x v="13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x v="14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x v="15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x v="17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x v="22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x v="23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x v="33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x v="40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x v="36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x v="1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x v="2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x v="3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x v="4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x v="5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x v="8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x v="9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x v="11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x v="12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x v="13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x v="14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x v="17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x v="18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x v="19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x v="38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x v="22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x v="23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x v="24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x v="25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x v="39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x v="27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x v="29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x v="30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x v="31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x v="32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x v="34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x v="35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x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x v="40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x v="36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x v="1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x v="2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x v="4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x v="5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x v="8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x v="9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x v="10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x v="11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x v="12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x v="13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x v="14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x v="17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x v="18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x v="19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x v="21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x v="38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x v="22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x v="23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x v="24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x v="25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x v="26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x v="39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x v="27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x v="29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x v="30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x v="31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x v="32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x v="33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x v="34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x v="35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x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x v="40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x v="36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x v="1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x v="2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x v="3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x v="4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x v="5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x v="7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x v="9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x v="10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x v="11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x v="12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x v="13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x v="14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x v="15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x v="16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x v="17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x v="18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x v="19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x v="20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x v="38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x v="22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x v="23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x v="24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x v="25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x v="26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x v="39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x v="27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x v="29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x v="31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x v="32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x v="33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x v="34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x v="35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x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x v="40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x v="36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x v="1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x v="3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x v="4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x v="5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x v="6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x v="7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x v="8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x v="9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x v="11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x v="12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x v="13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x v="14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x v="15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x v="16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x v="17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x v="18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x v="19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x v="20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x v="21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x v="38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x v="22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x v="23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x v="24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x v="25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x v="39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x v="27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x v="28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x v="29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x v="30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x v="31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x v="32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x v="33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x v="34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x v="35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x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x v="40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x v="36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x v="1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x v="2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x v="3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x v="4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x v="5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x v="6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x v="7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x v="8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x v="9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x v="11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x v="12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x v="13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x v="14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x v="15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x v="16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x v="17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x v="18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x v="19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x v="20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x v="38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x v="22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x v="23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x v="24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x v="25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x v="26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x v="39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x v="27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x v="29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x v="30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x v="31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x v="32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x v="33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x v="35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x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x v="40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x v="1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x v="37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x v="3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x v="4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x v="5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x v="7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x v="8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x v="9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x v="10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x v="11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x v="12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x v="13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x v="14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x v="15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x v="17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x v="18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x v="19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x v="20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x v="38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x v="22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x v="23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x v="25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x v="39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x v="29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x v="30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x v="31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x v="32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x v="33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x v="34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x v="35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x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x v="7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x v="10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x v="11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x v="13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x v="14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x v="18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x v="19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x v="20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x v="38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x v="22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x v="23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x v="24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x v="25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x v="39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x v="27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x v="30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x v="31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x v="33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x v="34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x v="35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x v="40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x v="36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x v="1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x v="37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x v="2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x v="3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x v="4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x v="5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x v="8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x v="9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x v="10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x v="11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x v="12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x v="13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x v="14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x v="16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x v="17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x v="18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x v="19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x v="20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x v="38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x v="22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x v="23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x v="24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x v="25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x v="39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x v="27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x v="29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x v="30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x v="31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x v="32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x v="34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x v="35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x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x v="40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x v="36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x v="1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x v="2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x v="3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x v="4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x v="5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x v="7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x v="8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x v="9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x v="10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x v="11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x v="12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x v="13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x v="14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x v="15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x v="17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x v="18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x v="20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x v="21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x v="38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x v="22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x v="23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x v="24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x v="25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x v="39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x v="27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x v="28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x v="29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x v="30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x v="31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x v="32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x v="33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x v="34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x v="35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x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x v="40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x v="36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x v="1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x v="37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x v="2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x v="3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x v="4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x v="5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x v="6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x v="7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x v="8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x v="9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x v="10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x v="11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x v="12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x v="13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x v="14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x v="15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x v="16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x v="17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x v="18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x v="19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x v="20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x v="21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x v="38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x v="22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x v="23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x v="24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x v="25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x v="39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x v="27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x v="29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x v="30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x v="31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x v="32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x v="33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x v="34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x v="35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x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x v="40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x v="36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x v="1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x v="37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x v="3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x v="4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x v="5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x v="6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x v="7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x v="8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x v="9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x v="10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x v="11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x v="12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x v="13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x v="14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x v="15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x v="17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x v="18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x v="19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x v="20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x v="38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x v="22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x v="23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x v="24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x v="25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x v="39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x v="27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x v="28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x v="29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x v="30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x v="31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x v="32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x v="33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x v="34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x v="35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x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x v="40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x v="36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x v="1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x v="37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x v="2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x v="3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x v="4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x v="5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x v="7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x v="8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x v="9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x v="10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x v="11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x v="12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x v="13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x v="14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x v="15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x v="16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x v="17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x v="18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x v="19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x v="20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x v="38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x v="25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x v="26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x v="39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x v="27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x v="28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x v="29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x v="30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x v="31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x v="32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x v="33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x v="34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x v="35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x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x v="40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x v="36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x v="1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x v="2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x v="3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x v="4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x v="5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x v="6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x v="7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x v="8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x v="9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x v="10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x v="11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x v="12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x v="13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x v="14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x v="15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x v="17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x v="18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x v="19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x v="20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x v="38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x v="23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x v="24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x v="25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x v="26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x v="39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x v="27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x v="28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x v="29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x v="30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x v="31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x v="32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x v="33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x v="35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x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x v="40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x v="36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x v="1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x v="37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x v="2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x v="3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x v="5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x v="7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x v="8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x v="9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x v="10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x v="11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x v="12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x v="13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x v="14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x v="15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x v="17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x v="39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x v="27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x v="28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x v="40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x v="36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x v="1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x v="37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x v="2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x v="3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x v="4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x v="5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x v="6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x v="7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x v="8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x v="10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x v="11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x v="12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x v="13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x v="14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x v="15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x v="16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x v="17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x v="18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x v="19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x v="20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x v="21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x v="38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x v="22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x v="23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x v="25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x v="39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x v="27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x v="28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x v="29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x v="30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x v="31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x v="32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x v="33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x v="34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x v="35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x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x v="40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x v="36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x v="1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x v="37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x v="2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x v="3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x v="5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x v="6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x v="7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x v="8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x v="9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x v="10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x v="11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x v="12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x v="13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x v="14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x v="15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x v="16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x v="17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x v="18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x v="19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x v="20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x v="21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x v="38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x v="22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x v="23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x v="25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x v="39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x v="27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x v="28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x v="29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x v="30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x v="31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x v="32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x v="33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x v="34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x v="35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x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x v="40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x v="36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x v="1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x v="37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x v="2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x v="3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x v="4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x v="5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x v="7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x v="9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x v="10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x v="11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x v="12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x v="13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x v="15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x v="16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x v="18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x v="19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x v="20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x v="21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x v="38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x v="22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x v="23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x v="25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x v="26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x v="39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x v="27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x v="28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x v="29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x v="30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x v="31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x v="32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x v="33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x v="34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x v="35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x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x v="40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x v="36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x v="1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x v="37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x v="2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x v="3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x v="4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x v="5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x v="6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x v="7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x v="8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x v="9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x v="10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x v="11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x v="12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x v="13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x v="14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x v="16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x v="17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x v="18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x v="19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x v="20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x v="21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x v="38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x v="22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x v="23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x v="25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x v="26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x v="39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x v="27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x v="29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x v="30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x v="31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x v="32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x v="33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x v="34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x v="35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x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x v="40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x v="4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x v="6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x v="7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x v="8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x v="11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x v="19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x v="20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x v="21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x v="38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x v="22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x v="23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x v="25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x v="26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x v="39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x v="27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x v="28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x v="29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x v="30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x v="31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x v="32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x v="33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x v="34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x v="35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x v="36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x v="1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x v="37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x v="2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x v="4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x v="5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x v="7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x v="8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x v="9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x v="10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x v="11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x v="12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x v="13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x v="14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x v="17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x v="18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x v="19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x v="20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x v="21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x v="38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x v="22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x v="23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x v="25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x v="26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x v="39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x v="27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x v="28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x v="29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x v="30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x v="31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x v="32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x v="33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x v="35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x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x v="36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x v="1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x v="37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x v="2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x v="4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x v="5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x v="7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x v="8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x v="9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x v="10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x v="11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x v="12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x v="13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x v="14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x v="16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x v="23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x v="25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x v="26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x v="31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x v="32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x v="33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x v="40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x v="36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x v="1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x v="37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x v="2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x v="3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x v="4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x v="5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x v="6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x v="7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x v="9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x v="10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x v="11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x v="12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x v="13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x v="14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x v="16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x v="17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x v="18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x v="19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x v="20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x v="21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x v="38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x v="22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x v="23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x v="25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x v="26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x v="39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x v="27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x v="28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x v="29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x v="30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x v="31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x v="32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x v="34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x v="35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x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x v="40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x v="36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x v="1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x v="37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x v="2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x v="3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x v="4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x v="6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x v="7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x v="8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x v="9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x v="10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x v="11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x v="12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x v="13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x v="14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x v="15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x v="17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x v="18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x v="19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x v="20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x v="21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x v="38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x v="22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x v="23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x v="25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x v="26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x v="39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x v="27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x v="28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x v="29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x v="30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x v="31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x v="32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x v="33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x v="34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x v="35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x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x v="40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x v="36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x v="1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x v="37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x v="2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x v="3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x v="4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x v="5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x v="6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x v="7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x v="9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x v="10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x v="11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x v="12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x v="13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x v="14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x v="15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x v="17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x v="18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x v="19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x v="20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x v="21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x v="22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x v="23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x v="25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x v="26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x v="39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x v="28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x v="29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x v="30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x v="31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x v="32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x v="33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x v="35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x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x v="40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x v="36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x v="1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x v="37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x v="2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x v="3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x v="4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x v="5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x v="7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x v="9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x v="11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x v="12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x v="13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x v="14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x v="15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x v="17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x v="18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x v="19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x v="21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x v="38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x v="22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x v="23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x v="24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x v="25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x v="26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x v="39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x v="28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x v="29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x v="30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x v="31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x v="32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x v="33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x v="34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x v="35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x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x v="40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x v="36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x v="1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x v="37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x v="2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x v="3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x v="4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x v="7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x v="9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x v="10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x v="11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x v="12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x v="13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x v="14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x v="15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x v="17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x v="18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x v="19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x v="20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x v="21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x v="38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x v="22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x v="23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x v="24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x v="25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x v="26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x v="39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x v="28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x v="29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x v="30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x v="31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x v="32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x v="33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x v="34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x v="35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x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x v="40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x v="36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x v="37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x v="2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x v="3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x v="4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x v="5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x v="6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x v="7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x v="9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x v="10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x v="11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x v="12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x v="13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x v="14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x v="15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x v="17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x v="18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x v="19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x v="20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x v="21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x v="38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x v="22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x v="23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x v="25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x v="26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x v="39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x v="28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x v="29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x v="30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x v="31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x v="32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x v="33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x v="34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x v="35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x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x v="40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x v="36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x v="6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x v="11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x v="17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x v="18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x v="20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x v="21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x v="38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x v="22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x v="23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x v="39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x v="27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x v="28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x v="29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x v="31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x v="32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x v="33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x v="34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x v="35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x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x v="36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x v="1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x v="37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x v="2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x v="3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x v="4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x v="5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x v="6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x v="7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x v="9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x v="10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x v="11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x v="12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x v="13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x v="14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x v="15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x v="17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x v="18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x v="19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x v="20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x v="21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x v="38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x v="22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x v="23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x v="24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x v="25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x v="39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x v="27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x v="28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x v="29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x v="30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x v="31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x v="32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x v="33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x v="34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x v="35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x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x v="40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x v="36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x v="1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x v="37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x v="2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x v="3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x v="4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x v="5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x v="6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x v="7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x v="9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x v="10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x v="11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x v="12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x v="13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x v="14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x v="15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x v="17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x v="18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x v="19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x v="20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x v="21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x v="38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x v="22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x v="23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x v="24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x v="25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x v="26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x v="39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x v="27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x v="28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x v="29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x v="30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x v="31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x v="32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x v="33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x v="34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x v="35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x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x v="40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x v="36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x v="1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x v="37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x v="2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x v="3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x v="4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x v="5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x v="7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x v="9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x v="10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x v="11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x v="12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x v="13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x v="14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x v="15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x v="17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x v="18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x v="19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x v="20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x v="21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x v="38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x v="22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x v="23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x v="24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x v="25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x v="26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x v="39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x v="27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x v="28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x v="29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x v="30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x v="31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x v="32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x v="33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x v="34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x v="35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x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x v="40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x v="36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x v="1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x v="37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x v="2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x v="3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x v="4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x v="5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x v="7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x v="9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x v="10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x v="11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x v="12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x v="13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x v="14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x v="15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x v="17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x v="18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x v="19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x v="20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x v="21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x v="38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x v="22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x v="23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x v="24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x v="25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x v="26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x v="27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x v="28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x v="29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x v="30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x v="31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x v="32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x v="33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x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x v="40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x v="36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x v="1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x v="2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x v="3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x v="4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x v="5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x v="6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x v="7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x v="9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x v="10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x v="11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x v="12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x v="13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x v="14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x v="15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x v="17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x v="18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x v="19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x v="20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x v="21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x v="38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x v="22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x v="23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x v="24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x v="25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x v="26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x v="27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x v="28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x v="29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x v="30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x v="31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x v="32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x v="33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x v="34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x v="35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x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x v="40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x v="36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x v="1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x v="2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x v="3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x v="4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x v="5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x v="6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x v="7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x v="8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x v="9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x v="10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x v="11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x v="12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x v="13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x v="14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x v="17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x v="18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x v="19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x v="20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x v="21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x v="22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x v="23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x v="25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x v="26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x v="39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x v="27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x v="28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x v="29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x v="30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x v="31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x v="32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x v="33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x v="34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x v="35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x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x v="40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x v="36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x v="1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x v="37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x v="2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x v="3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x v="4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x v="5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x v="6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x v="7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x v="8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x v="10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x v="11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x v="12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x v="13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x v="14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x v="15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x v="17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x v="18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x v="19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x v="21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x v="23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x v="24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x v="29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x v="33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x v="4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x v="10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x v="11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x v="12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x v="13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x v="14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x v="18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x v="21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x v="24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x v="29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x v="26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x v="36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x v="1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x v="37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x v="2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x v="3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x v="4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x v="5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x v="8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x v="9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x v="10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x v="11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x v="12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x v="13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x v="14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x v="17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x v="18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x v="19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x v="20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x v="21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x v="38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x v="22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x v="23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x v="24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x v="25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x v="26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x v="39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x v="27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x v="28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x v="29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x v="30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x v="31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x v="32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x v="33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x v="34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x v="35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x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x v="40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x v="36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x v="1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x v="3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x v="4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x v="5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x v="6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x v="7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x v="8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x v="9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x v="10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x v="11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x v="12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x v="13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x v="14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x v="15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x v="17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x v="19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x v="20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x v="21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x v="38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x v="22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x v="23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x v="24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x v="25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x v="26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x v="39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x v="27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x v="28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x v="29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x v="30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x v="31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x v="32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x v="34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x v="35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x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x v="40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x v="36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x v="1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x v="37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x v="2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x v="3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x v="4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x v="5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x v="6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x v="7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x v="8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x v="9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x v="10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x v="11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x v="12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x v="13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x v="14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x v="15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x v="17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x v="18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x v="19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x v="21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x v="38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x v="22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x v="23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x v="24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x v="25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x v="26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x v="39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x v="27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x v="28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x v="29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x v="30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x v="31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x v="32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x v="34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x v="35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x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x v="40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x v="36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x v="1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x v="37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x v="2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x v="3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x v="4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x v="5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x v="6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x v="7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x v="8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x v="10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x v="11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x v="12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x v="13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x v="14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x v="15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x v="18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x v="19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x v="20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x v="21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x v="38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x v="22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x v="23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x v="24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x v="25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x v="26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x v="39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x v="27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x v="28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x v="29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x v="31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x v="32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x v="34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x v="35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x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x v="40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x v="36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x v="1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x v="37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x v="2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x v="3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x v="4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x v="5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x v="6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x v="7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x v="8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x v="9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x v="10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x v="11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x v="12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x v="13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x v="14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x v="15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x v="18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x v="19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x v="21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x v="22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x v="23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x v="24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x v="25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x v="26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x v="39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x v="27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x v="28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x v="29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x v="31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x v="32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x v="35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x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x v="40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x v="3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x v="4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x v="5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x v="11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x v="17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x v="21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x v="22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x v="23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x v="25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x v="26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x v="39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x v="27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x v="28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x v="30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x v="31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x v="32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x v="34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x v="35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x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x v="40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x v="23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x v="25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x v="39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x v="27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x v="35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x v="40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x v="36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x v="1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x v="37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x v="2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x v="3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x v="4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x v="5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x v="7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x v="9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x v="10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x v="11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x v="12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x v="13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x v="14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x v="15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x v="16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x v="17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x v="18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x v="19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x v="21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x v="22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x v="23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x v="25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x v="26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x v="27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x v="28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x v="29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x v="30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x v="31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x v="32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x v="34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x v="35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x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x v="40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x v="36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x v="1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x v="37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x v="2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x v="3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x v="4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x v="5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x v="6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x v="7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x v="8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x v="9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x v="10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x v="11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x v="12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x v="13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x v="14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x v="15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x v="16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x v="17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x v="18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x v="19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x v="20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x v="21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x v="22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x v="23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x v="24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x v="25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x v="26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x v="39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x v="27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x v="28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x v="29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x v="30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x v="31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x v="32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x v="34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x v="35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x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x v="40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x v="36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x v="1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x v="37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x v="2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x v="3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x v="4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x v="5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x v="7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x v="9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x v="10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x v="11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x v="12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x v="13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x v="14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x v="15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x v="16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x v="17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x v="18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x v="19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x v="20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x v="21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x v="38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x v="22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x v="23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x v="24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x v="25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x v="26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x v="39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x v="27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x v="29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x v="30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x v="31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x v="32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x v="34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x v="35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x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x v="40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x v="36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x v="1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x v="37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x v="2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x v="4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x v="5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x v="7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x v="8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x v="9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x v="10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x v="11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x v="12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x v="13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x v="14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x v="15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x v="16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x v="17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x v="19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x v="20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x v="21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x v="38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x v="22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x v="23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x v="24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x v="25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x v="39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x v="27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x v="28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x v="29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x v="30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x v="31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x v="32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x v="34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x v="35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x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x v="40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x v="36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x v="1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x v="37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x v="3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x v="4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x v="5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x v="7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x v="8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x v="9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x v="10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x v="11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x v="13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x v="14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x v="15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x v="16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x v="17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x v="18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x v="19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x v="20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x v="21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x v="38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x v="22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x v="23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x v="24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x v="25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x v="39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x v="28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x v="29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x v="30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x v="31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x v="32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x v="35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x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x v="36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x v="37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x v="2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x v="3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x v="4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x v="5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x v="7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x v="8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x v="11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x v="12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x v="13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x v="14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x v="17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x v="21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x v="22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x v="39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x v="29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x v="36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x v="1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x v="18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x v="19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x v="20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x v="21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x v="25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x v="39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x v="28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x v="29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x v="30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x v="31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x v="32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x v="34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x v="35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x v="36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x v="1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x v="2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x v="3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x v="4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x v="5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x v="7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x v="8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x v="9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x v="10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x v="11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x v="12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x v="13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x v="14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x v="16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x v="17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x v="18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x v="19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x v="20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x v="21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x v="22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x v="23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x v="25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x v="39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x v="27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x v="28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x v="29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x v="30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x v="31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x v="32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x v="34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x v="35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x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x v="40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x v="36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x v="1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x v="37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x v="2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x v="3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x v="4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x v="5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x v="7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x v="8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x v="9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x v="10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x v="11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x v="12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x v="13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x v="14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x v="15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x v="16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x v="17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x v="18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x v="19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x v="20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x v="21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x v="38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x v="22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x v="23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x v="24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x v="25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x v="39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x v="27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x v="28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x v="29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x v="30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x v="31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x v="35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x v="40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x v="0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x v="36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x v="1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x v="37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x v="2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x v="3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x v="4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x v="5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x v="7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x v="8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x v="9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x v="10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x v="11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x v="12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x v="13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x v="14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x v="17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x v="18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x v="19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x v="21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x v="38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x v="22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x v="24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x v="25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x v="39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x v="28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x v="29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x v="30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x v="31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x v="34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x v="35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x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x v="40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x v="0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x v="36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x v="1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x v="37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x v="2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x v="3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x v="4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x v="5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x v="6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x v="7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x v="8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x v="9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x v="10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x v="11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x v="12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x v="13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x v="14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x v="17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x v="18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x v="19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x v="21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x v="38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x v="22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x v="23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x v="24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x v="25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x v="39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x v="27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x v="28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x v="29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x v="30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x v="31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x v="34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x v="35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x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x v="40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x v="0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x v="36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x v="1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x v="37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x v="2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x v="4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x v="5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x v="6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x v="9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x v="10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x v="11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x v="12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x v="13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x v="14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x v="16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x v="17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x v="18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x v="19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x v="20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x v="21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x v="38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x v="22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x v="23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x v="25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x v="39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x v="27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x v="28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x v="29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x v="30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x v="31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x v="35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x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x v="40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x v="0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x v="36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x v="1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x v="37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x v="2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x v="3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x v="4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x v="7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x v="8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x v="9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x v="10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x v="11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x v="12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x v="13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x v="14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x v="15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x v="16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x v="23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x v="29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x v="31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x v="36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x v="1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x v="2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x v="3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x v="4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x v="6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x v="7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x v="8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x v="9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x v="10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x v="11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x v="12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x v="13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x v="14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x v="15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x v="16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x v="17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x v="18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x v="19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x v="21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x v="38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x v="22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x v="23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x v="24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x v="25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x v="39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x v="27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x v="28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x v="29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x v="30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x v="31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x v="34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x v="35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x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x v="40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x v="0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x v="36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x v="1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x v="37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x v="2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x v="3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x v="4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x v="5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x v="7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x v="8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x v="9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x v="10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x v="11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x v="12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x v="13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x v="15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x v="16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x v="17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x v="18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x v="19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x v="20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x v="21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x v="22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x v="23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x v="24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x v="25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x v="39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x v="27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x v="28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x v="29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x v="30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x v="31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x v="34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x v="35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x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x v="40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x v="0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x v="36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x v="1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x v="37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x v="2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x v="3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x v="4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x v="5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x v="7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x v="9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x v="10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x v="11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x v="12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x v="13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x v="14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x v="15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x v="16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x v="17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x v="18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x v="19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x v="21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x v="38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x v="22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x v="23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x v="25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x v="39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x v="27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x v="28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x v="29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x v="30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x v="31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x v="33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x v="35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x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x v="40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x v="0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x v="36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x v="1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x v="37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x v="2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x v="3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x v="4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x v="5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x v="7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x v="8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x v="9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x v="10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x v="11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x v="12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x v="13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x v="14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x v="15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x v="16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x v="17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x v="18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x v="19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x v="21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x v="38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x v="22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x v="23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x v="24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x v="25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x v="39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x v="27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x v="28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x v="29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x v="30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x v="31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x v="33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x v="35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x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x v="40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x v="0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x v="36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x v="1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x v="37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x v="2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x v="4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x v="5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x v="7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x v="8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x v="9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x v="10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x v="11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x v="12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x v="13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x v="14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x v="15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x v="16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x v="17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x v="18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x v="19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x v="38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x v="22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x v="23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x v="24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x v="25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x v="39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x v="27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x v="28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x v="29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x v="30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x v="31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x v="33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x v="34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x v="35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x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x v="40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x v="0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x v="36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x v="1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x v="3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x v="4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x v="5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x v="7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x v="8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x v="10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x v="11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x v="12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x v="13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x v="14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x v="15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x v="16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x v="17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x v="18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x v="19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x v="20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x v="38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x v="22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x v="23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x v="24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x v="25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x v="39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x v="28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x v="29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x v="30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x v="31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x v="33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x v="34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x v="35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x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x v="40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x v="2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x v="9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x v="10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x v="11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x v="14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x v="38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x v="24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x v="25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x v="39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x v="27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x v="28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x v="30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x v="31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x v="32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x v="33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x v="35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x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x v="40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x v="0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x v="36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x v="1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x v="37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x v="3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x v="4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x v="5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x v="6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x v="7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x v="8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x v="9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x v="10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x v="11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x v="12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x v="13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x v="14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x v="16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x v="17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x v="18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x v="19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x v="38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x v="22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x v="25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x v="39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x v="27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x v="28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x v="29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x v="30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x v="31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x v="33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x v="34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x v="35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x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x v="40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x v="0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x v="36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x v="1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x v="37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x v="2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x v="3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x v="4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x v="5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x v="7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x v="8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x v="9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x v="10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x v="11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x v="12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x v="13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x v="14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x v="15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x v="16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x v="17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x v="18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x v="19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x v="20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x v="38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x v="23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x v="24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x v="25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x v="39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x v="27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x v="28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x v="29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x v="30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x v="31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x v="32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x v="34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x v="35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x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x v="40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x v="0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x v="36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x v="1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x v="37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x v="2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x v="3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x v="4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x v="5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x v="6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x v="7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x v="8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x v="9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x v="10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x v="11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x v="12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x v="13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x v="14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x v="15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x v="16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x v="17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x v="18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x v="19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x v="20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x v="38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x v="22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x v="23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x v="24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x v="25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x v="39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x v="27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x v="28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x v="29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x v="30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x v="31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x v="32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x v="34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x v="35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x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x v="40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x v="0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x v="36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x v="1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x v="37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x v="2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x v="3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x v="4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x v="5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x v="6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x v="7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x v="10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x v="11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x v="12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x v="13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x v="14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x v="15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x v="17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x v="18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x v="19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x v="20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x v="21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x v="38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x v="22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x v="23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x v="24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x v="25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x v="39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x v="27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x v="28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x v="29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x v="30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x v="31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x v="32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x v="34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x v="35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x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x v="40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x v="0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x v="36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x v="1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x v="3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x v="4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x v="5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x v="6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x v="7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x v="9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x v="10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x v="11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x v="12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x v="13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x v="14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x v="15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x v="17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x v="18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x v="19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x v="20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x v="21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x v="38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x v="22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x v="23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x v="24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x v="25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x v="39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x v="27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x v="28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x v="29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x v="31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x v="32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x v="34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x v="35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x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x v="40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x v="0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x v="36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x v="1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x v="2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x v="3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x v="4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x v="5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x v="7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x v="8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x v="9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x v="10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x v="11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x v="12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x v="13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x v="14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x v="15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x v="16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x v="17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x v="18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x v="19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x v="20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x v="21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x v="38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x v="22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x v="23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x v="24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x v="25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x v="39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x v="27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x v="28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x v="29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x v="30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x v="31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x v="32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x v="35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x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x v="40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x v="0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x v="36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x v="1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x v="2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x v="3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x v="4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x v="5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x v="6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x v="7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x v="8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x v="9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x v="10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x v="11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x v="12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x v="13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x v="14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x v="15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x v="16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x v="17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x v="23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x v="24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x v="32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x v="34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x v="40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x v="0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x v="36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x v="1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x v="37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x v="2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x v="3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x v="4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x v="5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x v="6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x v="7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x v="8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x v="9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x v="10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x v="11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x v="12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x v="13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x v="14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x v="15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x v="16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x v="17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x v="18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x v="19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x v="20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x v="21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x v="38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x v="22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x v="23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x v="24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x v="25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x v="39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x v="27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x v="28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x v="29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x v="30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x v="31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x v="32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x v="33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x v="35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x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x v="0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x v="36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x v="1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x v="37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x v="2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x v="3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x v="4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x v="5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x v="6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x v="7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x v="8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x v="9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x v="10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x v="11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x v="12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x v="13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x v="14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x v="15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x v="16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x v="17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x v="18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x v="19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x v="20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x v="21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x v="38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x v="22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x v="23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x v="24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x v="25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x v="39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x v="27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x v="28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x v="29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x v="30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x v="31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x v="32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x v="33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x v="35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x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x v="40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x v="0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x v="36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x v="1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x v="37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x v="2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x v="3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x v="4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x v="5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x v="6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x v="7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x v="8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x v="9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x v="10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x v="11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x v="12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x v="13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x v="14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x v="15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x v="16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x v="17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x v="18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x v="19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x v="20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x v="21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x v="38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x v="22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x v="23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x v="24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x v="25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x v="27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x v="28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x v="29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x v="31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x v="32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x v="33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x v="34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x v="35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x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x v="40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x v="0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x v="36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x v="1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x v="37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x v="2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x v="3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x v="4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x v="5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x v="6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x v="7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x v="8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x v="9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x v="10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x v="11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x v="12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x v="13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x v="14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x v="15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x v="16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x v="17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x v="18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x v="19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x v="20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x v="21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x v="38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x v="22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x v="23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x v="24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x v="25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x v="39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x v="27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x v="28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x v="29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x v="31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x v="32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x v="33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x v="34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x v="35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x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x v="40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x v="0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x v="36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x v="1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x v="37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x v="3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x v="4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x v="5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x v="6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x v="7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x v="8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x v="9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x v="10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x v="11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x v="12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x v="13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x v="14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x v="15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x v="16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x v="17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x v="18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x v="19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x v="20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x v="21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x v="38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x v="22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x v="23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x v="24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x v="25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x v="39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x v="27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x v="28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x v="29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x v="31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x v="32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x v="33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x v="34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x v="35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x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x v="40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x v="0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x v="1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x v="37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x v="2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x v="3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x v="4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x v="5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x v="7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x v="8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x v="9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x v="10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x v="11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x v="12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x v="13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x v="14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x v="15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x v="17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x v="18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x v="19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x v="20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x v="21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x v="38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x v="23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x v="24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x v="25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x v="27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x v="28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x v="29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x v="31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x v="32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x v="33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x v="35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x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x v="40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x v="37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x v="5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x v="18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x v="19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x v="20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x v="21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x v="38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x v="22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x v="24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x v="25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x v="28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x v="29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x v="31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x v="32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x v="35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x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x v="0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x v="1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x v="37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x v="2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x v="3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x v="4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x v="5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x v="6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x v="7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x v="8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x v="9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x v="10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x v="11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x v="12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x v="13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x v="14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x v="15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x v="16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x v="17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x v="18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x v="19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x v="20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x v="21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x v="38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x v="22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x v="23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x v="24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x v="25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x v="27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x v="29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x v="30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x v="31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x v="35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x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x v="40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x v="0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x v="36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x v="1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x v="37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x v="2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x v="3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x v="4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x v="5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x v="6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x v="7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x v="8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x v="9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x v="10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x v="11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x v="12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x v="13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x v="14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x v="15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x v="16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x v="17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x v="18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x v="19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x v="20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x v="21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x v="38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x v="22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x v="23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x v="24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x v="25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x v="27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x v="29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x v="30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x v="31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x v="32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x v="33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x v="35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x v="40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x v="0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x v="36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x v="1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x v="37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x v="2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x v="3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x v="4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x v="5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x v="6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x v="7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x v="8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x v="9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x v="10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x v="11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x v="12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x v="13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x v="14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x v="15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x v="16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x v="17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x v="18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x v="19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x v="20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x v="21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x v="38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x v="22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x v="23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x v="24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x v="25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x v="27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x v="29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x v="31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x v="32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x v="33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x v="34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x v="35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x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x v="40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x v="0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x v="36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x v="37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x v="2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x v="3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x v="4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x v="5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x v="6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x v="7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x v="8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x v="9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x v="10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x v="11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x v="12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x v="13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x v="14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x v="15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x v="16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x v="17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x v="19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x v="20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x v="21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x v="38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x v="22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x v="23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x v="24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x v="25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x v="39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x v="27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x v="29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x v="31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x v="32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x v="33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x v="34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x v="35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x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x v="40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x v="0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x v="36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x v="1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x v="37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x v="3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x v="4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x v="5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x v="6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x v="7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x v="8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x v="10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x v="11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x v="12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x v="13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x v="14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x v="15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x v="16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x v="17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x v="18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x v="19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x v="20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x v="21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x v="38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x v="22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x v="23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x v="24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x v="25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x v="39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x v="27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x v="29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x v="31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x v="32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x v="33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x v="34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x v="35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x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x v="40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x v="0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x v="36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x v="1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x v="37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x v="2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x v="3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x v="4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x v="5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x v="6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x v="7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x v="8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x v="9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x v="10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x v="11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x v="13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x v="14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x v="15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x v="16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x v="17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x v="18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x v="19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x v="20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x v="21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x v="38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x v="23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x v="24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x v="25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x v="39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x v="27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x v="29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x v="30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x v="31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x v="32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x v="33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x v="35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x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x v="40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x v="0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x v="1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x v="37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x v="2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x v="3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x v="4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x v="5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x v="6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x v="7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x v="8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x v="9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x v="10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x v="11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x v="12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x v="13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x v="14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x v="15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x v="16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x v="17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x v="39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x v="32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x v="33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x v="40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x v="0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x v="36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x v="1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x v="37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x v="2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x v="3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x v="4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x v="5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x v="7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x v="8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x v="9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x v="11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x v="12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x v="13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x v="14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x v="16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x v="17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x v="18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x v="19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x v="20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x v="21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x v="38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x v="22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x v="23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x v="24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x v="25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x v="39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x v="27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x v="28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x v="29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x v="30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x v="31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x v="32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x v="33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x v="34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x v="35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x v="40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x v="0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x v="36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x v="1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x v="37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x v="2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x v="3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x v="4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x v="5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x v="7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x v="8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x v="9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x v="10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x v="11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x v="12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x v="13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x v="14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x v="15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x v="16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x v="17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x v="18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x v="19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x v="20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x v="22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x v="23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x v="24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x v="25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x v="39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x v="27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x v="28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x v="29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x v="30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x v="31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x v="32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x v="33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x v="34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x v="35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x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x v="40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x v="0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x v="36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x v="1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x v="37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x v="2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x v="3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x v="4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x v="5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x v="8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x v="9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x v="11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x v="12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x v="13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x v="14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x v="15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x v="16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x v="17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x v="18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x v="19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x v="20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x v="38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x v="22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x v="23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x v="24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x v="25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x v="39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x v="27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x v="28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x v="29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x v="30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x v="31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x v="32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x v="33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x v="34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x v="35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x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x v="40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x v="0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x v="36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x v="1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x v="37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x v="3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x v="4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x v="5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x v="7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x v="8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x v="9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x v="11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x v="12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x v="13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x v="14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x v="15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x v="16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x v="17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x v="18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x v="19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x v="20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x v="21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x v="38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x v="22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x v="23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x v="24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x v="25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x v="39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x v="27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x v="28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x v="29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x v="30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x v="31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x v="32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x v="33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x v="34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x v="35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x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x v="40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x v="0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x v="36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x v="1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x v="37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x v="2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x v="3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x v="4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x v="5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x v="7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x v="8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x v="9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x v="10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x v="11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x v="12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x v="13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x v="14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x v="15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x v="16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x v="17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x v="18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x v="19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x v="20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x v="21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x v="38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x v="22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x v="23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x v="24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x v="25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x v="39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x v="27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x v="28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x v="29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x v="30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x v="31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x v="33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x v="34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x v="35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x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x v="40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x v="0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x v="36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x v="1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x v="37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x v="3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x v="4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x v="5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x v="7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x v="8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x v="9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x v="10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x v="11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x v="12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x v="13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x v="14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x v="15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x v="16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x v="17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x v="18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x v="19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x v="20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x v="21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x v="38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x v="22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x v="23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x v="24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x v="25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x v="39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x v="27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x v="28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x v="29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x v="30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x v="31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x v="32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x v="33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x v="35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x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x v="40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x v="8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x v="11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x v="17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x v="18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x v="19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x v="20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x v="38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x v="22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x v="23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x v="24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x v="25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x v="39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x v="27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x v="28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x v="29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x v="30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x v="32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x v="33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x v="34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x v="35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x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x v="0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x v="36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x v="1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x v="37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x v="3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x v="4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x v="5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x v="7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x v="8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x v="9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x v="11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x v="12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x v="13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x v="14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x v="15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x v="16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x v="17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x v="18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x v="19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x v="21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x v="38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x v="22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x v="23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x v="24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x v="25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x v="26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x v="27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x v="28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x v="29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x v="30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x v="32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x v="33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x v="34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x v="35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x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x v="40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x v="0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x v="36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x v="1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x v="37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x v="2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x v="3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x v="4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x v="5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x v="7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x v="8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x v="9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x v="10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x v="11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x v="12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x v="13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x v="14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x v="15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x v="16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x v="17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x v="18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x v="19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x v="20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x v="21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x v="38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x v="22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x v="23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x v="24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x v="25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x v="26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x v="39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x v="27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x v="28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x v="29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x v="30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x v="31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x v="32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x v="33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x v="34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x v="35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x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x v="40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x v="0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x v="36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x v="1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x v="37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x v="2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x v="3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x v="4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x v="5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x v="7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x v="8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x v="9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x v="10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x v="11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x v="12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x v="13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x v="14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x v="15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x v="16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x v="17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x v="18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x v="19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x v="20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x v="21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x v="38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x v="22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x v="23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x v="24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x v="25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x v="26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x v="39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x v="27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x v="28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x v="29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x v="30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x v="31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x v="32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x v="33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x v="34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x v="35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x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x v="40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x v="0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x v="36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x v="1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x v="2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x v="3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x v="4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x v="5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x v="7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x v="8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x v="9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x v="10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x v="11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x v="12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x v="13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x v="14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x v="15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x v="16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x v="17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x v="18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x v="19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x v="20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x v="21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x v="38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x v="22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x v="23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x v="24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x v="25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x v="26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x v="39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x v="27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x v="28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x v="29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x v="30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x v="31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x v="32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x v="33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x v="34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x v="35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x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x v="40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x v="0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x v="36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x v="1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x v="37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x v="2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x v="3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x v="4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x v="5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x v="7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x v="8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x v="9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x v="10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x v="11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x v="12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x v="14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x v="15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x v="16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x v="17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x v="18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x v="19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x v="20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x v="21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x v="38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x v="22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x v="23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x v="24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x v="25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x v="26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x v="27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x v="28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x v="29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x v="30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x v="31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x v="32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x v="33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x v="34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x v="35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x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x v="40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x v="0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x v="36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x v="1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x v="37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x v="3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x v="4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x v="5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x v="7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x v="8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x v="10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x v="11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x v="12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x v="13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x v="14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x v="15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x v="16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x v="18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x v="19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x v="20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x v="21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x v="38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x v="22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x v="23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x v="24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x v="25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x v="26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x v="39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x v="27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x v="28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x v="29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x v="30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x v="31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x v="32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x v="33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x v="35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x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x v="0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x v="36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x v="1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x v="37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x v="2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x v="3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x v="4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x v="5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x v="6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x v="7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x v="8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x v="10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x v="11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x v="12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x v="13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x v="14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x v="15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x v="16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x v="17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x v="18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x v="19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x v="20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x v="21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x v="38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x v="22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x v="23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x v="24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x v="25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x v="26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x v="39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x v="27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x v="29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x v="30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x v="31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x v="32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x v="33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x v="34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x v="35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x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x v="40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x v="0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x v="36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x v="1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x v="37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x v="2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x v="3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x v="4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x v="5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x v="6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x v="7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x v="8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x v="10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x v="11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x v="12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x v="13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x v="14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x v="15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x v="16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x v="17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x v="18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x v="19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x v="20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x v="21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x v="38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x v="22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x v="23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x v="24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x v="25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x v="26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x v="39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x v="27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x v="28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x v="29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x v="30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x v="31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x v="32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x v="33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x v="34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x v="35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x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x v="40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x v="0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x v="36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x v="1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x v="37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x v="3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x v="4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x v="5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x v="6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x v="7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x v="8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x v="10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x v="11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x v="12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x v="13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x v="15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x v="16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x v="17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x v="18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x v="19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x v="20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x v="21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x v="38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x v="22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x v="24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x v="25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x v="26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x v="39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x v="27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x v="29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x v="30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x v="31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x v="32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x v="33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x v="34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x v="35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x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x v="40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x v="0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x v="36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x v="1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x v="37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x v="2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x v="3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x v="4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x v="5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x v="6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x v="7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x v="8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x v="10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x v="11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x v="12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x v="13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x v="14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x v="15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x v="16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x v="17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x v="18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x v="19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x v="20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x v="21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x v="38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x v="22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x v="23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x v="24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x v="25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x v="26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x v="39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x v="27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x v="29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x v="30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x v="31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x v="32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x v="33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x v="34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x v="35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x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x v="40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x v="0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x v="36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x v="1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x v="37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x v="2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x v="3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x v="4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x v="5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x v="7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x v="8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x v="10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x v="11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x v="12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x v="13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x v="14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x v="15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x v="16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x v="17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x v="18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x v="19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x v="20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x v="21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x v="38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x v="22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x v="23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x v="24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x v="25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x v="26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x v="39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x v="27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x v="29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x v="30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x v="31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x v="32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x v="33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x v="34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x v="35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x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x v="40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x v="0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x v="36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x v="1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x v="37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x v="2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x v="3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x v="4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x v="5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x v="6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x v="7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x v="8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x v="10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x v="11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x v="12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x v="13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x v="14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x v="15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x v="16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x v="17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x v="18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x v="19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x v="20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x v="21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x v="22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x v="23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x v="24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x v="25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x v="26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x v="39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x v="27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x v="29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x v="30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x v="31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x v="32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x v="33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x v="35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x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x v="40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x v="0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x v="36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x v="1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x v="37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x v="2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x v="3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x v="4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x v="5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x v="6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x v="8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x v="10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x v="11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x v="12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x v="13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x v="14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x v="15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x v="16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x v="17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x v="24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x v="27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x v="40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x v="1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x v="37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x v="6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x v="8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x v="13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x v="16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x v="18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x v="19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x v="20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x v="21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x v="23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x v="24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x v="25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x v="39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x v="27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x v="30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x v="29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x v="32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x v="33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x v="34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x v="35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x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x v="40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x v="0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x v="36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x v="1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x v="37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x v="2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x v="3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x v="4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x v="5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x v="6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x v="7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x v="10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x v="12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x v="13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x v="14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x v="16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x v="17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x v="18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x v="19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x v="20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x v="21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x v="22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x v="23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x v="24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x v="25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x v="26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x v="39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x v="27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x v="28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x v="29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x v="30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x v="31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x v="32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x v="34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x v="35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x v="40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x v="0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x v="36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x v="1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x v="37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x v="2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x v="3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x v="4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x v="5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x v="6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x v="7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x v="8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x v="10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x v="11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x v="12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x v="13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x v="14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x v="15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x v="16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x v="17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x v="18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x v="19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x v="20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x v="21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x v="22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x v="23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x v="24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x v="25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x v="26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x v="39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x v="27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x v="28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x v="29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x v="30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x v="31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x v="32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x v="33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x v="34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x v="35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x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x v="40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x v="0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x v="36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x v="1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x v="37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x v="2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x v="3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x v="4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x v="5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x v="6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x v="7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x v="8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x v="10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x v="11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x v="12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x v="13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x v="14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x v="15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x v="16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x v="17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x v="18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x v="19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x v="20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x v="21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x v="22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x v="23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x v="25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x v="26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x v="27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x v="28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x v="29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x v="30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x v="31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x v="32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x v="33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x v="34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x v="35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x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x v="40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x v="0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x v="36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x v="1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x v="37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x v="2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x v="3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x v="4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x v="5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x v="6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x v="7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x v="8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x v="10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x v="11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x v="12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x v="13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x v="14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x v="15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x v="16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x v="17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x v="18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x v="19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x v="20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x v="21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x v="38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x v="22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x v="23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x v="24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x v="25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x v="26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x v="39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x v="27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x v="28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x v="29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x v="30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x v="31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x v="32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x v="33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x v="34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x v="35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x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x v="40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x v="0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x v="36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x v="1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x v="37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x v="2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x v="4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x v="5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x v="6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x v="7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x v="8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x v="10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x v="11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x v="12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x v="13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x v="14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x v="15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x v="16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x v="17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x v="18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x v="19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x v="20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x v="21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x v="38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x v="22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x v="23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x v="24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x v="25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x v="26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x v="39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x v="27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x v="28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x v="29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x v="30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x v="31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x v="32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x v="33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x v="34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x v="35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x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x v="40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x v="0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x v="36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x v="1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x v="37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x v="2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x v="4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x v="5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x v="6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x v="7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x v="8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x v="10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x v="11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x v="12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x v="13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x v="14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x v="15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x v="17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x v="18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x v="19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x v="20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x v="21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x v="22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x v="23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x v="25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x v="26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x v="39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x v="27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x v="28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x v="29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x v="30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x v="31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x v="32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x v="33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x v="35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x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x v="40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x v="0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x v="36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x v="1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x v="37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x v="2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x v="3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x v="5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x v="6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x v="7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x v="8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x v="10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x v="11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x v="12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x v="13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x v="14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x v="15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x v="16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x v="18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x v="31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x v="40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x v="0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x v="36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x v="1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x v="37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x v="2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x v="3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x v="4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x v="5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x v="6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x v="10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x v="11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x v="12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x v="13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x v="14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x v="15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x v="16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x v="17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x v="18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x v="19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x v="20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x v="21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x v="38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x v="22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x v="23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x v="24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x v="25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x v="26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x v="39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x v="27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x v="28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x v="29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x v="30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x v="31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x v="32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x v="33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x v="34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x v="35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x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x v="0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x v="36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x v="1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x v="37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x v="2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x v="3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x v="4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x v="5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x v="6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x v="7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x v="8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x v="10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x v="11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x v="12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x v="13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x v="14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x v="16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x v="17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x v="18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x v="19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x v="20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x v="21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x v="38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x v="22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x v="23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x v="24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x v="25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x v="26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x v="39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x v="27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x v="28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x v="29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x v="30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x v="31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x v="32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x v="33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x v="34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x v="35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x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x v="40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x v="0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x v="36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x v="1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x v="37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x v="2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x v="3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x v="4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x v="5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x v="6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x v="7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x v="8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x v="10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x v="11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x v="12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x v="13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x v="14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x v="15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x v="16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x v="17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x v="18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x v="20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x v="21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x v="38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x v="22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x v="23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x v="24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x v="25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x v="26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x v="39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x v="27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x v="28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x v="29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x v="30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x v="31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x v="32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x v="33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x v="34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x v="35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x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x v="40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x v="0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x v="36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x v="1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x v="37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x v="2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x v="3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x v="4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x v="5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x v="6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x v="7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x v="8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x v="10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x v="11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x v="12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x v="13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x v="14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x v="15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x v="16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x v="17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x v="18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x v="20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x v="21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x v="38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x v="22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x v="23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x v="24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x v="25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x v="26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x v="39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x v="27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x v="28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x v="29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x v="30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x v="31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x v="32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x v="33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x v="34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x v="35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x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x v="40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x v="0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x v="36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x v="1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x v="37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x v="2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x v="3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x v="4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x v="5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x v="6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x v="7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x v="8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x v="10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x v="11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x v="12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x v="13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x v="14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x v="15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x v="16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x v="17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x v="18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x v="20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x v="21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x v="38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x v="23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x v="24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x v="25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x v="26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x v="39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x v="27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x v="28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x v="29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x v="30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x v="31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x v="32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x v="33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x v="34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x v="35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x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x v="40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x v="0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x v="36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x v="1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x v="37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x v="2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x v="3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x v="4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x v="5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x v="6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x v="7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x v="8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x v="10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x v="11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x v="12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x v="13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x v="14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x v="15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x v="16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x v="17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x v="18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x v="20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x v="21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x v="22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x v="23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x v="24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x v="25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x v="26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x v="39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x v="27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x v="28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x v="29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x v="30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x v="31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x v="32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x v="33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x v="34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x v="35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x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x v="40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x v="5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x v="6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x v="8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x v="11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x v="16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x v="18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x v="20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x v="21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x v="22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x v="23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x v="25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x v="26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x v="39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x v="27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x v="28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x v="29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x v="30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x v="31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x v="32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x v="33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x v="34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x v="35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x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x v="0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x v="36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x v="1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x v="37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x v="2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x v="3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x v="4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x v="5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x v="6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x v="7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x v="8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x v="10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x v="11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x v="12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x v="13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x v="14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x v="16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x v="17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x v="18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x v="20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x v="21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x v="38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x v="22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x v="23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x v="24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x v="25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x v="26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x v="39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x v="27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x v="28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x v="29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x v="30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x v="31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x v="32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x v="33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x v="34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x v="35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x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x v="40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x v="0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x v="36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x v="1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x v="37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x v="2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x v="3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x v="4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x v="5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x v="6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x v="7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x v="8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x v="10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x v="11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x v="12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x v="13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x v="14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x v="15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x v="16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x v="18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x v="20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x v="21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x v="38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x v="22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x v="23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x v="24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x v="25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x v="26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x v="39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x v="27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x v="28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x v="29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x v="30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x v="31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x v="32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x v="33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x v="34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x v="35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x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x v="40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x v="0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x v="36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x v="1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x v="37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x v="2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x v="3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x v="4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x v="5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x v="6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x v="7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x v="8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x v="10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x v="11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x v="12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x v="13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x v="14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x v="15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x v="16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x v="18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x v="20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x v="21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x v="38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x v="22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x v="23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x v="24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x v="25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x v="26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x v="39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x v="27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x v="28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x v="29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x v="30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x v="31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x v="32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x v="33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x v="34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x v="35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x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x v="40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x v="0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x v="36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x v="1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x v="37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x v="2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x v="3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x v="4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x v="5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x v="6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x v="7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x v="8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x v="10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x v="11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x v="12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x v="13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x v="14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x v="15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x v="16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x v="18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x v="20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x v="21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x v="38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x v="22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x v="23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x v="24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x v="25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x v="26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x v="39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x v="27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x v="28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x v="29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x v="30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x v="31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x v="32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x v="33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x v="34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x v="35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x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x v="40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x v="0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x v="36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x v="1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x v="37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x v="2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x v="3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x v="4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x v="5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x v="6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x v="7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x v="8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x v="10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x v="11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x v="12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x v="13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x v="14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x v="15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x v="16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x v="18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x v="20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x v="21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x v="38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x v="22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x v="23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x v="24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x v="25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x v="26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x v="39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x v="27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x v="28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x v="29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x v="30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x v="31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x v="33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x v="34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x v="35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x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x v="40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x v="0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x v="36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x v="1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x v="37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x v="2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x v="3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x v="4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x v="5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x v="6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x v="7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x v="8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x v="9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x v="10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x v="11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x v="12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x v="13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x v="14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x v="15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x v="16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x v="17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x v="18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x v="20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x v="21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x v="22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x v="23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x v="24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x v="25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x v="26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x v="39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x v="27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x v="28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x v="29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x v="30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x v="31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x v="32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x v="33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x v="34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x v="35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x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x v="40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x v="0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x v="36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x v="1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x v="2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x v="3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x v="5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x v="7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x v="8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x v="9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x v="10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x v="12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x v="13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x v="14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x v="15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x v="16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x v="17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x v="24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x v="26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x v="27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x v="32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x v="40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x v="4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x v="6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x v="18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x v="20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x v="21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x v="22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x v="23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x v="24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x v="25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x v="26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x v="39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x v="27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x v="28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x v="29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x v="30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x v="31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x v="32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x v="33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x v="34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x v="35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x v="0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x v="36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x v="1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x v="3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x v="4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x v="5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x v="6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x v="7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x v="8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x v="9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x v="10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x v="11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x v="12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x v="13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x v="14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x v="15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x v="16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x v="17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x v="18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x v="20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x v="21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x v="38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x v="22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x v="23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x v="24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x v="25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x v="26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x v="39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x v="27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x v="28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x v="29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x v="30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x v="31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x v="32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x v="33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x v="34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x v="35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x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x v="40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x v="0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x v="36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x v="1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x v="3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x v="4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x v="5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x v="7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x v="8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x v="9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x v="11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x v="12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x v="13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x v="14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x v="15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x v="17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x v="24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x v="27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x v="33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x v="40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x v="3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x v="6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x v="8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x v="12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x v="18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x v="20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x v="21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x v="22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x v="23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x v="24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x v="25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x v="26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x v="39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x v="27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x v="28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x v="29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x v="30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x v="31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x v="32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x v="33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x v="35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x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x v="0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x v="1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x v="3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x v="4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x v="5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x v="7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x v="8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x v="9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x v="10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x v="11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x v="12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x v="13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x v="14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x v="16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x v="17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x v="18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x v="20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x v="21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x v="22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x v="23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x v="24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x v="25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x v="26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x v="39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x v="27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x v="28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x v="29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x v="30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x v="31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x v="32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x v="33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x v="35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x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x v="40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x v="0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x v="36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x v="1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x v="3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x v="4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x v="5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x v="6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x v="7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x v="8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x v="9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x v="10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x v="11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x v="12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x v="13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x v="14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x v="15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x v="16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x v="17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x v="18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x v="20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x v="21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x v="38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x v="22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x v="23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x v="24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x v="25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x v="26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x v="39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x v="27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x v="28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x v="29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x v="30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x v="31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x v="32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x v="33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x v="34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x v="35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x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x v="40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x v="0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x v="1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x v="2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x v="3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x v="5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x v="7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x v="8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x v="9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x v="11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x v="12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x v="13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x v="14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x v="16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x v="17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x v="23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x v="24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x v="39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x v="27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x v="32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x v="33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x v="34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x v="40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x v="0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x v="36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x v="1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x v="2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x v="3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x v="4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x v="5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x v="6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x v="7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x v="8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x v="9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x v="10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x v="11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x v="12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x v="13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x v="14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x v="15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x v="16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x v="17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x v="18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x v="19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x v="20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x v="21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x v="38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x v="22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x v="23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x v="24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x v="25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x v="26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x v="39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x v="27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x v="28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x v="29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x v="30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x v="31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x v="32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x v="33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x v="34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x v="35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x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x v="40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x v="0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x v="36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x v="1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x v="37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x v="2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x v="3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x v="4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x v="5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x v="6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x v="8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x v="9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x v="10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x v="11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x v="12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x v="13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x v="14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x v="15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x v="16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x v="17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x v="18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x v="19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x v="20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x v="21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x v="38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x v="22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x v="23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x v="24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x v="25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x v="26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x v="39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x v="27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x v="28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x v="29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x v="30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x v="31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x v="32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x v="33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x v="34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x v="35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x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x v="40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x v="0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x v="36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x v="1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x v="37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x v="2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x v="3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x v="4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x v="5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x v="6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x v="7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x v="8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x v="9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x v="10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x v="11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x v="12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x v="13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x v="16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x v="17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x v="18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x v="19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x v="20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x v="21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x v="38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x v="22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x v="23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x v="24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x v="25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x v="26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x v="39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x v="27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x v="28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x v="29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x v="30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x v="31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x v="32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x v="33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x v="34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x v="35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x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x v="40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x v="0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x v="36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x v="1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x v="37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x v="2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x v="3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x v="4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x v="5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x v="7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x v="8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x v="9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x v="10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x v="11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x v="12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x v="13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x v="14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x v="15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x v="16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x v="17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x v="18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x v="19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x v="20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x v="21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x v="38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x v="22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x v="23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x v="24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x v="25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x v="26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x v="39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x v="27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x v="28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x v="29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x v="30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x v="31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x v="32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x v="33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x v="34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x v="35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x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x v="40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x v="0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x v="36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x v="1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x v="37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x v="2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x v="3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x v="4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x v="5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x v="6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x v="7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x v="8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x v="9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x v="10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x v="11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x v="12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x v="13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x v="14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x v="16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x v="17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x v="18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x v="19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x v="20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x v="21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x v="38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x v="22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x v="23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x v="24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x v="25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x v="26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x v="39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x v="27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x v="28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x v="29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x v="30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x v="31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x v="32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x v="33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x v="34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x v="35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x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x v="40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x v="0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x v="36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x v="1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x v="37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x v="2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x v="3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x v="4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x v="5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x v="6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x v="7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x v="8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x v="9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x v="10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x v="11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x v="12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x v="13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x v="14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x v="16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x v="17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x v="18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x v="19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x v="20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x v="21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x v="23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x v="24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x v="25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x v="26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x v="39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x v="27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x v="28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x v="30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x v="31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x v="32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x v="33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x v="34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x v="35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x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x v="40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x v="2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x v="4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x v="6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x v="11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x v="18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x v="19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x v="21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x v="22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x v="23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x v="24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x v="25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x v="26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x v="39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x v="27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x v="28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x v="29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x v="30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x v="31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x v="32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x v="33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x v="34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x v="35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x v="0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x v="36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x v="1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x v="37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x v="2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x v="3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x v="4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x v="5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x v="6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x v="7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x v="8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x v="9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x v="10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x v="11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x v="12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x v="13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x v="15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x v="16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x v="17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x v="18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x v="19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x v="20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x v="21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x v="38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x v="22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x v="23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x v="24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x v="25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x v="26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x v="39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x v="27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x v="28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x v="29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x v="30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x v="31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x v="32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x v="33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x v="34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x v="35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x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x v="40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x v="0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x v="36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x v="1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x v="37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x v="2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x v="3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x v="4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x v="5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x v="6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x v="7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x v="8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x v="9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x v="10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x v="11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x v="12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x v="13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x v="14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x v="16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x v="17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x v="18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x v="19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x v="20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x v="21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x v="38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x v="22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x v="23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x v="24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x v="25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x v="26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x v="39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x v="27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x v="28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x v="29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x v="30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x v="31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x v="32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x v="33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x v="34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x v="35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x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x v="40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x v="0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x v="36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x v="1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x v="37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x v="2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x v="4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x v="5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x v="6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x v="7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x v="9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x v="10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x v="11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x v="12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x v="13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x v="14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x v="15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x v="16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x v="17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x v="18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x v="19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x v="20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x v="21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x v="38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x v="22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x v="23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x v="24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x v="25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x v="26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x v="39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x v="27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x v="28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x v="29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x v="30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x v="31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x v="32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x v="33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x v="34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x v="35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x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x v="40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x v="0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x v="36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x v="1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x v="37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x v="2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x v="3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x v="4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x v="5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x v="6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x v="7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x v="8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x v="9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x v="10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x v="11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x v="12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x v="13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x v="14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x v="16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x v="17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x v="18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x v="19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x v="20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x v="21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x v="22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x v="23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x v="25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x v="26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x v="39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x v="27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x v="28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x v="29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x v="30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x v="31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x v="32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x v="33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x v="34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x v="35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x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x v="40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x v="0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x v="36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x v="1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x v="37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x v="2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x v="3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x v="4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x v="5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x v="6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x v="7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x v="8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x v="9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x v="10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x v="11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x v="12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x v="13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x v="14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x v="16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x v="17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x v="18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x v="19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x v="20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x v="21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x v="38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x v="22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x v="23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x v="25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x v="26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x v="39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x v="27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x v="28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x v="29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x v="30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x v="31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x v="32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x v="33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x v="34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x v="35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x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x v="40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x v="0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x v="36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x v="1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x v="37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x v="2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x v="3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x v="4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x v="5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x v="6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x v="7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x v="8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x v="9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x v="10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x v="11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x v="12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x v="13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x v="14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x v="15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x v="16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x v="17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x v="18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x v="19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x v="20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x v="21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x v="38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x v="22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x v="23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x v="25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x v="26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x v="39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x v="27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x v="28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x v="29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x v="30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x v="31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x v="32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x v="33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x v="34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x v="35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x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x v="40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x v="0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x v="36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x v="1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x v="2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x v="3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x v="4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x v="5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x v="7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x v="8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x v="9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x v="10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x v="11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x v="12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x v="13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x v="14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x v="16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x v="17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x v="39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x v="27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x v="32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x v="33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x v="40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x v="0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x v="36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x v="1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x v="2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x v="3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x v="4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x v="5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x v="6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x v="7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x v="8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x v="9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x v="10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x v="11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x v="12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x v="13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x v="14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x v="16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x v="17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x v="18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x v="19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x v="20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x v="21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x v="38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x v="22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x v="23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x v="25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x v="26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x v="39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x v="27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x v="28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x v="29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x v="30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x v="31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x v="32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x v="33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x v="34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x v="35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x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x v="40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x v="36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x v="1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x v="2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x v="3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x v="4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x v="5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x v="6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x v="7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x v="8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x v="9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x v="10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x v="11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x v="12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x v="13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x v="14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x v="16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x v="17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x v="18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x v="19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x v="20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x v="21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x v="38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x v="22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x v="23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x v="25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x v="26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x v="39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x v="27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x v="28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x v="29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x v="30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x v="31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x v="32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x v="33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x v="34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x v="35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x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x v="40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x v="36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x v="1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x v="2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x v="3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x v="4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x v="5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x v="6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x v="7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x v="8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x v="9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x v="10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x v="11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x v="12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x v="13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x v="14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x v="15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x v="16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x v="17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x v="18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x v="19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x v="20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x v="21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x v="38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x v="22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x v="23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x v="25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x v="26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x v="39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x v="27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x v="28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x v="29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x v="30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x v="31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x v="32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x v="33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x v="35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x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x v="40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x v="0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x v="36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x v="1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x v="37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x v="2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x v="3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x v="4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x v="5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x v="6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x v="7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x v="8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x v="9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x v="10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x v="11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x v="12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x v="13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x v="14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x v="15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x v="16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x v="17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x v="18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x v="19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x v="20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x v="21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x v="38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x v="22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x v="23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x v="25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x v="26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x v="39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x v="27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x v="28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x v="29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x v="30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x v="31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x v="32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x v="33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x v="35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x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x v="40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x v="0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x v="36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x v="1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x v="37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x v="2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x v="3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x v="4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x v="5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x v="6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x v="7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x v="8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x v="9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x v="10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x v="11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x v="12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x v="14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x v="15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x v="16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x v="17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x v="18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x v="19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x v="20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x v="21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x v="38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x v="22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x v="23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x v="25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x v="26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x v="39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x v="27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x v="28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x v="29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x v="30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x v="31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x v="32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x v="33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x v="35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x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x v="40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x v="0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x v="36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x v="1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x v="37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x v="2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x v="3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x v="4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x v="5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x v="6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x v="7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x v="8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x v="9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x v="10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x v="11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x v="12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x v="14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x v="15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x v="16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x v="17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x v="18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x v="19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x v="20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x v="21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x v="22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x v="23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x v="25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x v="26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x v="39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x v="27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x v="28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x v="29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x v="30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x v="31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x v="32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x v="33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x v="35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x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x v="40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x v="0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x v="36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x v="3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x v="6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x v="11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x v="17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x v="18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x v="19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x v="20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x v="21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x v="22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x v="23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x v="25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x v="26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x v="39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x v="27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x v="28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x v="29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x v="30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x v="31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x v="32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x v="33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x v="35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x v="0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x v="36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x v="1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x v="37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x v="2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x v="3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x v="4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x v="5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x v="6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x v="7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x v="8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x v="9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x v="10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x v="11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x v="12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x v="14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x v="15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x v="17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x v="18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x v="19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x v="20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x v="21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x v="38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x v="22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x v="23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x v="24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x v="25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x v="26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x v="39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x v="27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x v="28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x v="29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x v="30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x v="31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x v="32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x v="33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x v="35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x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x v="40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x v="0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x v="36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x v="1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x v="37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x v="2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x v="3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x v="4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x v="5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x v="6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x v="7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x v="8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x v="9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x v="10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x v="11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x v="12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x v="14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x v="15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x v="16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x v="17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x v="18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x v="19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x v="20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x v="21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x v="38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x v="22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x v="23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x v="24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x v="25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x v="26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x v="39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x v="27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x v="28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x v="29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x v="30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x v="31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x v="32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x v="33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x v="35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x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x v="40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x v="0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x v="36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x v="1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x v="37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x v="2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x v="3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x v="4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x v="5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x v="6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x v="7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x v="8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x v="9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x v="10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x v="11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x v="12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x v="13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x v="14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x v="15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x v="16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x v="17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x v="18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x v="19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x v="20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x v="21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x v="38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x v="22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x v="23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x v="24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x v="25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x v="26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x v="39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x v="27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x v="28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x v="29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x v="30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x v="31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x v="32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x v="33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x v="35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x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x v="40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x v="0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x v="36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x v="1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x v="37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x v="2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x v="3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x v="4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x v="5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x v="6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x v="7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x v="8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x v="9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x v="10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x v="11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x v="12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x v="13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x v="14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x v="15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x v="16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x v="17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x v="18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x v="19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x v="20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x v="21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x v="38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x v="22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x v="23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x v="24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x v="25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x v="26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x v="39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x v="27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x v="28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x v="29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x v="30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x v="31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x v="32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x v="33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x v="35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x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x v="40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x v="0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x v="36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x v="1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x v="37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x v="2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x v="3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x v="4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x v="5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x v="6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x v="7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x v="8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x v="9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x v="10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x v="11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x v="12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x v="13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x v="14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x v="15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x v="16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x v="17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x v="18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x v="19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x v="20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x v="21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x v="38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x v="22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x v="23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x v="24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x v="25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x v="39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x v="27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x v="28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x v="29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x v="30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x v="31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x v="32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x v="33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x v="35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x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x v="0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x v="36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x v="37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x v="2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x v="4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x v="5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x v="6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x v="7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x v="8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x v="10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x v="11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x v="12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x v="13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x v="15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x v="16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x v="17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x v="18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x v="32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x v="33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x v="40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x v="0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x v="36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x v="1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x v="37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x v="2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x v="3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x v="4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x v="5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x v="6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x v="7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x v="8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x v="10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x v="11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x v="12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x v="13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x v="14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x v="15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x v="16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x v="17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x v="18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x v="19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x v="20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x v="21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x v="38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x v="22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x v="23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x v="24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x v="25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x v="39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x v="27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x v="28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x v="29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x v="30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x v="31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x v="32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x v="33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x v="35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x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x v="40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x v="0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x v="36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x v="1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x v="2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x v="3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x v="4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x v="5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x v="6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x v="7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x v="8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x v="9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x v="10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x v="11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x v="12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x v="13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x v="14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x v="15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x v="16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x v="17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x v="18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x v="19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x v="20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x v="21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x v="38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x v="22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x v="23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x v="24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x v="25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x v="26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x v="39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x v="27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x v="28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x v="29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x v="30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x v="31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x v="32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x v="33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x v="35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x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x v="40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x v="0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x v="36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x v="1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x v="37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x v="2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x v="3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x v="4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x v="5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x v="6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x v="7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x v="9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x v="10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x v="11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x v="12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x v="13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x v="15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x v="16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x v="17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x v="18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x v="19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x v="20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x v="21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x v="38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x v="23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x v="24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x v="25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x v="26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x v="39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x v="27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x v="29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x v="30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x v="31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x v="32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x v="33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x v="35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x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x v="40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x v="0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x v="36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x v="4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x v="6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x v="12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x v="18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x v="19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x v="20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x v="21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x v="22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x v="23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x v="24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x v="25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x v="39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x v="27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x v="28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x v="29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x v="30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x v="31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x v="32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x v="33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x v="35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x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x v="0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x v="1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x v="2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x v="3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x v="4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x v="5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x v="6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x v="8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x v="9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x v="10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x v="11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x v="12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x v="13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x v="14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x v="15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x v="16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x v="17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x v="18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x v="19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x v="20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x v="21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x v="38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x v="22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x v="23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x v="24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x v="25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x v="39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x v="27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x v="28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x v="29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x v="30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x v="31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x v="32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x v="33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x v="34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x v="35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x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x v="40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x v="0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x v="1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x v="2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x v="3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x v="4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x v="5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x v="6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x v="7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x v="8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x v="9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x v="10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x v="11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x v="12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x v="13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x v="14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x v="15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x v="16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x v="17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x v="18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x v="19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x v="20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x v="38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x v="22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x v="23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x v="24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x v="25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x v="39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x v="27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x v="28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x v="29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x v="30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x v="31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x v="32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x v="33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x v="34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x v="35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x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x v="40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x v="0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x v="36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x v="1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x v="2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x v="4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x v="5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x v="6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x v="7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x v="8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x v="9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x v="10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x v="11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x v="12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x v="13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x v="14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x v="15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x v="16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x v="17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x v="18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x v="19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x v="20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x v="21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x v="22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x v="23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x v="24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x v="25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x v="39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x v="27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x v="28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x v="29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x v="30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x v="31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x v="32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x v="33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x v="34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x v="35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x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x v="40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x v="1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x v="2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x v="3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x v="4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x v="5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x v="6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x v="7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x v="8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x v="9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x v="10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x v="11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x v="12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x v="13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x v="14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x v="15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x v="16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x v="17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x v="21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x v="33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x v="40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x v="0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x v="36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x v="1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x v="2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x v="3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x v="4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x v="5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x v="6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x v="7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x v="8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x v="9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x v="10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x v="11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x v="12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x v="13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x v="14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x v="15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x v="17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x v="18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x v="19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x v="20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x v="21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x v="38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x v="22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x v="23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x v="24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x v="25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x v="39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x v="27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x v="28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x v="29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x v="30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x v="31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x v="32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x v="33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x v="34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x v="35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x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x v="40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x v="0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x v="36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x v="1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x v="2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x v="3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x v="4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x v="5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x v="6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x v="7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x v="8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x v="9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x v="10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x v="11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x v="12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x v="13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x v="14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x v="15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x v="17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x v="18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x v="19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x v="20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x v="21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x v="38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x v="22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x v="23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x v="24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x v="25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x v="39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x v="27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x v="28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x v="29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x v="30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x v="31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x v="32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x v="33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x v="35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x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x v="40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x v="0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x v="36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x v="1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x v="2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x v="4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x v="5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x v="6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x v="7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x v="8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x v="9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x v="10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x v="11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x v="12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x v="13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x v="14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x v="15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x v="16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x v="17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x v="18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x v="19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x v="20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x v="21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x v="38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x v="22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x v="23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x v="24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x v="25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x v="26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x v="39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x v="27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x v="28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x v="29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x v="30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x v="31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x v="32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x v="33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x v="34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x v="35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x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x v="40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x v="0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x v="36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x v="1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x v="37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x v="2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x v="3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x v="4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x v="5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x v="6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x v="7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x v="8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x v="9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x v="11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x v="12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x v="13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x v="14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x v="15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x v="16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x v="17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x v="18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x v="19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x v="20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x v="21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x v="38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x v="22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x v="23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x v="24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x v="25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x v="26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x v="39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x v="27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x v="28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x v="29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x v="30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x v="31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x v="32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x v="33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x v="34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x v="35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x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x v="40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x v="0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x v="36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x v="1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x v="37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x v="2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x v="3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x v="4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x v="5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x v="6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x v="7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x v="8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x v="10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x v="11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x v="12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x v="13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x v="14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x v="16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x v="17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x v="18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x v="19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x v="20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x v="21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x v="38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x v="22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x v="23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x v="24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x v="25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x v="39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x v="27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x v="28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x v="29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x v="30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x v="31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x v="32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x v="33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x v="34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x v="35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x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x v="40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x v="0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x v="36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x v="1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x v="37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x v="2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x v="3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x v="4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x v="5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x v="6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x v="7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x v="8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x v="9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x v="10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x v="11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x v="12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x v="13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x v="14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x v="15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x v="16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x v="17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x v="18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x v="19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x v="20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x v="21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x v="22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x v="23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x v="24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x v="25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x v="27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x v="28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x v="29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x v="30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x v="31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x v="32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x v="33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x v="35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x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x v="40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x v="3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x v="4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x v="7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x v="8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x v="14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x v="18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x v="19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x v="20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x v="21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x v="23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x v="24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x v="25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x v="27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x v="28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x v="29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x v="30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x v="31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x v="32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x v="33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x v="34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x v="35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x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x v="0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x v="36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x v="37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x v="2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x v="4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x v="5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x v="6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x v="7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x v="9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x v="10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x v="11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x v="12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x v="13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x v="14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x v="15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x v="16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x v="17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x v="23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x v="39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x v="27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x v="0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x v="36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x v="1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x v="2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x v="3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x v="4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x v="5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x v="6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x v="7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x v="8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x v="9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x v="10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x v="11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x v="12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x v="13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x v="14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x v="15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x v="16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x v="17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x v="18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x v="19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x v="20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x v="21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x v="38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x v="23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x v="24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x v="25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x v="39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x v="27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x v="28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x v="29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x v="30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x v="31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x v="32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x v="33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x v="34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x v="35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x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x v="40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x v="0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x v="36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x v="1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x v="2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x v="3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x v="4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x v="5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x v="6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x v="7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x v="9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x v="10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x v="11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x v="12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x v="13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x v="14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x v="15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x v="16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x v="17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x v="18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x v="19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x v="20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x v="21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x v="38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x v="23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x v="24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x v="25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x v="39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x v="27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x v="28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x v="29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x v="30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x v="31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x v="32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x v="33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x v="34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x v="35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x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x v="40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x v="0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x v="36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x v="1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x v="2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x v="3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x v="4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x v="5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x v="6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x v="7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x v="8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x v="9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x v="10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x v="11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x v="12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x v="13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x v="14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x v="15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x v="16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x v="17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x v="18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x v="19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x v="20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x v="21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x v="38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x v="23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x v="24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x v="25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x v="39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x v="27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x v="28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x v="29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x v="30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x v="31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x v="32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x v="33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x v="34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x v="35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x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x v="40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x v="0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x v="36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x v="1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x v="2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x v="3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x v="4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x v="5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x v="6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x v="7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x v="8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x v="9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x v="10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x v="11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x v="12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x v="13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x v="14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x v="15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x v="16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x v="17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x v="18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x v="19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x v="20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x v="21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x v="38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x v="23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x v="24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x v="25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x v="39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x v="27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x v="28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x v="29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x v="30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x v="31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x v="32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x v="33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x v="34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x v="35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x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x v="40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x v="0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x v="36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x v="1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x v="37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x v="2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x v="3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x v="4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x v="5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x v="6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x v="7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x v="8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x v="9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x v="10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x v="11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x v="12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x v="15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x v="16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x v="17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x v="18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x v="19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x v="20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x v="21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x v="38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x v="22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x v="23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x v="24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x v="25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x v="26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x v="39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x v="27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x v="28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x v="29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x v="30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x v="31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x v="32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x v="33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x v="35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x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x v="40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x v="36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x v="4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x v="6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x v="8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x v="13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x v="15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x v="18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x v="19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x v="20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x v="21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x v="22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x v="23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x v="24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x v="39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x v="27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x v="28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x v="29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x v="30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x v="31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x v="32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x v="33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x v="34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x v="35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x v="40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x v="0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x v="36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x v="1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x v="37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x v="2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x v="3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x v="4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x v="5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x v="6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x v="7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x v="8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x v="9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x v="10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x v="11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x v="12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x v="13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x v="14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x v="15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x v="17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x v="18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x v="19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x v="20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x v="38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x v="22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x v="23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x v="24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x v="25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x v="39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x v="27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x v="29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x v="30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x v="31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x v="32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x v="33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x v="35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x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x v="40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x v="0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x v="36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x v="1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x v="37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x v="2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x v="3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x v="4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x v="5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x v="6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x v="7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x v="8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x v="9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x v="11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x v="12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x v="13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x v="14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x v="15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x v="17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x v="18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x v="19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x v="20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x v="21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x v="38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x v="22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x v="23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x v="24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x v="25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x v="39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x v="27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x v="28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x v="29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x v="30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x v="31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x v="32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x v="33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x v="34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x v="35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x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x v="40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x v="0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x v="36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x v="1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x v="37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x v="2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x v="3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x v="4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x v="5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x v="6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x v="7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x v="8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x v="9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x v="10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x v="11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x v="12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x v="13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x v="14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x v="15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x v="17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x v="18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x v="19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x v="20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x v="21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x v="38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x v="22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x v="23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x v="24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x v="25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x v="26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x v="39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x v="27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x v="28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x v="29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x v="30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x v="31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x v="32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x v="33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x v="34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x v="35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x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x v="40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x v="0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x v="36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x v="1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x v="37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x v="2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x v="3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x v="4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x v="5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x v="6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x v="7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x v="8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x v="9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x v="11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x v="12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x v="13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x v="14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x v="15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x v="16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x v="17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x v="18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x v="19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x v="20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x v="21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x v="38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x v="22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x v="23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x v="24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x v="25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x v="39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x v="27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x v="28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x v="30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x v="31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x v="32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x v="33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x v="34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x v="35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x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x v="40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x v="0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x v="36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x v="1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x v="37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x v="2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x v="3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x v="4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x v="5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x v="6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x v="8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x v="9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x v="10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x v="11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x v="12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x v="13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x v="14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x v="15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x v="16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x v="17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x v="18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x v="19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x v="20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x v="21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x v="38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x v="22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x v="23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x v="24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x v="25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x v="39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x v="27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x v="28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x v="30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x v="31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x v="32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x v="33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x v="34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x v="35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x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x v="40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x v="0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x v="36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x v="1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x v="37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x v="2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x v="3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x v="4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x v="5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x v="6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x v="8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x v="9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x v="10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x v="11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x v="12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x v="13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x v="14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x v="15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x v="16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x v="17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x v="18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x v="19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x v="20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x v="21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x v="22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x v="23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x v="24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x v="25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x v="39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x v="27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x v="28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x v="30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x v="31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x v="32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x v="33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x v="34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x v="35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x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x v="40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x v="0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x v="1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x v="37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x v="2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x v="3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x v="4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x v="5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x v="6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x v="8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x v="9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x v="11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x v="12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x v="13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x v="14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x v="15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x v="16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x v="17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x v="24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x v="29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x v="33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x v="40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x v="0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x v="36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x v="1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x v="2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x v="3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x v="4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x v="5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x v="6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x v="7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x v="8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x v="9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x v="10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x v="11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x v="12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x v="13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x v="14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x v="16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x v="17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x v="18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x v="19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x v="20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x v="21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x v="38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x v="22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x v="23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x v="24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x v="25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x v="39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x v="27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x v="28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x v="29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x v="30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x v="31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x v="32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x v="33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x v="34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x v="35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x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x v="40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x v="0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x v="36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x v="1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x v="2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x v="3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x v="4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x v="5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x v="6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x v="7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x v="8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x v="9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x v="10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x v="11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x v="12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x v="13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x v="14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x v="15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x v="16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x v="17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x v="18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x v="19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x v="20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x v="21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x v="38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x v="22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x v="23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x v="24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x v="25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x v="39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x v="27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x v="28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x v="29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x v="30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x v="31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x v="32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x v="33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x v="34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x v="35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x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x v="40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x v="0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x v="36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x v="1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x v="2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x v="3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x v="4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x v="5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x v="6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x v="7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x v="9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x v="10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x v="11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x v="12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x v="13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x v="14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x v="15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x v="16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x v="17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x v="18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x v="19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x v="20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x v="21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x v="38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x v="22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x v="23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x v="24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x v="25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x v="39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x v="27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x v="29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x v="30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x v="31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x v="32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x v="33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x v="34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x v="35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x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x v="40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x v="0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x v="36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x v="1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x v="37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x v="2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x v="3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x v="4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x v="5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x v="6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x v="7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x v="8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x v="9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x v="11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x v="12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x v="13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x v="14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x v="15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x v="16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x v="18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x v="19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x v="20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x v="21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x v="22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x v="23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x v="24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x v="25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x v="39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x v="27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x v="28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x v="29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x v="30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x v="31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x v="32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x v="33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x v="34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x v="35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x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x v="40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x v="0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x v="36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x v="37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x v="2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x v="3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x v="4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x v="5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x v="6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x v="7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x v="8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x v="9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x v="11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x v="12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x v="13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x v="14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x v="15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x v="16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x v="17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x v="18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x v="19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x v="20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x v="21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x v="38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x v="22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x v="23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x v="24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x v="25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x v="39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x v="27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x v="28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x v="29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x v="30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x v="31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x v="32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x v="33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x v="34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x v="35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x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x v="0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x v="36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x v="1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x v="37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x v="2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x v="3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x v="4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x v="5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x v="6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x v="7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x v="8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x v="9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x v="10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x v="11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x v="12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x v="13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x v="14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x v="15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x v="16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x v="17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x v="18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x v="19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x v="20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x v="21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x v="22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x v="23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x v="24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x v="25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x v="39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x v="27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x v="28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x v="29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x v="30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x v="31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x v="32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x v="33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x v="35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x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x v="4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x v="6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x v="14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x v="18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x v="19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x v="20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x v="21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x v="23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x v="24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x v="25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x v="39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x v="27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x v="28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x v="29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x v="30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x v="31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x v="32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x v="33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x v="34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x v="35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x v="0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x v="36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x v="1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x v="37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x v="2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x v="4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x v="5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x v="6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x v="7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x v="8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x v="9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x v="10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x v="11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x v="12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x v="14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x v="15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x v="16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x v="17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x v="24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x v="25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x v="29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x v="32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x v="35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x v="0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x v="36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x v="1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x v="37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x v="2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x v="3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x v="4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x v="5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x v="6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x v="7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x v="8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x v="9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x v="10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x v="11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x v="12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x v="13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x v="14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x v="15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x v="16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x v="17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x v="18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x v="19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x v="20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x v="21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x v="38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x v="22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x v="23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x v="24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x v="25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x v="39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x v="27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x v="28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x v="29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x v="30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x v="31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x v="32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x v="33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x v="34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x v="35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x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x v="40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x v="0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x v="36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x v="1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x v="37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x v="2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x v="3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x v="4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x v="5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x v="6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x v="7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x v="8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x v="9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x v="10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x v="11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x v="12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x v="13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x v="14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x v="15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x v="16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x v="17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x v="18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x v="19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x v="21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x v="38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x v="22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x v="23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x v="24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x v="25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x v="39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x v="27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x v="28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x v="29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x v="30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x v="31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x v="32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x v="33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x v="34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x v="35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x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x v="40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x v="0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x v="36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x v="1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x v="37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x v="2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x v="3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x v="4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x v="5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x v="6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x v="7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x v="8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x v="9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x v="10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x v="11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x v="12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x v="13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x v="15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x v="16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x v="17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x v="18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x v="19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x v="20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x v="21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x v="38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x v="22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x v="23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x v="24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x v="25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x v="39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x v="27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x v="28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x v="29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x v="30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x v="31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x v="32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x v="33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x v="34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x v="35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x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x v="40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x v="0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x v="36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x v="1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x v="2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x v="3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x v="4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x v="5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x v="6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x v="7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x v="8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x v="9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x v="10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x v="11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x v="12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x v="13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x v="14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x v="15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x v="16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x v="17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x v="18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x v="19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x v="20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x v="21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x v="38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x v="22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x v="23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x v="24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x v="25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x v="39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x v="27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x v="28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x v="29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x v="30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x v="31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x v="32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x v="33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x v="34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x v="35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x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x v="40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x v="0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x v="36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x v="1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x v="37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x v="2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x v="3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x v="4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x v="5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x v="6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x v="7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x v="8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x v="9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x v="10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x v="11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x v="12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x v="13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x v="14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x v="15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x v="16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x v="18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x v="19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x v="20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x v="21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x v="22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x v="23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x v="24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x v="25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x v="39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x v="27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x v="28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x v="29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x v="30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x v="31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x v="32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x v="33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x v="34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x v="35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x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x v="40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x v="2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x v="5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x v="6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x v="11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x v="18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x v="19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x v="20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x v="21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x v="22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x v="23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x v="24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x v="25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x v="39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x v="27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x v="28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x v="30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x v="31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x v="32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x v="33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x v="34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x v="35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x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x v="40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x v="0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x v="36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x v="1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x v="3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x v="5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x v="6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x v="7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x v="8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x v="9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x v="10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x v="11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x v="12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x v="14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x v="15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x v="16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x v="17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x v="25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x v="33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x v="35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x v="40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x v="0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x v="36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x v="1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x v="37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x v="2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x v="3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x v="4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x v="5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x v="6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x v="7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x v="8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x v="9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x v="10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x v="11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x v="12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x v="13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x v="14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x v="15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x v="16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x v="17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x v="18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x v="19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x v="20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x v="21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x v="38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x v="22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x v="23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x v="24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x v="25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x v="39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x v="27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x v="28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x v="29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x v="30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x v="31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x v="32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x v="33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x v="34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x v="35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x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x v="40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x v="0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x v="36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x v="1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x v="37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x v="2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x v="3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x v="4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x v="5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x v="6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x v="7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x v="8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x v="9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x v="10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x v="11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x v="12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x v="13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x v="14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x v="15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x v="16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x v="17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x v="18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x v="19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x v="20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x v="21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x v="38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x v="22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x v="23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x v="24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x v="25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x v="39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x v="27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x v="28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x v="29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x v="30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x v="31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x v="32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x v="33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x v="34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x v="35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x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x v="40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x v="0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x v="36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x v="1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x v="37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x v="2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x v="3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x v="4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x v="5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x v="6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x v="7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x v="8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x v="9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x v="10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x v="11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x v="12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x v="13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x v="14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x v="15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x v="16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x v="17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x v="18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x v="19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x v="20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x v="21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x v="38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x v="22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x v="23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x v="24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x v="25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x v="39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x v="27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x v="28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x v="29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x v="30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x v="31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x v="32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x v="33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x v="34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x v="35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x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x v="40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x v="0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x v="36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x v="1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x v="37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x v="2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x v="3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x v="4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x v="5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x v="6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x v="8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x v="9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x v="10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x v="11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x v="12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x v="14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x v="15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x v="16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x v="17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x v="18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x v="19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x v="20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x v="21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x v="38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x v="22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x v="23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x v="24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x v="25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x v="39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x v="27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x v="28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x v="29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x v="30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x v="31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x v="32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x v="33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x v="34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x v="35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x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x v="40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x v="0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x v="36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x v="1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x v="37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x v="2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x v="3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x v="4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x v="5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x v="6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x v="7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x v="10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x v="11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x v="12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x v="14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x v="15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x v="16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x v="17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x v="18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x v="19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x v="20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x v="21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x v="23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x v="24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x v="25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x v="26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x v="39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x v="27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x v="28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x v="29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x v="30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x v="31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x v="32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x v="33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x v="34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x v="35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x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x v="40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x v="2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x v="3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x v="5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x v="6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x v="11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x v="12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x v="18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x v="19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x v="20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x v="21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x v="22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x v="23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x v="25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x v="26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x v="39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x v="27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x v="28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x v="29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x v="30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x v="32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x v="33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x v="35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x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x v="36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x v="37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x v="2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x v="3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x v="4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x v="5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x v="6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x v="7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x v="8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x v="9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x v="10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x v="11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x v="12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x v="14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x v="15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x v="17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x v="18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x v="19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x v="20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x v="21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x v="22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x v="23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x v="24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x v="25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x v="26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x v="39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x v="27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x v="28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x v="29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x v="30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x v="31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x v="32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x v="33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x v="35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x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x v="40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x v="0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x v="36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x v="1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x v="37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x v="2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x v="3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x v="4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x v="5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x v="6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x v="7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x v="8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x v="9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x v="10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x v="11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x v="12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x v="14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x v="15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x v="17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x v="18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x v="19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x v="20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x v="21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x v="22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x v="23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x v="24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x v="25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x v="26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x v="39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x v="27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x v="28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x v="29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x v="30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x v="31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x v="32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x v="33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x v="34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x v="35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x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x v="40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x v="0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x v="36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x v="1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x v="37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x v="2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x v="3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x v="4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x v="5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x v="6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x v="7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x v="8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x v="9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x v="11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x v="12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x v="14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x v="15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x v="16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x v="17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x v="18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x v="19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x v="20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x v="21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x v="38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x v="22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x v="23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x v="24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x v="25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x v="26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x v="39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x v="27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x v="28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x v="29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x v="30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x v="31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x v="32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x v="33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x v="34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x v="35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x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x v="40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x v="0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x v="36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x v="1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x v="2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x v="3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x v="4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x v="5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x v="6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x v="7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x v="8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x v="9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x v="10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x v="11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x v="12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x v="14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x v="15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x v="16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x v="17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x v="18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x v="19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x v="20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x v="21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x v="38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x v="22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x v="23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x v="24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x v="25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x v="26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x v="39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x v="27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x v="28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x v="29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x v="30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x v="31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x v="32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x v="33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x v="34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x v="35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x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x v="40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x v="0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x v="36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x v="1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x v="37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x v="2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x v="3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x v="4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x v="5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x v="6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x v="7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x v="8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x v="9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x v="10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x v="11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x v="12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x v="14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x v="15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x v="16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x v="17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x v="18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x v="19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x v="20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x v="21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x v="38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x v="22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x v="23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x v="24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x v="25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x v="39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x v="27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x v="28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x v="29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x v="30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x v="31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x v="32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x v="33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x v="34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x v="35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x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x v="40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x v="0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x v="36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x v="1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x v="37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x v="3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x v="4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x v="5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x v="6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x v="7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x v="8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x v="9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x v="10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x v="11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x v="12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x v="14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x v="15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x v="17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x v="18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x v="19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x v="20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x v="21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x v="22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x v="23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x v="24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x v="25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x v="26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x v="39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x v="27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x v="28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x v="29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x v="30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x v="31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x v="32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x v="33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x v="34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x v="35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x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x v="40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x v="0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x v="1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x v="37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x v="2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x v="4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x v="5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x v="6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x v="7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x v="8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x v="9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x v="10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x v="11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x v="12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x v="14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x v="16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x v="17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x v="39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x v="31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x v="40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x v="0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x v="36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x v="1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x v="37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x v="2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x v="3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x v="4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x v="5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x v="6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x v="7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x v="8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x v="9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x v="10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x v="11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x v="12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x v="14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x v="15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x v="16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x v="17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x v="18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x v="19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x v="20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x v="38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x v="22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x v="23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x v="24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x v="25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x v="26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x v="28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x v="29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x v="30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x v="31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x v="32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x v="33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x v="34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x v="35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x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x v="40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x v="0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x v="36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x v="1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x v="37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x v="2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x v="3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x v="4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x v="5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x v="6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x v="7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x v="8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x v="9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x v="10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x v="11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x v="12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x v="13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x v="14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x v="15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x v="16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x v="17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x v="18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x v="19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x v="20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x v="21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x v="38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x v="22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x v="23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x v="24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x v="25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x v="26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x v="27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x v="28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x v="29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x v="30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x v="31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x v="32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x v="33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x v="34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x v="35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x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x v="40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x v="0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x v="36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x v="1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x v="37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x v="2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x v="3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x v="4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x v="5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x v="6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x v="7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x v="8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x v="9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x v="10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x v="11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x v="12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x v="13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x v="14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x v="15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x v="16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x v="17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x v="18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x v="19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x v="20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x v="38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x v="22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x v="23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x v="24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x v="25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x v="26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x v="27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x v="28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x v="29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x v="30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x v="31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x v="32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x v="33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x v="34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x v="35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x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x v="40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x v="0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x v="36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x v="1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x v="37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x v="2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x v="3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x v="4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x v="5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x v="6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x v="7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x v="8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x v="9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x v="10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x v="11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x v="12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x v="13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x v="14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x v="15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x v="16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x v="17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x v="18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x v="19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x v="21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x v="22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x v="23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x v="24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x v="25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x v="26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x v="39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x v="27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x v="28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x v="29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x v="31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x v="32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x v="33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x v="34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x v="35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x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x v="40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x v="36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x v="1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x v="2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x v="3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x v="4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x v="5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x v="6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x v="7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x v="8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x v="9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x v="10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x v="11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x v="12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x v="13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x v="16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x v="17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x v="18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x v="19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x v="20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x v="21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x v="22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x v="24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x v="25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x v="39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x v="28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x v="29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x v="31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x v="32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x v="33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x v="34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x v="35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x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x v="40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x v="1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x v="2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x v="11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x v="12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x v="15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x v="18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x v="19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x v="20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x v="38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x v="22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x v="23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x v="24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x v="25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x v="39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x v="27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x v="28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x v="29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x v="31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x v="32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x v="33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x v="34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x v="35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x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x v="0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x v="36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x v="1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x v="37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x v="2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x v="3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x v="5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x v="6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x v="7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x v="8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x v="9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x v="10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x v="11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x v="12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x v="14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x v="16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x v="17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x v="18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x v="19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x v="20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x v="21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x v="38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x v="22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x v="23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x v="24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x v="25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x v="26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x v="39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x v="27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x v="28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x v="29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x v="30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x v="31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x v="32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x v="33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x v="34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x v="35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x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x v="40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x v="36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x v="1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x v="2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x v="3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x v="4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x v="5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x v="6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x v="7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x v="8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x v="9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x v="10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x v="11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x v="13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x v="14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x v="15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x v="16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x v="17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x v="24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x v="29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x v="0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x v="36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x v="1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x v="37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x v="2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x v="3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x v="4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x v="5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x v="6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x v="7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x v="8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x v="9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x v="10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x v="11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x v="12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x v="13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x v="14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x v="15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x v="16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x v="17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x v="18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x v="19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x v="20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x v="21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x v="38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x v="22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x v="23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x v="24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x v="25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x v="39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x v="28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x v="29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x v="30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x v="31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x v="32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x v="33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x v="34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x v="35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x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x v="40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x v="0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x v="36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x v="1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x v="37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x v="2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x v="3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x v="4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x v="5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x v="6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x v="7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x v="8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x v="9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x v="10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x v="11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x v="12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x v="13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x v="14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x v="15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x v="16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x v="17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x v="18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x v="19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x v="20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x v="21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x v="38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x v="22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x v="23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x v="24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x v="25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x v="26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x v="39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x v="28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x v="29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x v="30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x v="31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x v="32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x v="33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x v="34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x v="35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x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x v="40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x v="0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x v="36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x v="2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x v="3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x v="4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x v="5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x v="6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x v="7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x v="8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x v="9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x v="10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x v="11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x v="12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x v="13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x v="14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x v="15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x v="16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x v="17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x v="18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x v="19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x v="20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x v="21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x v="38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x v="22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x v="23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x v="24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x v="25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x v="39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x v="28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x v="29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x v="31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x v="32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x v="33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x v="34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x v="35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x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x v="40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x v="0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x v="36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x v="1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x v="2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x v="3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x v="4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x v="5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x v="6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x v="7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x v="8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x v="9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x v="10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x v="11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x v="12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x v="13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x v="14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x v="15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x v="16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x v="17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x v="18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x v="19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x v="20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x v="21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x v="38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x v="22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x v="23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x v="24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x v="25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x v="39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x v="28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x v="29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x v="31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x v="32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x v="33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x v="34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x v="35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x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x v="40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x v="0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x v="36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x v="1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x v="2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x v="3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x v="4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x v="5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x v="6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x v="7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x v="8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x v="10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x v="11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x v="13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x v="14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x v="15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x v="17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x v="18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x v="19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x v="20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x v="21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x v="38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x v="22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x v="23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x v="24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x v="25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x v="26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x v="28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x v="29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x v="30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x v="31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x v="32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x v="33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x v="34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x v="35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x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x v="40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x v="0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x v="36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x v="1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x v="37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x v="2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x v="3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x v="4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x v="5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x v="6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x v="7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x v="8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x v="9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x v="10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x v="11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x v="12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x v="13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x v="14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x v="15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x v="17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x v="18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x v="19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x v="21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x v="22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x v="23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x v="24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x v="25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x v="39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x v="28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x v="29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x v="30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x v="31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x v="32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x v="33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x v="35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x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x v="40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x v="0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x v="36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x v="37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x v="2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x v="3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x v="4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x v="5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x v="6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x v="7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x v="8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x v="9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x v="10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x v="11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x v="12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x v="13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x v="14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x v="15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x v="16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x v="17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x v="18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x v="19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x v="20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x v="22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x v="23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x v="24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x v="25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x v="26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x v="39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x v="28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x v="29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x v="31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x v="32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x v="33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x v="35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x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x v="40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x v="0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x v="36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x v="1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x v="37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x v="2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x v="3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x v="4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x v="5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x v="6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x v="7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x v="8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x v="9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x v="10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x v="11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x v="12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x v="13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x v="14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x v="15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x v="17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x v="18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x v="19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x v="20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x v="21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x v="22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x v="23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x v="24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x v="25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x v="39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x v="27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x v="28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x v="29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x v="30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x v="31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x v="32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x v="34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x v="35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x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x v="40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x v="0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x v="36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x v="1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x v="37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x v="2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x v="3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x v="5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x v="6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x v="7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x v="8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x v="9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x v="10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x v="11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x v="12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x v="13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x v="14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x v="15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x v="16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x v="17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x v="18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x v="19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x v="20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x v="21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x v="22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x v="23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x v="24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x v="25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x v="39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x v="28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x v="29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x v="30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x v="31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x v="34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x v="35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x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x v="40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x v="0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x v="36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x v="1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x v="3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x v="5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x v="6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x v="7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x v="8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x v="9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x v="10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x v="11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x v="12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x v="13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x v="15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x v="16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x v="17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x v="22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x v="24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x v="30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x v="32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x v="40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x v="0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x v="36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x v="1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x v="37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x v="2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x v="3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x v="5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x v="6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x v="7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x v="8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x v="9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x v="10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x v="11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x v="12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x v="13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x v="15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x v="16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x v="17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x v="18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x v="19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x v="20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x v="21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x v="38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x v="22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x v="23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x v="24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x v="39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x v="28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x v="29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x v="30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x v="31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x v="32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x v="34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x v="35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x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x v="40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x v="0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x v="36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x v="1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x v="37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x v="2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x v="3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x v="5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x v="6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x v="7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x v="8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x v="9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x v="10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x v="11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x v="12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x v="13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x v="15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x v="16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x v="17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x v="18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x v="19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x v="20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x v="21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x v="22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x v="23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x v="24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x v="25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x v="39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x v="28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x v="29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x v="30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x v="31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x v="32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x v="34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x v="35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x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x v="40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x v="1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x v="2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x v="6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x v="7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x v="11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x v="13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x v="17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x v="18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x v="19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x v="20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x v="23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x v="24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x v="28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x v="32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x v="33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x v="34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x v="35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x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x v="40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x v="0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x v="36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x v="1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x v="37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x v="2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x v="3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x v="4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x v="5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x v="7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x v="8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x v="9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x v="10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x v="11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x v="12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x v="13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x v="14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x v="15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x v="17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x v="18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x v="19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x v="20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x v="21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x v="22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x v="23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x v="24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x v="25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x v="26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x v="39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x v="28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x v="29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x v="31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x v="32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x v="35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x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x v="40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x v="0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x v="36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x v="1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x v="37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x v="3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x v="4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x v="5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x v="6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x v="7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x v="8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x v="9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x v="10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x v="11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x v="12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x v="13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x v="15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x v="16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x v="17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x v="18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x v="19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x v="20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x v="21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x v="38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x v="22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x v="23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x v="24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x v="25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x v="39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x v="27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x v="28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x v="29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x v="30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x v="31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x v="32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x v="34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x v="35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x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x v="40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x v="0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x v="36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x v="1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x v="37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x v="3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x v="4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x v="5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x v="6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x v="7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x v="8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x v="9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x v="10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x v="11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x v="12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x v="13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x v="15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x v="16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x v="17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x v="18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x v="19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x v="20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x v="38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x v="22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x v="23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x v="24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x v="25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x v="39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x v="27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x v="28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x v="29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x v="30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x v="31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x v="32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x v="33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x v="34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x v="35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x v="40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x v="0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x v="36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x v="1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x v="37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x v="2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x v="3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x v="4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x v="5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x v="6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x v="7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x v="8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x v="9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x v="10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x v="11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x v="12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x v="13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x v="14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x v="15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x v="16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x v="17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x v="18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x v="19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x v="20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x v="21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x v="38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x v="22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x v="23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x v="24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x v="25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x v="39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x v="27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x v="28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x v="29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x v="30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x v="31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x v="32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x v="33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x v="35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x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x v="40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x v="4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x v="12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x v="18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x v="19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x v="20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x v="21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x v="38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x v="22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x v="23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x v="24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x v="25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x v="39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x v="27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x v="28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x v="29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x v="30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x v="31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x v="32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x v="33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x v="34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x v="35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x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x v="0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x v="2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x v="4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x v="5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x v="6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x v="7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x v="8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x v="9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x v="10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x v="11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x v="13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x v="15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x v="16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x v="17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x v="21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x v="22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x v="24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x v="27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x v="34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x v="35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x v="40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x v="0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x v="36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x v="1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x v="37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x v="2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x v="3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x v="4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x v="5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x v="6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x v="7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x v="8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x v="9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x v="10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x v="11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x v="12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x v="13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x v="14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x v="15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x v="16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x v="17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x v="18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x v="19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x v="20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x v="21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x v="38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x v="22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x v="23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x v="24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x v="25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x v="39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x v="27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x v="28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x v="29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x v="30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x v="31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x v="32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x v="33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x v="34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x v="35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x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x v="40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x v="0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x v="36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x v="1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x v="37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x v="2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x v="3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x v="5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x v="6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x v="7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x v="8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x v="9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x v="10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x v="11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x v="12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x v="13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x v="15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x v="16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x v="17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x v="18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x v="19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x v="20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x v="21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x v="22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x v="23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x v="24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x v="25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x v="39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x v="27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x v="28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x v="29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x v="30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x v="31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x v="33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x v="34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x v="35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x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x v="40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x v="0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x v="36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x v="1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x v="37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x v="2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x v="3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x v="5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x v="6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x v="7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x v="9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x v="10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x v="11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x v="12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x v="13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x v="14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x v="15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x v="16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x v="17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x v="18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x v="19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x v="20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x v="38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x v="22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x v="23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x v="25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x v="39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x v="27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x v="28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x v="29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x v="30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x v="31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x v="32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x v="33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x v="35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x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x v="40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x v="0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x v="36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x v="1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x v="37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x v="2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x v="3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x v="4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x v="5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x v="6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x v="8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x v="9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x v="10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x v="11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x v="12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x v="13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x v="14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x v="15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x v="16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x v="17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x v="18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x v="19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x v="20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x v="21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x v="38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x v="22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x v="23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x v="24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x v="25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x v="39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x v="27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x v="28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x v="29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x v="30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x v="31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x v="32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x v="33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x v="34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x v="35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x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x v="40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x v="0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x v="36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x v="1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x v="37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x v="2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x v="3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x v="4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x v="5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x v="6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x v="7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x v="8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x v="9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x v="10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x v="11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x v="13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x v="14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x v="15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x v="16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x v="17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x v="18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x v="19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x v="20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x v="21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x v="38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x v="23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x v="24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x v="25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x v="39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x v="27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x v="28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x v="29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x v="30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x v="31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x v="32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x v="34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x v="35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x v="40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x v="36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x v="1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x v="37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x v="2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x v="3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x v="5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x v="6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x v="7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x v="8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x v="10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x v="11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x v="13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x v="14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x v="15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x v="17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x v="18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x v="19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x v="20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x v="22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x v="23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x v="24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x v="25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x v="39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x v="28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x v="29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x v="30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x v="31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x v="32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x v="33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x v="34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x v="35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x v="40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x v="1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x v="8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x v="11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x v="18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x v="19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x v="20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x v="21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x v="23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x v="24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x v="25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x v="27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x v="28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x v="29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x v="30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x v="31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x v="32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x v="33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x v="34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x v="35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x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x v="0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x v="36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x v="1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x v="37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x v="3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x v="5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x v="7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x v="8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x v="9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x v="10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x v="11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x v="12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x v="13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x v="14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x v="15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x v="16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x v="17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x v="18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x v="19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x v="20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x v="38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x v="22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x v="23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x v="24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x v="25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x v="27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x v="28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x v="29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x v="30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x v="31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x v="32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x v="33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x v="34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x v="35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x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x v="40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x v="0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x v="36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x v="1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x v="37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x v="2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x v="3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x v="4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x v="5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x v="6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x v="7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x v="8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x v="9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x v="10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x v="11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x v="12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x v="13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x v="14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x v="15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x v="16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x v="17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x v="18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x v="19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x v="20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x v="38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x v="22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x v="23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x v="24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x v="25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x v="26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x v="39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x v="28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x v="29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x v="30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x v="31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x v="32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x v="33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x v="34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x v="35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x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x v="40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x v="0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x v="36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x v="1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x v="37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x v="2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x v="3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x v="4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x v="5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x v="6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x v="7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x v="8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x v="9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x v="10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x v="11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x v="12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x v="13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x v="14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x v="15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x v="16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x v="17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x v="18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x v="19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x v="20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x v="38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x v="22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x v="23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x v="24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x v="25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x v="26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x v="39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x v="27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x v="28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x v="29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x v="30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x v="31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x v="32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x v="33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x v="35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x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x v="40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x v="0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x v="36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x v="1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x v="37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x v="2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x v="3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x v="4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x v="5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x v="6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x v="7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x v="8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x v="9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x v="10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x v="11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x v="12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x v="13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x v="14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x v="15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x v="16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x v="17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x v="18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x v="19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x v="20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x v="38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x v="22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x v="23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x v="25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x v="26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x v="39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x v="27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x v="28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x v="29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x v="30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x v="31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x v="32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x v="34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x v="35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x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x v="40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x v="0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x v="36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x v="1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x v="37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x v="2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x v="3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x v="4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x v="5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x v="6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x v="7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x v="8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x v="9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x v="10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x v="11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x v="12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x v="13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x v="14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x v="15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x v="16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x v="17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x v="18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x v="19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x v="20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x v="21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x v="38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x v="22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x v="23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x v="25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x v="26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x v="39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x v="28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x v="29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x v="30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x v="31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x v="32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x v="33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x v="34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x v="35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x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x v="40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x v="0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x v="36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x v="1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x v="37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x v="2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x v="3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x v="4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x v="5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x v="6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x v="7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x v="9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x v="10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x v="11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x v="12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x v="13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x v="14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x v="15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x v="16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x v="17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x v="18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x v="20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x v="22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x v="23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x v="24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x v="25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x v="26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x v="39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x v="28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x v="29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x v="30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x v="31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x v="33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x v="34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x v="35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x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x v="40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x v="0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x v="1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x v="37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x v="2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x v="4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x v="5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x v="7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x v="8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x v="9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x v="10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x v="11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x v="12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x v="13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x v="14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x v="15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x v="16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x v="17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x v="21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x v="27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x v="33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x v="40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x v="0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x v="36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x v="1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x v="37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x v="2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x v="3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x v="4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x v="5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x v="6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x v="7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x v="8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x v="9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x v="10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x v="12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x v="13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x v="14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x v="15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x v="17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x v="18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x v="20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x v="21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x v="38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x v="22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x v="23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x v="24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x v="25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x v="26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x v="39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x v="27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x v="28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x v="29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x v="30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x v="31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x v="32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x v="33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x v="34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x v="35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x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x v="40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x v="0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x v="36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x v="37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x v="2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x v="3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x v="4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x v="5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x v="6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x v="7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x v="8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x v="9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x v="10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x v="11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x v="12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x v="13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x v="14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x v="15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x v="17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x v="18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x v="20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x v="21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x v="38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x v="22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x v="23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x v="24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x v="25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x v="26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x v="39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x v="27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x v="28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x v="29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x v="30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x v="31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x v="32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x v="33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x v="34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x v="35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x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x v="40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x v="3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x v="4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x v="6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x v="8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x v="11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x v="12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x v="15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x v="18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x v="19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x v="20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x v="21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x v="22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x v="23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x v="24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x v="25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x v="26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x v="39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x v="28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x v="29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x v="30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x v="31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x v="32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x v="33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x v="34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x v="35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x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x v="0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x v="36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x v="37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x v="2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x v="3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x v="4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x v="5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x v="6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x v="7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x v="8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x v="9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x v="10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x v="11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x v="12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x v="13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x v="14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x v="17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x v="18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x v="19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x v="20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x v="21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x v="38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x v="22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x v="23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x v="24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x v="25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x v="39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x v="27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x v="28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x v="29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x v="30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x v="31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x v="32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x v="33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x v="34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x v="35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x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x v="40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x v="36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x v="37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x v="2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x v="3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x v="4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x v="5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x v="6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x v="7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x v="8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x v="9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x v="10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x v="11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x v="12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x v="13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x v="14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x v="15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x v="16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x v="17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x v="18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x v="19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x v="20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x v="21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x v="38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x v="22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x v="23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x v="24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x v="25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x v="39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x v="27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x v="28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x v="29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x v="30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x v="31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x v="32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x v="33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x v="34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x v="35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x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x v="40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x v="0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x v="36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x v="1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x v="37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x v="2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x v="3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x v="5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x v="6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x v="7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x v="8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x v="9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x v="10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x v="11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x v="12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x v="13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x v="14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x v="15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x v="16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x v="17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x v="18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x v="19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x v="20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x v="21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x v="22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x v="23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x v="24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x v="25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x v="26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x v="39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x v="27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x v="28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x v="29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x v="30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x v="31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x v="32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x v="33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x v="34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x v="35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x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x v="40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x v="0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x v="36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x v="1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x v="2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x v="5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x v="7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x v="8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x v="9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x v="10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x v="11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x v="12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x v="13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x v="14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x v="15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x v="16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x v="17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x v="21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x v="24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x v="27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x v="29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x v="35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x v="0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x v="36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x v="1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x v="37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x v="2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x v="3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x v="4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x v="5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x v="6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x v="7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x v="8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x v="9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x v="10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x v="11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x v="12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x v="13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x v="14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x v="15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x v="16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x v="17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x v="18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x v="19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x v="20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x v="21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x v="38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x v="22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x v="23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x v="25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x v="26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x v="39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x v="28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x v="29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x v="30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x v="31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x v="32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x v="33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x v="34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x v="35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x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x v="40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x v="0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x v="36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x v="1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x v="37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x v="2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x v="3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x v="4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x v="5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x v="6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x v="7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x v="8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x v="9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x v="10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x v="11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x v="13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x v="14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x v="15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x v="16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x v="17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x v="18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x v="19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x v="20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x v="21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x v="38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x v="22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x v="23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x v="24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x v="25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x v="26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x v="39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x v="28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x v="29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x v="30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x v="31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x v="32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x v="33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x v="34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x v="35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x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x v="40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x v="0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x v="36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x v="1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x v="37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x v="2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x v="3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x v="4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x v="5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x v="6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x v="7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x v="8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x v="9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x v="10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x v="11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x v="12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x v="13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x v="14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x v="15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x v="16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x v="17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x v="18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x v="19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x v="20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x v="21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x v="22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x v="23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x v="24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x v="25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x v="27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x v="28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x v="29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x v="30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x v="31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x v="32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x v="33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x v="35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x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x v="40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x v="0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x v="36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x v="1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x v="37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x v="2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x v="3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x v="4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x v="5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x v="6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x v="8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x v="9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x v="10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x v="11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x v="12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x v="13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x v="14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x v="15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x v="16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x v="17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x v="18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x v="19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x v="20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x v="21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x v="38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x v="22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x v="23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x v="24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x v="25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x v="26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x v="39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x v="27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x v="28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x v="29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x v="30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x v="31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x v="32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x v="33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x v="34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x v="35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x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x v="40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x v="0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x v="36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x v="1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x v="37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x v="2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x v="3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x v="4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x v="5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x v="6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x v="7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x v="8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x v="9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x v="10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x v="11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x v="12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x v="13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x v="14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x v="15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x v="16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x v="17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x v="18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x v="19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x v="20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x v="21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x v="38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x v="22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x v="23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x v="24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x v="25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x v="26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x v="39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x v="27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x v="28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x v="29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x v="30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x v="31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x v="32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x v="33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x v="34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x v="35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x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x v="40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x v="0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x v="36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x v="1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x v="2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x v="3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x v="4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x v="5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x v="6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x v="7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x v="8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x v="9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x v="10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x v="11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x v="12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x v="13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x v="14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x v="15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x v="16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x v="17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x v="19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x v="20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x v="21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x v="22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x v="23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x v="24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x v="25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x v="26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x v="39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x v="27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x v="28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x v="29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x v="30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x v="31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x v="32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x v="33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x v="35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x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x v="40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x v="0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x v="8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x v="11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x v="12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x v="18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x v="19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x v="20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x v="21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x v="38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x v="22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x v="23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x v="25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x v="39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x v="28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x v="30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x v="31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x v="32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x v="33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x v="34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x v="35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x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x v="40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x v="0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x v="37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x v="2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x v="3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x v="4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x v="5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x v="6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x v="7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x v="8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x v="9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x v="10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x v="11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x v="12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x v="13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x v="15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x v="16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x v="17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x v="24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x v="32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x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x v="40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x v="0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x v="36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x v="1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x v="37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x v="2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x v="3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x v="4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x v="5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x v="6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x v="7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x v="8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x v="9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x v="10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x v="11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x v="12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x v="13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x v="15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x v="16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x v="17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x v="18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x v="19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x v="20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x v="21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x v="38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x v="22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x v="23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x v="25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x v="39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x v="28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x v="29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x v="30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x v="31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x v="32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x v="33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x v="34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x v="35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x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x v="40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x v="0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x v="36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x v="1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x v="37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x v="2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x v="3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x v="4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x v="5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x v="6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x v="7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x v="8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x v="9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x v="10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x v="11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x v="12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x v="13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x v="14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x v="15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x v="16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x v="17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x v="18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x v="19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x v="20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x v="21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x v="38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x v="22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x v="23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x v="25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x v="39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x v="27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x v="28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x v="29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x v="30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x v="31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x v="32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x v="33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x v="34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x v="35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x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x v="40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x v="0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x v="36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x v="1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x v="37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x v="2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x v="3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x v="4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x v="5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x v="6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x v="7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x v="8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x v="9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x v="10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x v="11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x v="12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x v="13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x v="14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x v="15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x v="16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x v="17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x v="18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x v="19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x v="20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x v="21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x v="38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x v="22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x v="23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x v="25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x v="26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x v="39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x v="27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x v="28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x v="29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x v="30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x v="31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x v="32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x v="33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x v="34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x v="35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x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x v="40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x v="0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x v="36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x v="1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x v="37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x v="2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x v="3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x v="4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x v="5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x v="6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x v="7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x v="8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x v="9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x v="10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x v="11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x v="12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x v="13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x v="14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x v="15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x v="16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x v="17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x v="19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x v="20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x v="21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x v="38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x v="22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x v="23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x v="25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x v="26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x v="39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x v="28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x v="29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x v="30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x v="31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x v="32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x v="33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x v="34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x v="35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x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x v="40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x v="0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x v="36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x v="1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x v="37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x v="2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x v="3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x v="4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x v="5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x v="6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x v="7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x v="8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x v="9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x v="10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x v="11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x v="12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x v="13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x v="14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x v="15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x v="16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x v="17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x v="18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x v="19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x v="20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x v="21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x v="22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x v="23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x v="25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x v="26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x v="39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x v="28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x v="29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x v="30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x v="31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x v="32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x v="33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x v="34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x v="35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x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x v="40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x v="0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x v="36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x v="1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x v="37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x v="2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x v="3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x v="4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x v="5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x v="6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x v="7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x v="8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x v="9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x v="10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x v="11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x v="12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x v="13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x v="14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x v="15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x v="16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x v="17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x v="18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x v="19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x v="20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x v="21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x v="38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x v="23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x v="25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x v="26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x v="39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x v="29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x v="30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x v="31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x v="32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x v="33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x v="34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x v="35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x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x v="40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x v="0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x v="36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x v="1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x v="37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x v="2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x v="3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x v="4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x v="5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x v="6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x v="7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x v="9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x v="10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x v="11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x v="12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x v="13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x v="14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x v="15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x v="16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x v="17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x v="18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x v="19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x v="20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x v="21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x v="38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x v="22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x v="23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x v="24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x v="25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x v="39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x v="28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x v="29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x v="30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x v="31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x v="32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x v="33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x v="35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x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x v="40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x v="0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x v="36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x v="1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x v="37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x v="2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x v="3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x v="4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x v="5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x v="6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x v="7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x v="8"/>
    <s v="HERRERA GIRALDO DAVINSON"/>
    <x v="11"/>
    <x v="0"/>
    <n v="34"/>
    <n v="17"/>
    <n v="42.048226950354604"/>
    <m/>
    <n v="22026.524799999999"/>
    <x v="0"/>
    <n v="13350"/>
    <x v="1119"/>
    <x v="0"/>
    <m/>
  </r>
  <r>
    <d v="2024-08-29T03:05:12"/>
    <x v="9"/>
    <x v="9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x v="10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x v="11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x v="12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x v="13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x v="14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x v="15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x v="17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x v="18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x v="19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x v="20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x v="21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x v="38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x v="22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x v="23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x v="24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x v="25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x v="39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x v="28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x v="29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x v="30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x v="31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x v="32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x v="33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x v="34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x v="35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x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x v="40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x v="0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x v="36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x v="1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x v="37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x v="2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x v="3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x v="4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x v="5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x v="6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x v="7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x v="8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x v="9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x v="10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x v="11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x v="12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x v="13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x v="14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x v="15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x v="17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x v="18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x v="19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x v="20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x v="21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x v="38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x v="22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x v="23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x v="24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x v="25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x v="26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x v="39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x v="28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x v="29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x v="30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x v="31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x v="32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x v="33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x v="34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x v="35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x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x v="40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x v="0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x v="36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x v="1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x v="37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x v="2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x v="3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x v="4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x v="5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x v="6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x v="7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x v="8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x v="9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x v="10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x v="11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x v="12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x v="13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x v="14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x v="15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x v="17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x v="18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x v="19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x v="20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x v="21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x v="38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x v="22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x v="23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x v="24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x v="25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x v="39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x v="27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x v="28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x v="29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x v="30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x v="31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x v="32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x v="33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x v="34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x v="35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x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x v="40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x v="0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x v="36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x v="1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x v="37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x v="2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x v="3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x v="4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x v="5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x v="7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x v="8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x v="9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x v="10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x v="11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x v="12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x v="13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x v="14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x v="15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x v="17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x v="18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x v="19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x v="20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x v="21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x v="22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x v="23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x v="24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x v="25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x v="39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x v="27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x v="28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x v="30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x v="31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x v="32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x v="33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x v="34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x v="35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x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x v="40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x v="0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x v="1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x v="4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x v="5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x v="9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x v="11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x v="18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x v="19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x v="20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x v="21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x v="38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x v="22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x v="23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x v="25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x v="26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x v="29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x v="30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x v="31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x v="32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x v="33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x v="34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x v="35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x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x v="0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x v="36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x v="1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x v="37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x v="2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x v="4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x v="5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x v="7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x v="8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x v="9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x v="10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x v="11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x v="12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x v="13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x v="14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x v="15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x v="17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x v="39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x v="27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x v="40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x v="0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x v="36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x v="1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x v="37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x v="2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x v="3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x v="4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x v="5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x v="7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x v="8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x v="9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x v="10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x v="11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x v="12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x v="13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x v="14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x v="15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x v="17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x v="18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x v="19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x v="20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x v="21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x v="38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x v="22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x v="23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x v="24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x v="25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x v="26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x v="39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x v="27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x v="28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x v="29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x v="30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x v="31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x v="32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x v="33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x v="34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x v="35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x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x v="40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x v="36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x v="1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x v="2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x v="3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x v="4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x v="5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x v="7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x v="8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x v="10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x v="11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x v="12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x v="13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x v="14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x v="15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x v="17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x v="18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x v="19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x v="20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x v="21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x v="38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x v="22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x v="23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x v="25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x v="26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x v="39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x v="28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x v="29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x v="30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x v="31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x v="32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x v="33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x v="34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x v="35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x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x v="40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x v="0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x v="36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x v="1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x v="2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x v="3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x v="4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x v="5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x v="7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x v="8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x v="9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x v="10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x v="11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x v="12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x v="13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x v="14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x v="15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x v="17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x v="18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x v="19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x v="20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x v="21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x v="38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x v="22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x v="23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x v="24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x v="25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x v="26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x v="39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x v="27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x v="28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x v="29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x v="30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x v="31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x v="32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x v="33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x v="34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x v="35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x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x v="40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x v="0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x v="36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x v="1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x v="2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x v="3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x v="4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x v="5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x v="7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x v="8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x v="9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x v="10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x v="11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x v="12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x v="13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x v="14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x v="15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x v="17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x v="18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x v="19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x v="20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x v="21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x v="38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x v="22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x v="23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x v="25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x v="26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x v="39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x v="27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x v="28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x v="29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x v="30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x v="31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x v="32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x v="33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x v="34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x v="35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x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x v="40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x v="0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x v="36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x v="1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x v="2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x v="3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x v="4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x v="5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x v="7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x v="8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x v="9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x v="10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x v="11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x v="12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x v="13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x v="14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x v="15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x v="16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x v="17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x v="18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x v="19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x v="20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x v="21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x v="38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x v="22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x v="23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x v="25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x v="26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x v="39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x v="27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x v="28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x v="29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x v="30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x v="31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x v="32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x v="33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x v="34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x v="35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x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x v="40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x v="0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x v="36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x v="1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x v="37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x v="2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x v="3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x v="4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x v="5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x v="7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x v="8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x v="9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x v="10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x v="11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x v="12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x v="13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x v="14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x v="15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x v="16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x v="17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x v="18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x v="19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x v="20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x v="21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x v="22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x v="23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x v="24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x v="25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x v="39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x v="27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x v="28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x v="29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x v="30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x v="31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x v="32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x v="33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x v="35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x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x v="40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x v="0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x v="36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x v="1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x v="2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x v="3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x v="4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x v="5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x v="7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x v="8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x v="9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x v="10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x v="11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x v="12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x v="13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x v="14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x v="15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x v="17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x v="18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x v="19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x v="20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x v="21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x v="38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x v="22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x v="23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x v="24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x v="25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x v="39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x v="27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x v="28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x v="29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x v="30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x v="31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x v="32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x v="33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x v="35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x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x v="40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x v="0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x v="36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x v="1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x v="37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x v="2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x v="3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x v="4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x v="5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x v="7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x v="8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x v="9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x v="10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x v="11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x v="12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x v="13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x v="14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x v="15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x v="16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x v="17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x v="18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x v="19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x v="20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x v="21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x v="38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x v="22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x v="23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x v="24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x v="25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x v="39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x v="27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x v="28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x v="29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x v="30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x v="31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x v="32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x v="33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x v="35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x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x v="40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x v="0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x v="16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x v="36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x v="1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x v="37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x v="2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x v="3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x v="4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x v="5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x v="7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x v="8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x v="9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x v="10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x v="11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x v="12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x v="13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x v="14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x v="15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x v="17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x v="18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x v="19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x v="20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x v="21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x v="38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x v="22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x v="23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x v="24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x v="25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x v="26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x v="39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x v="27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x v="28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x v="29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x v="30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x v="31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x v="32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x v="33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x v="34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x v="35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x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x v="40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x v="16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x v="0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x v="36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x v="1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x v="2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x v="3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x v="4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x v="5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x v="7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x v="8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x v="9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x v="10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x v="11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x v="12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x v="13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x v="14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x v="15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x v="17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x v="18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x v="19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x v="20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x v="21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x v="38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x v="22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x v="23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x v="24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x v="25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x v="26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x v="39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x v="27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x v="28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x v="29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x v="30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x v="31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x v="32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x v="33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x v="34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x v="35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x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x v="40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x v="0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x v="36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x v="1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x v="37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x v="2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x v="3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x v="4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x v="5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x v="7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x v="8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x v="9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x v="10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x v="11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x v="12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x v="13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x v="14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x v="15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x v="16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x v="17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x v="18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x v="19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x v="20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x v="21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x v="38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x v="22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x v="23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x v="24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x v="25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x v="26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x v="39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x v="27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x v="28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x v="29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x v="30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x v="31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x v="32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x v="33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x v="34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x v="35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x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x v="40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x v="0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x v="36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x v="2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x v="3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x v="4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x v="5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x v="7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x v="8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x v="9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x v="10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x v="11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x v="12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x v="13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x v="15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x v="16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x v="17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x v="22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x v="39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x v="27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x v="34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x v="40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x v="0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x v="36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x v="1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x v="2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x v="3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x v="4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x v="5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x v="7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x v="8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x v="9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x v="10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x v="11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x v="12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x v="13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x v="14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x v="15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x v="16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x v="17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x v="18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x v="19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x v="20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x v="22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x v="23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x v="24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x v="25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x v="26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x v="39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x v="27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x v="28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x v="29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x v="30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x v="31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x v="33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x v="35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x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x v="40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x v="37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x v="18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x v="19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x v="20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x v="21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x v="22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x v="23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x v="24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x v="25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x v="39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x v="28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x v="29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x v="30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x v="31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x v="32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x v="33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x v="34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x v="35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x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x v="16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x v="0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x v="36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x v="1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x v="2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x v="3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x v="4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x v="5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x v="7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x v="8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x v="9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x v="10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x v="11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x v="12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x v="13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x v="14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x v="15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x v="17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x v="18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x v="19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x v="20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x v="21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x v="38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x v="22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x v="23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x v="24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x v="25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x v="26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x v="39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x v="27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x v="28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x v="29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x v="30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x v="31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x v="32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x v="33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x v="34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x v="35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x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x v="40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x v="0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x v="36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x v="1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x v="37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x v="2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x v="3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x v="4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x v="5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x v="7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x v="8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x v="9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x v="10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x v="11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x v="12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x v="13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x v="14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x v="15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x v="16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x v="17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x v="18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x v="19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x v="20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x v="21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x v="38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x v="22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x v="23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x v="24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x v="25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x v="26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x v="39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x v="27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x v="28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x v="29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x v="30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x v="31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x v="32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x v="33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x v="34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x v="35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x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x v="40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x v="0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x v="36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x v="1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x v="37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x v="2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x v="3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x v="4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x v="5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x v="7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x v="8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x v="9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x v="10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x v="11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x v="12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x v="13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x v="14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x v="16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x v="17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x v="18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x v="19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x v="20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x v="21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x v="38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x v="22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x v="23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x v="24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x v="25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x v="26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x v="39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x v="27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x v="28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x v="29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x v="30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x v="31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x v="32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x v="33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x v="34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x v="35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x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x v="40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x v="16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x v="0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x v="36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x v="1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x v="2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x v="3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x v="4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x v="5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x v="7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x v="8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x v="9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x v="10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x v="11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x v="12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x v="13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x v="14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x v="17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x v="18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x v="19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x v="20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x v="21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x v="38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x v="22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x v="23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x v="24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x v="25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x v="26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x v="39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x v="27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x v="28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x v="29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x v="30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x v="31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x v="32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x v="33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x v="34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x v="35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x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x v="40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x v="0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x v="36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x v="1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x v="37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x v="2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x v="3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x v="4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x v="5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x v="7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x v="8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x v="9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x v="10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x v="11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x v="12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x v="13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x v="14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x v="16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x v="17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x v="18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x v="19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x v="20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x v="21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x v="38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x v="22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x v="23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x v="24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x v="25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x v="39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x v="27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x v="28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x v="29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x v="30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x v="31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x v="32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x v="33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x v="35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x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x v="40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x v="0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x v="36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x v="1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x v="37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x v="2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x v="3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x v="5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x v="7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x v="8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x v="9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x v="10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x v="11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x v="12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x v="13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x v="14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x v="16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x v="17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x v="18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x v="19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x v="20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x v="21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x v="22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x v="23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x v="24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x v="25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x v="26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x v="39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x v="27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x v="28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x v="29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x v="30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x v="31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x v="32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x v="33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x v="34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x v="35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x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x v="40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x v="36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x v="37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x v="5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x v="8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x v="11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x v="18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x v="19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x v="20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x v="21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x v="22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x v="23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x v="24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x v="25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x v="26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x v="39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x v="27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x v="28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x v="29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x v="30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x v="31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x v="32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x v="33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x v="34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x v="35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x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x v="0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x v="36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x v="1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x v="2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x v="3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x v="4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x v="5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x v="7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x v="8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x v="9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x v="10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x v="11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x v="12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x v="13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x v="14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x v="17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x v="18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x v="19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x v="20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x v="21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x v="38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x v="22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x v="23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x v="25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x v="26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x v="39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x v="27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x v="28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x v="29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x v="30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x v="31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x v="32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x v="33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x v="34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x v="35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x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x v="40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x v="0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x v="36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x v="1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x v="37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x v="2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x v="3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x v="4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x v="5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x v="7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x v="8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x v="9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x v="10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x v="11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x v="12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x v="13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x v="14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x v="16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x v="17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x v="18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x v="19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x v="20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x v="21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x v="38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x v="22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x v="23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x v="24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x v="25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x v="26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x v="39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x v="27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x v="28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x v="29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x v="30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x v="31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x v="32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x v="33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x v="34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x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x v="40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x v="0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x v="36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x v="1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x v="2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x v="3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x v="4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x v="5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x v="7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x v="8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x v="9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x v="10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x v="11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x v="12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x v="13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x v="14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x v="16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x v="17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x v="18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x v="19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x v="20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x v="21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x v="38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x v="22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x v="23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x v="24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x v="25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x v="26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x v="39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x v="27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x v="28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x v="29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x v="31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x v="32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x v="33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x v="34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x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x v="40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x v="0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x v="36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x v="1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x v="2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x v="3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x v="4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x v="5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x v="7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x v="8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x v="9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x v="10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x v="11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x v="12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x v="13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x v="14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x v="16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x v="17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x v="18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x v="19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x v="20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x v="21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x v="38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x v="22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x v="23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x v="24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x v="25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x v="26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x v="39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x v="27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x v="28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x v="29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x v="31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x v="32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x v="33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x v="34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x v="35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x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x v="40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x v="0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x v="36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x v="2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x v="3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x v="4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x v="5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x v="7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x v="8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x v="9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x v="10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x v="11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x v="12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x v="13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x v="14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x v="16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x v="17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x v="18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x v="19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x v="20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x v="21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x v="38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x v="22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x v="23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x v="24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x v="25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x v="26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x v="39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x v="27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x v="28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x v="29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x v="31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x v="32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x v="33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x v="34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x v="35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x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x v="40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x v="0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x v="36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x v="37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x v="2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x v="3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x v="4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x v="5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x v="7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x v="8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x v="9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x v="10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x v="11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x v="12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x v="13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x v="14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x v="15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x v="16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x v="17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x v="18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x v="19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x v="20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x v="21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x v="22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x v="23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x v="24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x v="25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x v="39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x v="27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x v="28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x v="29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x v="31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x v="32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x v="33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x v="34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x v="35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x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x v="40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x v="0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x v="36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x v="1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x v="37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x v="2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x v="3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x v="4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x v="5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x v="8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x v="9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x v="10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x v="11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x v="12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x v="13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x v="15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x v="16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x v="17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x v="18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x v="19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x v="20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x v="21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x v="38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x v="22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x v="23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x v="24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x v="25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x v="39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x v="27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x v="28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x v="31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x v="32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x v="33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x v="35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x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x v="40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x v="0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x v="36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x v="37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x v="2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x v="4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x v="5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x v="7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x v="8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x v="9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x v="10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x v="11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x v="12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x v="13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x v="14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x v="15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x v="16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x v="17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x v="22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x v="25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x v="27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x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x v="40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x v="0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x v="36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x v="1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x v="37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x v="2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x v="3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x v="4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x v="5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x v="6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x v="7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x v="8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x v="9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x v="10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x v="11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x v="12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x v="13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x v="14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x v="15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x v="17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x v="18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x v="19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x v="20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x v="21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x v="38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x v="22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x v="23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x v="24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x v="25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x v="39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x v="27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x v="28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x v="29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x v="31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x v="32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x v="33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x v="35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x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x v="40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x v="0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x v="36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x v="1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x v="37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x v="2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x v="3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x v="4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x v="5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x v="6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x v="7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x v="8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x v="9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x v="10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x v="11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x v="12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x v="13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x v="14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x v="15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x v="16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x v="17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x v="18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x v="19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x v="20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x v="21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x v="38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x v="22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x v="23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x v="24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x v="25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x v="39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x v="27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x v="28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x v="29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x v="31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x v="32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x v="33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x v="34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x v="35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x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x v="40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x v="0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x v="36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x v="1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x v="37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x v="2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x v="3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x v="4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x v="5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x v="6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x v="7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x v="8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x v="9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x v="10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x v="11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x v="12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x v="13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x v="14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x v="15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x v="16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x v="17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x v="18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x v="19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x v="20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x v="21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x v="38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x v="22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x v="23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x v="24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x v="25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x v="26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x v="39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x v="27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x v="28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x v="29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x v="31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x v="32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x v="33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x v="34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x v="35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x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x v="40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x v="0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x v="36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x v="1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x v="37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x v="2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x v="3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x v="4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x v="5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x v="6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x v="7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x v="8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x v="9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x v="10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x v="11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x v="12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x v="13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x v="14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x v="15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x v="16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x v="17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x v="18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x v="19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x v="20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x v="21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x v="38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x v="22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x v="23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x v="24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x v="25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x v="26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x v="39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x v="27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x v="28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x v="29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x v="31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x v="32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x v="33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x v="34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x v="35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x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x v="40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x v="0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x v="36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x v="1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x v="37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x v="2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x v="3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x v="4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x v="5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x v="6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x v="7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x v="8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x v="9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x v="10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x v="11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x v="12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x v="13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x v="14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x v="15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x v="16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x v="17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x v="18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x v="19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x v="20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x v="21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x v="22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x v="23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x v="24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x v="25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x v="26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x v="39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x v="27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x v="28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x v="29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x v="31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x v="32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x v="33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x v="34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x v="35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x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x v="40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x v="36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x v="37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x v="3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x v="8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x v="18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x v="19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x v="20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x v="21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x v="22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x v="23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x v="24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x v="25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x v="39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x v="27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x v="28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x v="29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x v="31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x v="32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x v="33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x v="34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x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x v="0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x v="36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x v="1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x v="37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x v="2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x v="3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x v="4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x v="5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x v="6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x v="7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x v="8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x v="9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x v="10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x v="11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x v="12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x v="13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x v="14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x v="15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x v="16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x v="17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x v="18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x v="19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x v="20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x v="21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x v="38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x v="22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x v="23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x v="24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x v="25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x v="26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x v="39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x v="27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x v="28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x v="29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x v="31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x v="32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x v="33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x v="35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x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x v="40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x v="0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x v="36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x v="1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x v="37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x v="2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x v="3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x v="4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x v="5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x v="6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x v="7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x v="8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x v="9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x v="10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x v="11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x v="12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x v="13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x v="14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x v="15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x v="16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x v="17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x v="18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x v="19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x v="20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x v="21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x v="38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x v="22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x v="23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x v="24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x v="25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x v="39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x v="27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x v="28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x v="29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x v="32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x v="33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x v="34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x v="35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x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x v="40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x v="0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x v="36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x v="1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x v="37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x v="2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x v="3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x v="4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x v="5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x v="6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x v="7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x v="8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x v="9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x v="10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x v="11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x v="12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x v="13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x v="14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x v="15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x v="16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x v="17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x v="18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x v="19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x v="20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x v="21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x v="38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x v="22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x v="23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x v="25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x v="26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x v="39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x v="27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x v="28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x v="29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x v="31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x v="32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x v="33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x v="34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x v="35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x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x v="40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x v="0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x v="36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x v="37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x v="2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x v="3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x v="4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x v="5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x v="6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x v="7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x v="8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x v="9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x v="10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x v="11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x v="12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x v="13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x v="14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x v="15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x v="17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x v="18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x v="19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x v="20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x v="21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x v="38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x v="22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x v="23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x v="24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x v="25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x v="26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x v="39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x v="27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x v="28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x v="29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x v="30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x v="31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x v="32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x v="33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x v="34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x v="35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x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x v="40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x v="0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x v="36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x v="1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x v="37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x v="2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x v="3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x v="4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x v="5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x v="6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x v="7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x v="8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x v="9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x v="10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x v="11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x v="12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x v="13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x v="14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x v="15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x v="16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x v="17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x v="18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x v="19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x v="20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x v="21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x v="38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x v="22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x v="23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x v="24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x v="25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x v="26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x v="39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x v="27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x v="28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x v="29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x v="30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x v="31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x v="32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x v="33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x v="34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x v="35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x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x v="40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x v="0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x v="36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x v="1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x v="37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x v="2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x v="3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x v="4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x v="5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x v="6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x v="7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x v="8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x v="9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x v="10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x v="11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x v="12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x v="13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x v="14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x v="15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x v="16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x v="17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x v="18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x v="19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x v="20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x v="21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x v="22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x v="23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x v="24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x v="25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x v="26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x v="39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x v="27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x v="28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x v="29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x v="30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x v="31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x v="32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x v="33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x v="34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x v="35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x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x v="40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x v="0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x v="36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x v="1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x v="37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x v="2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x v="4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x v="5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x v="6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x v="7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x v="8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x v="9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x v="10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x v="11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x v="13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x v="14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x v="15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x v="16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x v="17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x v="39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x v="27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x v="29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x v="36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x v="3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x v="15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x v="18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x v="19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x v="20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x v="21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x v="22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x v="23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x v="25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x v="26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x v="39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x v="27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x v="28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x v="29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x v="30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x v="31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x v="32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x v="35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x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x v="0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x v="36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x v="1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x v="37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x v="2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x v="3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x v="4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x v="5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x v="6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x v="7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x v="8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x v="9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x v="10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x v="11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x v="12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x v="13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x v="14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x v="15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x v="16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x v="17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x v="18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x v="19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x v="20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x v="21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x v="38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x v="22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x v="23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x v="24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x v="25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x v="39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x v="27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x v="28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x v="29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x v="30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x v="31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x v="32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x v="33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x v="34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x v="35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x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x v="40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x v="0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x v="36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x v="1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x v="37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x v="2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x v="3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x v="4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x v="5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x v="6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x v="7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x v="8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x v="9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x v="10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x v="11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x v="12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x v="13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x v="14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x v="15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x v="16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x v="17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x v="18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x v="19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x v="20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x v="21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x v="38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x v="22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x v="23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x v="25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x v="26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x v="39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x v="27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x v="28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x v="29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x v="30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x v="31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x v="32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x v="33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x v="34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x v="35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x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x v="40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x v="0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x v="36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x v="1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x v="37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x v="2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x v="3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x v="4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x v="5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x v="6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x v="7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x v="8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x v="9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x v="10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x v="11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x v="12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x v="13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x v="14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x v="15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x v="16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x v="17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x v="18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x v="19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x v="20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x v="21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x v="38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x v="22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x v="23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x v="24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x v="25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x v="26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x v="39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x v="27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x v="28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x v="29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x v="30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x v="31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x v="32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x v="33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x v="34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x v="35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x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x v="40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x v="0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x v="36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x v="1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x v="37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x v="3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x v="4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x v="5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x v="6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x v="7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x v="8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x v="9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x v="10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x v="11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x v="12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x v="13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x v="14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x v="15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x v="16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x v="17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x v="18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x v="19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x v="20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x v="21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x v="38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x v="22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x v="23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x v="24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x v="25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x v="26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x v="39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x v="27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x v="28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x v="29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x v="30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x v="31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x v="32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x v="33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x v="34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x v="35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x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x v="40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x v="0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x v="36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x v="1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x v="37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x v="2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x v="3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x v="4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x v="5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x v="6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x v="7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x v="8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x v="9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x v="10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x v="11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x v="12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x v="13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x v="14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x v="15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x v="16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x v="17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x v="18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x v="19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x v="20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x v="21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x v="22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x v="23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x v="24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x v="25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x v="26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x v="39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x v="27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x v="28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x v="29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x v="30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x v="31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x v="32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x v="33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x v="34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x v="35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x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x v="40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x v="0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x v="36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x v="1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x v="37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x v="2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x v="4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x v="5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x v="6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x v="7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x v="8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x v="9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x v="10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x v="11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x v="12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x v="13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x v="14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x v="15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x v="17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x v="26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x v="40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x v="0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x v="36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x v="1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x v="37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x v="2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x v="3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x v="4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x v="5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x v="6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x v="7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x v="8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x v="9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x v="10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x v="11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x v="12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x v="13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x v="14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x v="15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x v="16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x v="17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x v="18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x v="19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x v="21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x v="38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x v="22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x v="23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x v="24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x v="25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x v="26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x v="39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x v="27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x v="28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x v="29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x v="30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x v="31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x v="32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x v="33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x v="34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x v="35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x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x v="40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x v="0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x v="36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x v="1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x v="37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x v="2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x v="3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x v="4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x v="5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x v="6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x v="7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x v="8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x v="10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x v="11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x v="12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x v="13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x v="14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x v="15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x v="16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x v="17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x v="18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x v="19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x v="21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x v="38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x v="22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x v="23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x v="24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x v="25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x v="26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x v="39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x v="27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x v="28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x v="29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x v="30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x v="31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x v="32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x v="33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x v="34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x v="35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x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x v="40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x v="0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x v="36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x v="1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x v="37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x v="2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x v="3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x v="4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x v="5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x v="6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x v="7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x v="8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x v="9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x v="10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x v="11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x v="12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x v="13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x v="14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x v="15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x v="16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x v="17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x v="18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x v="19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x v="20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x v="21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x v="38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x v="22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x v="23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x v="24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x v="25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x v="26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x v="39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x v="27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x v="28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x v="29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x v="30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x v="31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x v="32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x v="33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x v="34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x v="35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x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x v="40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x v="0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x v="36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x v="1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x v="37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x v="2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x v="3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x v="4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x v="5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x v="6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x v="7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x v="8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x v="9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x v="10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x v="11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x v="12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x v="13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x v="14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x v="15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x v="16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x v="17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x v="18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x v="19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x v="20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x v="21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x v="38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x v="22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x v="23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x v="24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x v="25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x v="26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x v="39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x v="27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x v="28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x v="29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x v="30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x v="31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x v="32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x v="33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x v="34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x v="35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x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x v="40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x v="0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x v="36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x v="1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x v="37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x v="2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x v="3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x v="4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x v="5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x v="6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x v="7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x v="8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x v="9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x v="10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x v="11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x v="12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x v="13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x v="14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x v="15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x v="16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x v="17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x v="18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x v="19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x v="20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x v="21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x v="38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x v="22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x v="23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x v="24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x v="25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x v="26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x v="39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x v="27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x v="28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x v="29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x v="30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x v="31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x v="32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x v="33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x v="34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x v="35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x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x v="40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x v="0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x v="36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x v="1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x v="37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x v="2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x v="3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x v="4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x v="5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x v="6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x v="7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x v="8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x v="9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x v="10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x v="11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x v="12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x v="13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x v="14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x v="15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x v="17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x v="18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x v="19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x v="20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x v="21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x v="22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x v="23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x v="24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x v="25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x v="26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x v="39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x v="27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x v="28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x v="29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x v="30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x v="31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x v="32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x v="33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x v="35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x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x v="40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x v="37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x v="6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x v="9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x v="11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x v="15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x v="18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x v="19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x v="20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x v="21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x v="22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x v="23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x v="25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x v="26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x v="39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x v="27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x v="28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x v="30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x v="31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x v="32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x v="33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x v="34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x v="35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x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x v="40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x v="0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x v="36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x v="1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x v="37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x v="2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x v="3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x v="4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x v="5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x v="6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x v="7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x v="8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x v="9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x v="10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x v="11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x v="13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x v="14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x v="15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x v="16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x v="17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x v="18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x v="19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x v="20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x v="21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x v="38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x v="23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x v="24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x v="25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x v="26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x v="39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x v="27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x v="28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x v="29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x v="30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x v="31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x v="32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x v="33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x v="34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x v="35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x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x v="40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x v="0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x v="36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x v="1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x v="37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x v="2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x v="3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x v="4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x v="5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x v="6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x v="7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x v="8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x v="9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x v="10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x v="11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x v="12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x v="13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x v="14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x v="15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x v="16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x v="17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x v="18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x v="19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x v="20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x v="21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x v="38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x v="23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x v="25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x v="26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x v="39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x v="27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x v="28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x v="29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x v="30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x v="31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x v="32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x v="33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x v="34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x v="35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x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x v="40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x v="0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x v="36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x v="1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x v="37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x v="2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x v="3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x v="4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x v="5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x v="6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x v="7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x v="8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x v="9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x v="10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x v="11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x v="12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x v="13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x v="14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x v="15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x v="16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x v="17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x v="18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x v="19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x v="20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x v="21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x v="38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x v="22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x v="23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x v="24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x v="25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x v="26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x v="39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x v="27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x v="28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x v="29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x v="30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x v="31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x v="32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x v="33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x v="34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x v="35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x v="40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x v="0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x v="36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x v="1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x v="37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x v="2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x v="3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x v="4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x v="5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x v="6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x v="7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x v="8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x v="9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x v="10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x v="11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x v="12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x v="13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x v="14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x v="15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x v="16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x v="17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x v="18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x v="19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x v="20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x v="38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x v="22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x v="23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x v="24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x v="25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x v="26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x v="39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x v="27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x v="28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x v="29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x v="30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x v="31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x v="32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x v="33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x v="35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x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x v="40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x v="0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x v="36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x v="1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x v="37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x v="2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x v="3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x v="4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x v="5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x v="6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x v="7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x v="8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x v="9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x v="10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x v="11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x v="12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x v="13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x v="14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x v="15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x v="17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x v="18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x v="19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x v="20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x v="38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x v="22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x v="23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x v="24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x v="25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x v="26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x v="39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x v="27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x v="28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x v="29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x v="30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x v="31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x v="32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x v="33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x v="35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x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x v="40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x v="0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x v="36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x v="1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x v="37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x v="2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x v="3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x v="4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x v="5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x v="6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x v="7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x v="8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x v="9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x v="10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x v="11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x v="12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x v="13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x v="14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x v="15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x v="17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x v="18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x v="19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x v="20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x v="22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x v="23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x v="24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x v="25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x v="26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x v="39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x v="27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x v="28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x v="29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x v="30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x v="31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x v="32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x v="33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x v="35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x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x v="40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x v="0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x v="36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x v="1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x v="2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x v="4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x v="5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x v="6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x v="7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x v="8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x v="9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x v="11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x v="12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x v="13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x v="14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x v="15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x v="17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x v="24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x v="28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x v="32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x v="34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x v="40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x v="4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x v="8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x v="18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x v="22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x v="23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x v="24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x v="25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x v="26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x v="27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x v="28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x v="29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x v="30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x v="31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x v="32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x v="33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x v="34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x v="35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x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x v="0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x v="36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x v="1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x v="37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x v="2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x v="3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x v="4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x v="5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x v="6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x v="7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x v="8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x v="9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x v="10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x v="11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x v="12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x v="13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x v="14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x v="15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x v="16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x v="17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x v="18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x v="19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x v="20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x v="38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x v="22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x v="23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x v="24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x v="25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x v="26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x v="39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x v="27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x v="28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x v="29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x v="30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x v="31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x v="32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x v="33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x v="34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x v="35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x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x v="40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x v="0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x v="36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x v="1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x v="37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x v="2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x v="3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x v="4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x v="5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x v="6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x v="7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x v="8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x v="9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x v="10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x v="11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x v="12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x v="13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x v="14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x v="16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x v="17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x v="18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x v="19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x v="20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x v="38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x v="22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x v="23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x v="25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x v="26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x v="39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x v="27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x v="28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x v="29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x v="31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x v="32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x v="33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x v="34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x v="35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x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x v="40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x v="0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x v="36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x v="1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x v="37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x v="2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x v="3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x v="4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x v="5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x v="6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x v="7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x v="8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x v="9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x v="10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x v="11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x v="12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x v="13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x v="14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x v="15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x v="17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x v="18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x v="19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x v="20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x v="38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x v="22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x v="23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x v="25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x v="26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x v="39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x v="27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x v="28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x v="29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x v="30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x v="31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x v="32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x v="33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x v="34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x v="35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x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x v="40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x v="0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x v="36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x v="1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x v="37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x v="3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x v="4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x v="5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x v="6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x v="7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x v="8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x v="9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x v="10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x v="11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x v="12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x v="13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x v="14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x v="15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x v="16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x v="17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x v="18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x v="19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x v="20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x v="38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x v="22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x v="23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x v="24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x v="25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x v="26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x v="39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x v="27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x v="28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x v="29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x v="30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x v="31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x v="32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x v="33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x v="35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x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x v="40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x v="0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x v="36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x v="1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x v="37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x v="2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x v="3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x v="4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x v="5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x v="6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x v="7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x v="8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x v="9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x v="10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x v="11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x v="12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x v="13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x v="14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x v="15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x v="16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x v="17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x v="18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x v="19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x v="20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x v="22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x v="23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x v="24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x v="25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x v="26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x v="39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x v="27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x v="28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x v="29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x v="30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x v="31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x v="32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x v="33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x v="34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x v="35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x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x v="40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x v="0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x v="36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x v="1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x v="37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x v="2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x v="3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x v="5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x v="6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x v="7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x v="8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x v="9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x v="10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x v="11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x v="12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x v="13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x v="14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x v="15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x v="16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x v="17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x v="23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x v="24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x v="39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x v="40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x v="3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x v="8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x v="10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x v="18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x v="19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x v="20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x v="22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x v="23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x v="24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x v="25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x v="39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x v="27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x v="28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x v="29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x v="30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x v="31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x v="33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x v="35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x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x v="0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x v="36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x v="1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x v="37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x v="2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x v="3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x v="4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x v="5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x v="6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x v="7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x v="8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x v="9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x v="10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x v="12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x v="13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x v="14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x v="15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x v="16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x v="17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x v="18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x v="19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x v="20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x v="22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x v="23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x v="24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x v="25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x v="26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x v="39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x v="27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x v="28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x v="29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x v="30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x v="31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x v="32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x v="33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x v="35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x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x v="40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x v="0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x v="36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x v="1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x v="37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x v="2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x v="3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x v="4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x v="5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x v="6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x v="7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x v="8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x v="10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x v="11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x v="12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x v="13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x v="14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x v="15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x v="16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x v="17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x v="18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x v="19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x v="20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x v="38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x v="22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x v="23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x v="24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x v="25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x v="26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x v="39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x v="27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x v="28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x v="29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x v="30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x v="31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x v="32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x v="33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x v="34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x v="35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x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x v="40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x v="0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x v="36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x v="1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x v="37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x v="2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x v="3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x v="4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x v="5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x v="6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x v="7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x v="8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x v="9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x v="10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x v="11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x v="12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x v="13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x v="14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x v="15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x v="16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x v="17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x v="18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x v="19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x v="20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x v="38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x v="22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x v="23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x v="24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x v="25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x v="26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x v="39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x v="27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x v="28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x v="29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x v="30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x v="31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x v="32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x v="33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x v="34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x v="35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x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x v="40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x v="0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x v="36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x v="1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x v="37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x v="2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x v="3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x v="4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x v="5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x v="6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x v="7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x v="8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x v="9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x v="10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x v="11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x v="12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x v="13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x v="14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x v="15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x v="16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x v="17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x v="18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x v="19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x v="20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x v="38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x v="22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x v="23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x v="24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x v="25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x v="26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x v="39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x v="27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x v="29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x v="30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x v="31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x v="32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x v="33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x v="34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x v="35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x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x v="40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x v="0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x v="36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x v="1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x v="37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x v="2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x v="3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x v="4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x v="5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x v="7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x v="8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x v="9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x v="10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x v="11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x v="12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x v="13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x v="14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x v="15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x v="16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x v="17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x v="18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x v="19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x v="20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x v="22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x v="23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x v="24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x v="25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x v="26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x v="39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x v="27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x v="28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x v="29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x v="30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x v="31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x v="32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x v="33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x v="34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x v="35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x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x v="40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x v="0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x v="36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x v="1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x v="37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x v="2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x v="3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x v="4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x v="5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x v="6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x v="7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x v="8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x v="9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x v="10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x v="11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x v="12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x v="13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x v="14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x v="15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x v="16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x v="17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x v="18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x v="19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x v="20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x v="38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x v="22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x v="23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x v="24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x v="25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x v="26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x v="39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x v="27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x v="28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x v="29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x v="30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x v="31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x v="32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x v="33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x v="35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x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x v="40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x v="0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x v="36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x v="1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x v="37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x v="2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x v="3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x v="4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x v="5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x v="6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x v="7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x v="8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x v="9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x v="10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x v="11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x v="12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x v="13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x v="14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x v="16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x v="17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x v="18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x v="19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x v="20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x v="38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x v="22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x v="23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x v="24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x v="25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x v="26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x v="39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x v="27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x v="28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x v="29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x v="30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x v="31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x v="32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x v="33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x v="34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x v="35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x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x v="40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x v="0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x v="36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x v="1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x v="37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x v="2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x v="3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x v="4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x v="5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x v="6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x v="8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x v="9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x v="10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x v="11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x v="12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x v="13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x v="14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x v="15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x v="16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x v="17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x v="18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x v="19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x v="20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x v="38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x v="22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x v="23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x v="24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x v="25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x v="26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x v="27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x v="28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x v="29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x v="30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x v="31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x v="32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x v="33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x v="34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x v="35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x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x v="40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x v="0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x v="36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x v="1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x v="37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x v="2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x v="3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x v="4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x v="5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x v="6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x v="8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x v="9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x v="10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x v="11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x v="12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x v="13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x v="14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x v="15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x v="16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x v="17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x v="18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x v="19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x v="20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x v="21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x v="38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x v="22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x v="23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x v="24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x v="25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x v="26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x v="39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x v="27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x v="28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x v="29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x v="30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x v="31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x v="32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x v="33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x v="34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x v="35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x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x v="40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x v="0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x v="36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x v="1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x v="37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x v="2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x v="3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x v="4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x v="5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x v="6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x v="7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x v="8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x v="9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x v="10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x v="11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x v="12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x v="13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x v="15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x v="16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x v="17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x v="18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x v="19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x v="20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x v="21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x v="38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x v="22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x v="23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x v="24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x v="25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x v="26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x v="39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x v="27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x v="28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x v="30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x v="31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x v="32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x v="33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x v="34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x v="35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x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x v="40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x v="0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x v="36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x v="1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x v="37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x v="2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x v="3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x v="4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x v="5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x v="6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x v="7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x v="8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x v="9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x v="10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x v="11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x v="12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x v="13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x v="15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x v="17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x v="18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x v="19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x v="20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x v="21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x v="22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x v="23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x v="24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x v="25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x v="26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x v="39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x v="27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x v="28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x v="30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x v="31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x v="32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x v="33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x v="34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x v="35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x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x v="40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x v="36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x v="37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x v="3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x v="11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x v="15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x v="18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x v="19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x v="20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x v="22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x v="23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x v="24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x v="25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x v="26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x v="39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x v="27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x v="28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x v="29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x v="30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x v="31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x v="32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x v="34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x v="35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x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x v="40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x v="0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x v="36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x v="1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x v="37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x v="2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x v="3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x v="4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x v="5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x v="6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x v="7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x v="8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x v="9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x v="10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x v="11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x v="12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x v="13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x v="14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x v="15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x v="16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x v="17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x v="18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x v="19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x v="20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x v="38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x v="22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x v="23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x v="24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x v="26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x v="39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x v="27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x v="28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x v="29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x v="30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x v="31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x v="32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x v="33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x v="34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x v="35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x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x v="40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x v="0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x v="36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x v="1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x v="37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x v="2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x v="3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x v="4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x v="5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x v="6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x v="7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x v="8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x v="9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x v="10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x v="11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x v="12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x v="13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x v="15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x v="16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x v="17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x v="18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x v="19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x v="20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x v="38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x v="23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x v="24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x v="25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x v="26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x v="39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x v="27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x v="28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x v="29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x v="30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x v="31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x v="32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x v="33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x v="34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x v="35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x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x v="40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x v="0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x v="36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x v="1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x v="37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x v="2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x v="3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x v="4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x v="5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x v="6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x v="7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x v="8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x v="9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x v="10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x v="11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x v="12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x v="13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x v="14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x v="15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x v="16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x v="17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x v="18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x v="19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x v="20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x v="38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x v="22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x v="23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x v="24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x v="25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x v="26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x v="39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x v="27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x v="28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x v="29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x v="30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x v="31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x v="32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x v="33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x v="35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x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x v="40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x v="0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x v="36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x v="1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x v="37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x v="2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x v="3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x v="4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x v="5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x v="6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x v="7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x v="8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x v="9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x v="10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x v="11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x v="12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x v="13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x v="14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x v="15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x v="16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x v="17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x v="18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x v="19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x v="20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x v="38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x v="22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x v="23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x v="24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x v="25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x v="26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x v="27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x v="28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x v="29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x v="30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x v="31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x v="32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x v="33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x v="34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x v="35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x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x v="40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x v="0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x v="36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x v="1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x v="37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x v="2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x v="3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x v="5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x v="6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x v="7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x v="8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x v="9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x v="10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x v="11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x v="12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x v="13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x v="14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x v="15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x v="16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x v="17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x v="18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x v="19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x v="20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x v="38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x v="22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x v="23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x v="24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x v="25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x v="26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x v="39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x v="27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x v="29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x v="30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x v="31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x v="32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x v="33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x v="34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x v="35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x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x v="40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x v="0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x v="36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x v="1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x v="37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x v="2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x v="3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x v="4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x v="5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x v="6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x v="7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x v="8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x v="9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x v="10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x v="12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x v="13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x v="14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x v="15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x v="16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x v="17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x v="18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x v="19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x v="20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x v="38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x v="22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x v="23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x v="24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x v="25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x v="26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x v="39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x v="27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x v="29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x v="31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x v="32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x v="33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x v="34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x v="35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x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x v="40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x v="0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x v="36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x v="1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x v="37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x v="2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x v="3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x v="4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x v="5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x v="6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x v="7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x v="8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x v="9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x v="10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x v="11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x v="12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x v="13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x v="14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x v="15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x v="16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x v="17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x v="39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x v="40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x v="0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x v="36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x v="1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x v="37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x v="2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x v="3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x v="4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x v="5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x v="6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x v="8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x v="9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x v="10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x v="11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x v="12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x v="13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x v="14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x v="15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x v="16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x v="17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x v="19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x v="20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x v="38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x v="23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x v="24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x v="26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x v="39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x v="27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x v="29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x v="30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x v="31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x v="32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x v="33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x v="34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x v="35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x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x v="40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x v="0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x v="36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x v="1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x v="37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x v="2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x v="3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x v="4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x v="5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x v="6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x v="8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x v="9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x v="10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x v="11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x v="12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x v="13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x v="14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x v="15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x v="16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x v="17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x v="18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x v="19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x v="20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x v="38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x v="22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x v="23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x v="25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x v="26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x v="39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x v="27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x v="28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x v="29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x v="30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x v="31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x v="32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x v="33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x v="34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x v="35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x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x v="40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x v="0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x v="36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x v="1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x v="37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x v="2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x v="3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x v="4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x v="5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x v="6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x v="7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x v="8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x v="9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x v="10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x v="11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x v="12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x v="13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x v="14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x v="15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x v="16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x v="17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x v="18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x v="19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x v="20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x v="38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x v="22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x v="23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x v="24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x v="25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x v="26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x v="39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x v="27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x v="28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x v="29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x v="30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x v="31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x v="32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x v="33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x v="34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x v="35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x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x v="40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x v="0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x v="36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x v="1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x v="37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x v="2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x v="3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x v="4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x v="5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x v="6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x v="7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x v="8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x v="9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x v="10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x v="11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x v="12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x v="13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x v="14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x v="15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x v="16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x v="17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x v="18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x v="19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x v="20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x v="38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x v="22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x v="23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x v="24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x v="25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x v="26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x v="39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x v="27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x v="28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x v="29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x v="30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x v="31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x v="32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x v="33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x v="34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x v="35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x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x v="40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x v="0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x v="36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x v="1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x v="37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x v="2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x v="3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x v="4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x v="5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x v="6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x v="7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x v="8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x v="9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x v="10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x v="11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x v="12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x v="13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x v="14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x v="15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x v="16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x v="17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x v="18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x v="19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x v="20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x v="38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x v="22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x v="23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x v="24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x v="25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x v="26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x v="39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x v="27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x v="28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x v="29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x v="30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x v="31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x v="32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x v="33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x v="34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x v="35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x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x v="40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x v="0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x v="36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x v="1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x v="37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x v="2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x v="3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x v="4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x v="5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x v="6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x v="7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x v="8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x v="9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x v="10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x v="11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x v="12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x v="13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x v="14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x v="15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x v="17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x v="19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x v="20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x v="22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x v="23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x v="24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x v="25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x v="26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x v="39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x v="27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x v="28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x v="29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x v="30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x v="31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x v="32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x v="33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x v="34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x v="35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x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x v="2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x v="13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x v="15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x v="18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x v="19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x v="20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x v="22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x v="23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x v="24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x v="26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x v="39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x v="28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x v="30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x v="31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x v="32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x v="33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x v="35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x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x v="0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x v="36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x v="1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x v="37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x v="2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x v="3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x v="4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x v="5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x v="7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x v="8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x v="9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x v="10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x v="11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x v="12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x v="13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x v="14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x v="16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x v="17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x v="18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x v="19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x v="20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x v="38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x v="22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x v="23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x v="24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x v="25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x v="26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x v="39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x v="27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x v="28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x v="29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x v="30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x v="31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x v="32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x v="33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x v="35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x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x v="40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x v="0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x v="36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x v="37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x v="2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x v="3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x v="4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x v="5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x v="8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x v="9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x v="10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x v="11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x v="12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x v="13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x v="15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x v="16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x v="17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x v="18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x v="19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x v="20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x v="38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x v="22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x v="23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x v="24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x v="25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x v="26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x v="39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x v="27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x v="28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x v="29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x v="30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x v="31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x v="32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x v="33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x v="34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x v="35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x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x v="40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x v="36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x v="1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x v="37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x v="2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x v="3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x v="4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x v="5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x v="8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x v="9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x v="10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x v="11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x v="12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x v="13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x v="14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x v="15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x v="16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x v="17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x v="18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x v="19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x v="20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x v="38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x v="22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x v="23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x v="24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x v="25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x v="26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x v="39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x v="27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x v="28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x v="29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x v="30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x v="31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x v="32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x v="33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x v="34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x v="35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x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x v="40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x v="0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x v="36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x v="1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x v="37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x v="2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x v="3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x v="4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x v="5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x v="6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x v="8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x v="9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x v="10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x v="11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x v="12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x v="13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x v="14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x v="15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x v="16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x v="17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x v="18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x v="19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x v="20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x v="38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x v="22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x v="23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x v="25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x v="39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x v="27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x v="28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x v="29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x v="30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x v="31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x v="33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x v="34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x v="35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x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x v="40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x v="36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x v="1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x v="37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x v="2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x v="3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x v="5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x v="6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x v="7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x v="8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x v="9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x v="10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x v="11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x v="13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x v="14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x v="15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x v="17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x v="18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x v="19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x v="20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x v="22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x v="23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x v="24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x v="25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x v="39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x v="27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x v="28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x v="29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x v="30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x v="31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x v="32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x v="33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x v="34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x v="35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x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x v="40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x v="36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x v="1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x v="37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x v="2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x v="3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x v="5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x v="8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x v="9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x v="10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x v="11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x v="12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x v="13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x v="15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x v="16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x v="17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x v="22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x v="23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x v="27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x v="32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x v="36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x v="1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x v="37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x v="2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x v="3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x v="5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x v="6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x v="7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x v="8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x v="9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x v="10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x v="11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x v="12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x v="13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x v="14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x v="15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x v="16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x v="17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x v="18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x v="19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x v="20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x v="38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x v="22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x v="23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x v="24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x v="25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x v="26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x v="39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x v="27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x v="28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x v="29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x v="30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x v="31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x v="32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x v="33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x v="34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x v="35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x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x v="40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x v="36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x v="37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x v="2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x v="3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x v="5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x v="8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x v="9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x v="10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x v="11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x v="12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x v="13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x v="15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x v="16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x v="17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x v="18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x v="19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x v="20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x v="38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x v="22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x v="23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x v="24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x v="25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x v="26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x v="39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x v="27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x v="28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x v="29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x v="30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x v="31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x v="32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x v="33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x v="34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x v="35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x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x v="40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x v="0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x v="1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x v="37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x v="2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x v="3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x v="4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x v="5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x v="6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x v="7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x v="8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x v="9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x v="10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x v="11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x v="12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x v="13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x v="14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x v="15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x v="16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x v="17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x v="18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x v="23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x v="26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x v="32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x v="33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x v="40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x v="0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x v="36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x v="1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x v="37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x v="2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x v="3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x v="5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x v="6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x v="8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x v="9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x v="10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x v="11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x v="12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x v="13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x v="14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x v="15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x v="16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x v="17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x v="18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x v="19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x v="20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x v="38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x v="22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x v="23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x v="24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x v="25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x v="26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x v="27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x v="29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x v="30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x v="31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x v="32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x v="33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x v="34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x v="35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x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x v="40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x v="0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x v="36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x v="1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x v="37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x v="2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x v="3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x v="5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x v="6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x v="7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x v="8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x v="9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x v="10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x v="11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x v="12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x v="13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x v="14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x v="15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x v="16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x v="17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x v="18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x v="19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x v="20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x v="38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x v="22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x v="23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x v="24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x v="26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x v="27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x v="28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x v="29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x v="30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x v="31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x v="32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x v="33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x v="34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x v="35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x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x v="40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x v="0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x v="36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x v="1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x v="37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x v="2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x v="3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x v="4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x v="5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x v="6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x v="8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x v="9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x v="10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x v="11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x v="12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x v="13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x v="14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x v="15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x v="17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x v="18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x v="19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x v="20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x v="38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x v="22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x v="23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x v="24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x v="25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x v="26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x v="27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x v="28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x v="29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x v="30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x v="31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x v="32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x v="33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x v="34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x v="35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x v="40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x v="0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x v="36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x v="1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x v="37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x v="2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x v="3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x v="5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x v="6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x v="8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x v="9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x v="10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x v="11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x v="12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x v="13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x v="14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x v="15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x v="16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x v="17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x v="18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x v="19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x v="20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x v="38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x v="22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x v="23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x v="24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x v="26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x v="27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x v="28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x v="29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x v="30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x v="31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x v="32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x v="33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x v="34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x v="35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x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x v="40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x v="0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x v="36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x v="1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x v="37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x v="2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x v="3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x v="5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x v="7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x v="8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x v="9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x v="10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x v="11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x v="12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x v="13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x v="14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x v="15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x v="16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x v="17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x v="19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x v="20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x v="22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x v="23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x v="24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x v="26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x v="27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x v="28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x v="29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x v="30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x v="31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x v="32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x v="33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x v="34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x v="35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x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x v="40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x v="2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x v="7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x v="8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x v="15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x v="19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x v="20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x v="22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x v="23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x v="24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x v="26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x v="28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x v="29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x v="30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x v="31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x v="32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x v="33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x v="34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x v="35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x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x v="36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x v="1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x v="37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x v="2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x v="3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x v="5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x v="8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x v="9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x v="10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x v="11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x v="12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x v="13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x v="14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x v="16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x v="17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x v="18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x v="19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x v="20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x v="38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x v="22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x v="23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x v="24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x v="26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x v="27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x v="28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x v="29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x v="30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x v="31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x v="32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x v="33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x v="34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x v="35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x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x v="40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x v="0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x v="36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x v="1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x v="37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x v="3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x v="5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x v="7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x v="8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x v="9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x v="10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x v="11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x v="12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x v="13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x v="14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x v="15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x v="16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x v="17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x v="18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x v="19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x v="20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x v="38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x v="22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x v="23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x v="24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x v="26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x v="27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x v="28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x v="29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x v="30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x v="31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x v="32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x v="33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x v="34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x v="35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x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x v="40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x v="8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x v="15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x v="18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x v="19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x v="20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x v="22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x v="23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x v="24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x v="26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x v="27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x v="28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x v="29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x v="30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x v="31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x v="33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x v="35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x v="0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x v="36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x v="1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x v="37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x v="3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x v="5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x v="7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x v="8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x v="9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x v="10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x v="12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x v="13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x v="14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x v="16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x v="17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x v="18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x v="19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x v="20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x v="38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x v="22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x v="23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x v="24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x v="25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x v="26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x v="27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x v="28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x v="30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x v="31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x v="32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x v="33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x v="34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x v="35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x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x v="0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x v="36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x v="1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x v="37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x v="7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x v="8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x v="9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x v="10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x v="11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x v="12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x v="13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x v="14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x v="15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x v="16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x v="17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x v="18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x v="19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x v="20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x v="21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x v="38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x v="22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x v="23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x v="24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x v="25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x v="26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x v="27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x v="28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x v="29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x v="30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x v="31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x v="32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x v="33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x v="34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x v="35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x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x v="40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x v="0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x v="36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x v="1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x v="37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x v="2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x v="5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x v="8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x v="9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x v="10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x v="11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x v="12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x v="13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x v="14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x v="15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x v="16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x v="17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x v="18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x v="19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x v="20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x v="21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x v="22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x v="23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x v="24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x v="25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x v="26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x v="27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x v="28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x v="29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x v="30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x v="31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x v="32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x v="33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x v="34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x v="35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x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x v="40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x v="0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x v="36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x v="1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x v="37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x v="2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x v="5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x v="8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x v="9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x v="10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x v="11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x v="12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x v="13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x v="15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x v="16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x v="17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x v="18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x v="25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x v="40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x v="0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x v="36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x v="37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x v="2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x v="3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x v="5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x v="6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x v="8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x v="9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x v="10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x v="11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x v="12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x v="13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x v="14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x v="15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x v="16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x v="17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x v="18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x v="19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x v="20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x v="38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x v="22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x v="23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x v="24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x v="25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x v="27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x v="28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x v="29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x v="30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x v="31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x v="32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x v="33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x v="34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x v="35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x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x v="40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x v="0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x v="1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x v="37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x v="2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x v="3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x v="5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x v="6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x v="7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x v="8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x v="9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x v="10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x v="11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x v="12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x v="13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x v="14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x v="15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x v="17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x v="18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x v="19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x v="20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x v="38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x v="22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x v="23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x v="24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x v="27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x v="29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x v="30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x v="31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x v="32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x v="33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x v="34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x v="35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x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x v="40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x v="1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x v="37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x v="3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x v="7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x v="10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x v="11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x v="13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x v="14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x v="15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x v="16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x v="17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x v="34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x v="0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x v="1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x v="37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x v="2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x v="3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x v="6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x v="7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x v="8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x v="9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x v="11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x v="13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x v="14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x v="16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x v="17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x v="18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x v="19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x v="20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x v="38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x v="22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x v="23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x v="24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x v="25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x v="27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x v="29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x v="30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x v="33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x v="34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x v="35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x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x v="40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x v="36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x v="1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x v="37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x v="2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x v="3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x v="5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x v="6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x v="7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x v="9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x v="10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x v="11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x v="12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x v="13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x v="14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x v="15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x v="16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x v="17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x v="19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x v="20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x v="38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x v="22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x v="23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x v="25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x v="26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x v="27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x v="28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x v="29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x v="30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x v="32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x v="33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x v="34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x v="35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x v="40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x v="0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x v="36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x v="1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x v="2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x v="3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x v="5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x v="6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x v="7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x v="9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x v="10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x v="11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x v="12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x v="13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x v="14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x v="15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x v="16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x v="17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x v="19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x v="20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x v="38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x v="22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x v="23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x v="25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x v="26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x v="27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x v="28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x v="29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x v="30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x v="32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x v="33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x v="34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x v="35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x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x v="40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x v="1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x v="2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x v="5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x v="7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x v="10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x v="12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x v="14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x v="15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x v="16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x v="20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x v="23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x v="25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x v="26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x v="27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x v="28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x v="30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x v="32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x v="34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x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x v="36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x v="37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x v="3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x v="5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x v="6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x v="9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x v="11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x v="13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x v="15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x v="17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x v="19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x v="22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x v="26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x v="29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x v="32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x v="35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x v="40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x v="0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x v="36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x v="1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x v="37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x v="2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x v="3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x v="5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x v="6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x v="7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x v="8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x v="9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x v="10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x v="11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x v="12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x v="13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x v="14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x v="15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x v="16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x v="17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x v="19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x v="20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x v="38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x v="22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x v="23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x v="25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x v="26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x v="27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x v="29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x v="30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x v="32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x v="33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x v="34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x v="35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x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x v="40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x v="0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x v="36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x v="1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x v="37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x v="2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x v="3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x v="5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x v="7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x v="8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x v="9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x v="10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x v="11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x v="13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x v="14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x v="15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x v="16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x v="17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x v="19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x v="20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x v="38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x v="22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x v="23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x v="24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x v="25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x v="26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x v="39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x v="27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x v="29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x v="30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x v="31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x v="32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x v="33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x v="34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x v="35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x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x v="40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x v="0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x v="36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x v="1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x v="37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x v="2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x v="3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x v="4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x v="5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x v="7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x v="8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x v="9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x v="10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x v="11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x v="12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x v="13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x v="14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x v="15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x v="16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x v="17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x v="19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x v="20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x v="38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x v="22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x v="23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x v="24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x v="25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x v="26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x v="27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x v="29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x v="30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x v="31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x v="32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x v="33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x v="34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x v="35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x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x v="40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x v="0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x v="36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x v="1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x v="37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x v="2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x v="3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x v="4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x v="5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x v="6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x v="8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x v="9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x v="11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x v="12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x v="13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x v="14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x v="15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x v="16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x v="17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x v="19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x v="20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x v="38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x v="22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x v="23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x v="24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x v="25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x v="26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x v="39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x v="29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x v="30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x v="31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x v="32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x v="33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x v="34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x v="35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x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x v="40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x v="0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x v="36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x v="1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x v="37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x v="2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x v="3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x v="4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x v="5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x v="6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x v="7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x v="8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x v="9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x v="10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x v="11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x v="12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x v="13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x v="14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x v="15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x v="16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x v="17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x v="19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x v="21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x v="38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x v="22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x v="23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x v="24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x v="26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x v="29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x v="30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x v="31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x v="32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x v="33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x v="35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x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x v="40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x v="0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x v="36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x v="1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x v="2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x v="4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x v="6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x v="8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x v="10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x v="12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x v="14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x v="23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x v="39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x v="32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x v="25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x v="18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x v="34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x v="0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x v="36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x v="1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x v="37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x v="2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x v="3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x v="4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x v="5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x v="6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x v="8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x v="10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x v="11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x v="12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x v="13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x v="14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x v="15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x v="16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x v="17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x v="18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x v="19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x v="20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x v="21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x v="38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x v="22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x v="23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x v="24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x v="25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x v="26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x v="39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x v="29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x v="30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x v="31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x v="32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x v="33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x v="34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x v="35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x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x v="40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x v="0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x v="36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x v="1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x v="37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x v="2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x v="3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x v="4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x v="5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x v="6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x v="7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x v="9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x v="10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x v="11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x v="12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x v="13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x v="14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x v="15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x v="17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x v="19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x v="20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x v="21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x v="38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x v="22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x v="23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x v="24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x v="25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x v="26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x v="39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x v="28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x v="29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x v="30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x v="31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x v="32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x v="33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x v="34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x v="35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x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x v="40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x v="0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x v="36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x v="1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x v="37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x v="2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x v="3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x v="4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x v="5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x v="6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x v="7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x v="8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x v="9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x v="10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x v="11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x v="12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x v="13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x v="14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x v="15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x v="16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x v="17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x v="18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x v="19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x v="20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x v="21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x v="38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x v="22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x v="23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x v="24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x v="25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x v="26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x v="39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x v="28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x v="29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x v="30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x v="31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x v="33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x v="35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x v="40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x v="0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x v="36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x v="1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x v="37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x v="2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x v="3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x v="4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x v="5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x v="6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x v="8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x v="10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x v="11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x v="12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x v="13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x v="14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x v="16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x v="17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x v="18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x v="19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x v="20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x v="21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x v="38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x v="22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x v="23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x v="24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x v="25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x v="26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x v="39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x v="28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x v="29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x v="30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x v="31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x v="32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x v="33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x v="34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x v="35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x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x v="40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x v="0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x v="36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x v="1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x v="37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x v="2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x v="3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x v="4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x v="5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x v="6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x v="8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x v="9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x v="10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x v="11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x v="12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x v="13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x v="14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x v="15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x v="16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x v="17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x v="18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x v="19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x v="20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x v="21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x v="38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x v="22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x v="23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x v="26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x v="39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x v="29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x v="30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x v="31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x v="32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x v="33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x v="34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x v="35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x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x v="40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x v="0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x v="36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x v="1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x v="37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x v="2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x v="3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x v="4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x v="5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x v="6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x v="7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x v="8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x v="10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x v="11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x v="12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x v="13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x v="14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x v="15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x v="16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x v="17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x v="18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x v="19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x v="20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x v="21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x v="38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x v="22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x v="23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x v="26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x v="39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x v="29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x v="30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x v="31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x v="32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x v="34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x v="35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x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x v="40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x v="37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x v="5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x v="6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x v="9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x v="11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x v="13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x v="15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x v="17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x v="19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x v="21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x v="22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x v="24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x v="26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x v="28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x v="29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x v="31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x v="32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x v="33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x v="35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x v="40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x v="0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x v="1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x v="37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x v="2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x v="3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x v="5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x v="6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x v="7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x v="8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x v="9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x v="10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x v="11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x v="12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x v="13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x v="14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x v="15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x v="16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x v="17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x v="18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x v="19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x v="20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x v="21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x v="38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x v="22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x v="23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x v="24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x v="25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x v="26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x v="29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x v="31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x v="32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x v="33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x v="34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x v="35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x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x v="0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x v="36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x v="1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x v="37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x v="2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x v="3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x v="4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x v="5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x v="6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x v="9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x v="10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x v="11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x v="12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x v="13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x v="14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x v="15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x v="16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x v="17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x v="18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x v="19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x v="20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x v="38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x v="22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x v="23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x v="24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x v="25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x v="26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x v="30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x v="31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x v="32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x v="33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x v="34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x v="35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x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x v="40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x v="0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x v="36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x v="1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x v="37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x v="3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x v="4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x v="5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x v="9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x v="10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x v="11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x v="12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x v="14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x v="15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x v="16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x v="17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x v="18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x v="19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x v="20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x v="21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x v="38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x v="22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x v="23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x v="24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x v="25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x v="26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x v="27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x v="29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x v="30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x v="31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x v="32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x v="33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x v="34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x v="35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x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x v="40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x v="0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x v="37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x v="2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x v="3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x v="4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x v="5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x v="6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x v="7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x v="9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x v="10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x v="11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x v="12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x v="13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x v="14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x v="15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x v="16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x v="17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x v="18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x v="19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x v="20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x v="21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x v="38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x v="22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x v="23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x v="24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x v="25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x v="26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x v="27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x v="29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x v="30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x v="31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x v="32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x v="33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x v="34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x v="35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x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x v="40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x v="0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x v="36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x v="37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x v="2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x v="3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x v="4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x v="5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x v="6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x v="7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x v="9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x v="11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x v="12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x v="13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x v="14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x v="16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x v="17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x v="18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x v="19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x v="20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x v="21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x v="38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x v="22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x v="23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x v="24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x v="25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x v="26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x v="27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x v="29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x v="30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x v="31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x v="32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x v="33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x v="35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x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x v="40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x v="0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x v="36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x v="1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x v="37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x v="2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x v="3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x v="4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x v="5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x v="6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x v="7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x v="8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x v="9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x v="10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x v="11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x v="12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x v="13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x v="14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x v="17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x v="18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x v="19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x v="20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x v="21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x v="38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x v="23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x v="24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x v="25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x v="26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x v="39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x v="27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x v="29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x v="30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x v="31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x v="33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x v="35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x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x v="40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x v="0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x v="36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x v="37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x v="2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x v="3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x v="4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x v="5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x v="6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x v="7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x v="8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x v="9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x v="10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x v="11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x v="12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x v="13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x v="14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x v="15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x v="16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x v="17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x v="18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x v="19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x v="20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x v="21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x v="38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x v="22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x v="23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x v="24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x v="25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x v="26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x v="39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x v="27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x v="29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x v="30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x v="31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x v="32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x v="33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x v="35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x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x v="40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x v="0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x v="36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x v="1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x v="37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x v="2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x v="3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x v="4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x v="5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x v="6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x v="7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x v="8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x v="9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x v="10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x v="11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x v="12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x v="13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x v="14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x v="15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x v="17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x v="18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x v="19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x v="20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x v="21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x v="38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x v="22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x v="23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x v="24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x v="25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x v="26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x v="39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x v="27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x v="29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x v="30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x v="31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x v="32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x v="33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x v="34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x v="35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x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x v="40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x v="0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x v="36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x v="1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x v="37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x v="2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x v="3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x v="4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x v="5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x v="6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x v="7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x v="8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x v="9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x v="11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x v="12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x v="13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x v="14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x v="15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x v="16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x v="17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x v="18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x v="19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x v="20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x v="21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x v="38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x v="22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x v="23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x v="24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x v="25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x v="26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x v="39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x v="27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x v="28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x v="29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x v="30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x v="31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x v="32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x v="33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x v="34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x v="35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x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x v="40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x v="0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x v="36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x v="1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x v="37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x v="2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x v="3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x v="4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x v="5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x v="6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x v="7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x v="8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x v="9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x v="11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x v="12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x v="13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x v="15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x v="16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x v="17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x v="18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x v="19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x v="20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x v="21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x v="38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x v="22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x v="23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x v="24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x v="25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x v="26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x v="39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x v="27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x v="28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x v="29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x v="30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x v="31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x v="33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x v="34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x v="35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x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x v="40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x v="36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x v="2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x v="3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x v="4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x v="5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x v="6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x v="8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x v="9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x v="11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x v="12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x v="13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x v="14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x v="15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x v="16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x v="17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x v="18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x v="19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x v="20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x v="21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x v="38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x v="22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x v="23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x v="24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x v="25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x v="26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x v="39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x v="27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x v="28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x v="30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x v="31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x v="33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x v="34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x v="35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x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x v="40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x v="36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x v="1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x v="37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x v="2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x v="3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x v="4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x v="5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x v="7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x v="8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x v="9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x v="10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x v="11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x v="12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x v="13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x v="14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x v="15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x v="16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x v="17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x v="18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x v="19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x v="20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x v="21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x v="38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x v="23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x v="24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x v="25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x v="26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x v="39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x v="27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x v="28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x v="29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x v="30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x v="31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x v="32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x v="33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x v="34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x v="35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x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x v="40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x v="36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x v="37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x v="2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x v="3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x v="5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x v="6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x v="7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x v="9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x v="11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x v="13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x v="15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x v="17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x v="21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x v="22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x v="24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x v="26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x v="27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x v="29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x v="31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x v="33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x v="34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x v="35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x v="2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x v="4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x v="5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x v="6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x v="7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x v="8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x v="14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x v="16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x v="18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x v="20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x v="38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x v="23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x v="39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x v="27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x v="30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x v="31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x v="32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x v="34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x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x v="36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x v="1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x v="37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x v="2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x v="3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x v="5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x v="6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x v="7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x v="8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x v="9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x v="10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x v="11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x v="12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x v="13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x v="14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x v="15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x v="16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x v="17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x v="18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x v="19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x v="20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x v="21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x v="38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x v="22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x v="23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x v="24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x v="25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x v="26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x v="39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x v="27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x v="28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x v="29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x v="30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x v="31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x v="32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x v="34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x v="35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x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x v="40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x v="36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x v="1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x v="37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x v="2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x v="3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x v="4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x v="5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x v="7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x v="9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x v="10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x v="11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x v="12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x v="13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x v="14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x v="15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x v="16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x v="17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x v="18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x v="19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x v="20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x v="21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x v="38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x v="22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x v="23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x v="24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x v="25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x v="39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x v="27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x v="28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x v="29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x v="30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x v="31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x v="32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x v="33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x v="34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x v="35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x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x v="40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x v="0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x v="36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x v="1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x v="37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x v="2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x v="3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x v="4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x v="5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x v="7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x v="9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x v="10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x v="11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x v="12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x v="13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x v="14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x v="15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x v="16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x v="17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x v="18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x v="19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x v="20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x v="21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x v="38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x v="22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x v="23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x v="24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x v="25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x v="39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x v="27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x v="28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x v="29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x v="30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x v="31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x v="32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x v="33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x v="34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x v="35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x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x v="40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x v="0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x v="36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x v="1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x v="37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x v="2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x v="3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x v="4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x v="5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x v="6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x v="7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x v="8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x v="9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x v="10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x v="11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x v="12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x v="13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x v="14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x v="15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x v="16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x v="17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x v="18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x v="19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x v="20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x v="21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x v="38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x v="22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x v="23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x v="24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x v="25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x v="39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x v="27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x v="28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x v="29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x v="30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x v="31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x v="32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x v="33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x v="34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x v="35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x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x v="40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x v="0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x v="36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x v="37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x v="2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x v="3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x v="4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x v="5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x v="6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x v="7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x v="8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x v="9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x v="10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x v="11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x v="13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x v="14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x v="15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x v="16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x v="17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x v="18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x v="19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x v="20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x v="21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x v="38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x v="22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x v="23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x v="24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x v="25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x v="39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x v="27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x v="28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x v="29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x v="30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x v="31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x v="32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x v="33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x v="35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x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x v="40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x v="0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x v="1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x v="37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x v="2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x v="3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x v="4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x v="5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x v="6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x v="7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x v="8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x v="9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x v="10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x v="11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x v="12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x v="13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x v="14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x v="15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x v="17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x v="18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x v="19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x v="20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x v="21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x v="38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x v="22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x v="23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x v="24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x v="25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x v="39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x v="27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x v="28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x v="29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x v="30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x v="31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x v="32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x v="33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x v="35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x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x v="40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x v="0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x v="36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x v="1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x v="2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x v="4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x v="5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x v="6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x v="8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x v="10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x v="12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x v="14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x v="16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x v="17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x v="18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x v="19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x v="20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x v="38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x v="23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x v="26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x v="30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x v="32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x v="40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x v="0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x v="36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x v="1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x v="37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x v="2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x v="3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x v="4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x v="5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x v="6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x v="7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x v="8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x v="9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x v="10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x v="11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x v="12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x v="13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x v="14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x v="15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x v="16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x v="17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x v="18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x v="19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x v="20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x v="21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x v="38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x v="22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x v="23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x v="24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x v="25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x v="26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x v="39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x v="27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x v="28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x v="29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x v="30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x v="31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x v="32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x v="33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x v="35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x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x v="40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x v="0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x v="36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x v="1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x v="37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x v="2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x v="3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x v="4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x v="5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x v="6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x v="7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x v="8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x v="9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x v="10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x v="11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x v="12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x v="13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x v="14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x v="15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x v="16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x v="17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x v="18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x v="19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x v="20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x v="21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x v="38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x v="22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x v="23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x v="24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x v="25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x v="26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x v="39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x v="27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x v="28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x v="29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x v="30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x v="31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x v="32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x v="35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x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x v="40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x v="0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x v="36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x v="1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x v="37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x v="2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x v="3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x v="4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x v="5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x v="6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x v="8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x v="9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x v="10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x v="11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x v="12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x v="13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x v="14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x v="15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x v="16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x v="17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x v="18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x v="19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x v="20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x v="21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x v="38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x v="22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x v="23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x v="24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x v="25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x v="26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x v="39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x v="28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x v="29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x v="31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x v="32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x v="33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x v="35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x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x v="40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x v="0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x v="36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x v="1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x v="37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x v="2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x v="3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x v="4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x v="5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x v="6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x v="7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x v="8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x v="9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x v="10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x v="11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x v="12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x v="13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x v="14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x v="15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x v="16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x v="17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x v="18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x v="19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x v="20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x v="21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x v="38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x v="22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x v="23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x v="24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x v="25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x v="26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x v="39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x v="28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x v="29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x v="30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x v="31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x v="32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x v="33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x v="35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x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x v="40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x v="36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x v="2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x v="3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x v="4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x v="5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x v="6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x v="7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x v="8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x v="9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x v="10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x v="11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x v="13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x v="14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x v="15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x v="17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x v="18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x v="19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x v="20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x v="21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x v="38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x v="22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x v="23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x v="24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x v="25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x v="26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x v="39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x v="27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x v="28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x v="29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x v="30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x v="31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x v="32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x v="33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x v="35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x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x v="40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x v="0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x v="36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x v="3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x v="4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x v="5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x v="6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x v="7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x v="8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x v="9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x v="10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x v="11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x v="13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x v="14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x v="15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x v="16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x v="17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x v="18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x v="19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x v="20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x v="21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x v="22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x v="23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x v="24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x v="25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x v="26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x v="39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x v="27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x v="28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x v="29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x v="30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x v="31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x v="32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x v="33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x v="34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x v="35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x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x v="40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x v="0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x v="36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x v="3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x v="4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x v="5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x v="6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x v="7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x v="8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x v="9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x v="10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x v="11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x v="12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x v="13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x v="14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x v="15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x v="16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x v="17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x v="18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x v="19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x v="20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x v="21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x v="38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x v="23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x v="24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x v="25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x v="26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x v="39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x v="27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x v="28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x v="29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x v="30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x v="31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x v="32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x v="34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x v="35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x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x v="40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x v="0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x v="36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x v="37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x v="2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x v="3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x v="4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x v="5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x v="6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x v="7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x v="8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x v="9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x v="10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x v="11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x v="12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x v="13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x v="14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x v="15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x v="16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x v="17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x v="18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x v="20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x v="21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x v="38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x v="22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x v="23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x v="24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x v="25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x v="26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x v="39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x v="27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x v="28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x v="29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x v="30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x v="31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x v="32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x v="33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x v="34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x v="35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x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x v="40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x v="0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x v="36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x v="37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x v="2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x v="3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x v="4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x v="5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x v="6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x v="7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x v="8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x v="9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x v="10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x v="11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x v="12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x v="13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x v="14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x v="15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x v="16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x v="17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x v="18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x v="19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x v="20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x v="21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x v="38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x v="22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x v="23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x v="24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x v="25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x v="26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x v="39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x v="27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x v="28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x v="29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x v="30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x v="31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x v="32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x v="33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x v="34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x v="35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x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x v="40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x v="0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x v="36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x v="1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x v="37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x v="2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x v="3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x v="4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x v="5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x v="6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x v="7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x v="8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x v="9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x v="10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x v="11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x v="12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x v="13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x v="14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x v="15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x v="16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x v="17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x v="19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x v="20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x v="21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x v="23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x v="24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x v="25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x v="26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x v="39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x v="27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x v="29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x v="30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x v="31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x v="32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x v="33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x v="34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x v="35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x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x v="40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x v="0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x v="36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x v="1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x v="37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x v="2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x v="3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x v="4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x v="5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x v="6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x v="7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x v="8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x v="9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x v="10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x v="11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x v="12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x v="13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x v="14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x v="15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x v="16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x v="17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x v="18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x v="19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x v="20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x v="21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x v="38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x v="23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x v="24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x v="25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x v="26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x v="39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x v="27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x v="28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x v="29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x v="30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x v="31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x v="32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x v="33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x v="34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x v="35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x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x v="40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x v="0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x v="36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x v="1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x v="37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x v="2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x v="3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x v="4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x v="5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x v="6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x v="7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x v="8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x v="9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x v="10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x v="11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x v="12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x v="13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x v="14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x v="15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x v="17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x v="18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x v="19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x v="20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x v="21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x v="38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x v="23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x v="24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x v="25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x v="26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x v="39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x v="27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x v="28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x v="29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x v="30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x v="31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x v="32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x v="33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x v="34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x v="35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x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x v="40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x v="0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x v="2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x v="4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x v="6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x v="10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x v="12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x v="14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x v="15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x v="16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x v="18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x v="20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x v="38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x v="23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x v="25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x v="39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x v="28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x v="30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x v="32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x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x v="40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x v="36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x v="37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x v="2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x v="3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x v="4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x v="5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x v="6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x v="7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x v="8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x v="9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x v="10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x v="11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x v="12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x v="13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x v="14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x v="15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x v="16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x v="17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x v="18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x v="19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x v="20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x v="21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x v="38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x v="23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x v="24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x v="25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x v="26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x v="39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x v="27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x v="28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x v="29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x v="30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x v="31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x v="32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x v="33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x v="34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x v="35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x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x v="40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x v="36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x v="37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x v="2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x v="3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x v="4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x v="5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x v="6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x v="7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x v="8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x v="9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x v="10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x v="11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x v="12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x v="13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x v="14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x v="15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x v="16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x v="17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x v="18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x v="19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x v="20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x v="21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x v="23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x v="24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x v="25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x v="26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x v="39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x v="27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x v="28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x v="29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x v="30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x v="31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x v="32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x v="33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x v="34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x v="35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x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x v="40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x v="36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x v="37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x v="2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x v="3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x v="4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x v="5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x v="6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x v="7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x v="8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x v="9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x v="10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x v="11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x v="12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x v="13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x v="14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x v="15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x v="16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x v="17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x v="18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x v="19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x v="20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x v="21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x v="38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x v="22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x v="23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x v="24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x v="25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x v="26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x v="39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x v="27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x v="28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x v="29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x v="30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x v="31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x v="32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x v="33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x v="34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x v="35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x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x v="40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x v="36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x v="37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x v="2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x v="3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x v="4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x v="5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x v="7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x v="8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x v="9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x v="10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x v="11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x v="13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x v="14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x v="15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x v="16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x v="17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x v="18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x v="19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x v="20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x v="21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x v="38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x v="22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x v="23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x v="24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x v="25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x v="26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x v="39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x v="27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x v="28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x v="29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x v="30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x v="31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x v="32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x v="33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x v="34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x v="35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x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x v="40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x v="0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x v="36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x v="1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x v="37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x v="2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x v="3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x v="4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x v="5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x v="7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x v="8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x v="9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x v="10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x v="11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x v="12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x v="13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x v="14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x v="15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x v="16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x v="17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x v="18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x v="19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x v="20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x v="21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x v="38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x v="22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x v="23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x v="24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x v="25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x v="26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x v="39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x v="27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x v="28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x v="29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x v="30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x v="31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x v="32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x v="33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x v="34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x v="35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x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x v="40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x v="0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x v="36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x v="37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x v="2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x v="3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x v="4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x v="5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x v="7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x v="8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x v="9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x v="10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x v="11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x v="12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x v="13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x v="15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x v="17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x v="18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x v="19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x v="20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x v="21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x v="38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x v="22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x v="23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x v="24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x v="25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x v="26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x v="39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x v="27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x v="28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x v="29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x v="30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x v="31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x v="32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x v="33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x v="34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x v="35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x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x v="40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x v="36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x v="37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x v="2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x v="3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x v="5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x v="7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x v="9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x v="10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x v="11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x v="13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x v="17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x v="21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x v="22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x v="24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x v="26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x v="27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x v="28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x v="29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x v="31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x v="32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x v="33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x v="34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x v="35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x v="0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x v="36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x v="1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x v="37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x v="2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x v="3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x v="4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x v="5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x v="6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x v="7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x v="8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x v="9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x v="10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x v="11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x v="12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x v="13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x v="14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x v="15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x v="16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x v="17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x v="18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x v="19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x v="20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x v="21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x v="38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x v="22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x v="23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x v="24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x v="25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x v="26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x v="39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x v="27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x v="28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x v="29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x v="30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x v="31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x v="32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x v="33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x v="34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x v="35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x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x v="40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x v="3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x v="5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x v="7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x v="9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x v="11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x v="13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x v="15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x v="17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x v="21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x v="22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x v="24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x v="25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x v="26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x v="27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x v="28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x v="29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x v="31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x v="33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x v="34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x v="35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x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x v="0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x v="36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x v="1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x v="37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x v="2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x v="3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x v="4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x v="5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x v="6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x v="7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x v="8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x v="9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x v="10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x v="11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x v="12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x v="13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x v="14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x v="16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x v="17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x v="18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x v="19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x v="20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x v="21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x v="38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x v="22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x v="23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x v="24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x v="25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x v="26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x v="39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x v="27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x v="28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x v="29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x v="30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x v="31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x v="32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x v="34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x v="35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x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x v="40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x v="0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x v="36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x v="1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x v="37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x v="2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x v="3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x v="4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x v="5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x v="6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x v="7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x v="8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x v="9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x v="10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x v="11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x v="12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x v="13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x v="14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x v="15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x v="16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x v="17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x v="18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x v="19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x v="20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x v="21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x v="38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x v="22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x v="23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x v="24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x v="25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x v="26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x v="39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x v="27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x v="28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x v="29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x v="30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x v="31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x v="32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x v="34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x v="35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x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x v="40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x v="0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x v="36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x v="1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x v="37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x v="2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x v="3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x v="4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x v="5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x v="6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x v="7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x v="8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x v="9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x v="10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x v="11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x v="12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x v="13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x v="14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x v="15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x v="16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x v="17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x v="18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x v="19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x v="20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x v="21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x v="38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x v="22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x v="23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x v="24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x v="25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x v="26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x v="39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x v="27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x v="28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x v="29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x v="30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x v="31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x v="32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x v="34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x v="35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x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x v="40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x v="0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x v="36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x v="1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x v="37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x v="2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x v="3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x v="4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x v="5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x v="6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x v="7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x v="8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x v="9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x v="10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x v="11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x v="12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x v="13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x v="15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x v="17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x v="18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x v="19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x v="20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x v="21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x v="38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x v="22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x v="23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x v="24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x v="25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x v="26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x v="39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x v="27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x v="28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x v="29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x v="30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x v="31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x v="32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x v="34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x v="35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x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x v="40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x v="36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x v="37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x v="2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x v="3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x v="4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x v="5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x v="6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x v="7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x v="9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x v="10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x v="11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x v="12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x v="13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x v="15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x v="16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x v="17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x v="18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x v="19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x v="20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x v="21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x v="22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x v="23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x v="24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x v="25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x v="26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x v="39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x v="28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x v="29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x v="30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x v="31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x v="32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x v="34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x v="35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x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x v="40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x v="0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x v="1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x v="2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x v="4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x v="5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x v="6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x v="7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x v="8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x v="10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x v="11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x v="12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x v="15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x v="16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x v="18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x v="20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x v="23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x v="25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x v="39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x v="30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x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x v="40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x v="0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x v="36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x v="1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x v="37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x v="2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x v="3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x v="4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x v="5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x v="6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x v="7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x v="9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x v="10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x v="11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x v="12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x v="13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x v="15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x v="16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x v="17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x v="18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x v="19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x v="20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x v="21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x v="38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x v="22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x v="23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x v="24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x v="25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x v="26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x v="39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x v="27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x v="28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x v="29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x v="30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x v="31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x v="32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x v="33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x v="34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x v="35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x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x v="40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x v="0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x v="36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x v="1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x v="37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x v="2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x v="3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x v="4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x v="6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x v="7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x v="9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x v="10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x v="12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x v="13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x v="14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x v="15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x v="16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x v="17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x v="18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x v="19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x v="20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x v="21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x v="38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x v="22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x v="23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x v="24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x v="25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x v="26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x v="39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x v="27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x v="28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x v="29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x v="30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x v="31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x v="32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x v="33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x v="34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x v="35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x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x v="40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x v="0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x v="36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x v="1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x v="37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x v="2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x v="3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x v="4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x v="5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x v="6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x v="7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x v="9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x v="10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x v="12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x v="13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x v="15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x v="16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x v="17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x v="18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x v="19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x v="20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x v="21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x v="38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x v="22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x v="23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x v="24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x v="25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x v="39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x v="27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x v="28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x v="29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x v="30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x v="31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x v="32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x v="33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x v="34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x v="35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x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x v="40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x v="0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x v="36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x v="1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x v="37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x v="2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x v="3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x v="4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x v="5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x v="6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x v="7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x v="8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x v="9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x v="10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x v="12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x v="13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x v="14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x v="15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x v="17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x v="18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x v="19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x v="20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x v="21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x v="38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x v="23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x v="24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x v="25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x v="26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x v="39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x v="27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x v="28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x v="29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x v="30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x v="31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x v="32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x v="33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x v="34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x v="35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x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x v="40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x v="0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x v="36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x v="1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x v="37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x v="2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x v="3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x v="5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x v="6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x v="7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x v="8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x v="9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x v="10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x v="12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x v="13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x v="15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x v="16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x v="17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x v="18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x v="19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x v="20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x v="21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x v="38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x v="22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x v="23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x v="24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x v="25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x v="26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x v="39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x v="27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x v="28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x v="29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x v="30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x v="31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x v="32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x v="33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x v="34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x v="35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x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x v="40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x v="0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x v="36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x v="37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x v="2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x v="3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x v="4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x v="5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x v="6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x v="7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x v="8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x v="9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x v="10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x v="12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x v="13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x v="15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x v="16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x v="17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x v="18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x v="19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x v="20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x v="21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x v="38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x v="23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x v="24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x v="25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x v="39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x v="27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x v="29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x v="30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x v="31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x v="32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x v="33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x v="34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x v="35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x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x v="40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x v="37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x v="3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x v="7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x v="9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x v="13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x v="15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x v="16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x v="17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x v="21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x v="22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x v="23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x v="24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x v="25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x v="26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x v="27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x v="29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x v="33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x v="34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x v="0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x v="36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x v="37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x v="2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x v="3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x v="4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x v="5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x v="6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x v="7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x v="8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x v="9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x v="10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x v="12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x v="13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x v="14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x v="15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x v="16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x v="17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x v="18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x v="19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x v="20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x v="21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x v="38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x v="22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x v="23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x v="24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x v="25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x v="26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x v="39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x v="27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x v="28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x v="29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x v="30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x v="31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x v="32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x v="33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x v="34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x v="35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x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x v="40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x v="0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x v="36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x v="37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x v="2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x v="3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x v="4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x v="5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x v="6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x v="7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x v="8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x v="9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x v="10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x v="12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x v="13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x v="14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x v="15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x v="16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x v="17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x v="18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x v="19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x v="20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x v="21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x v="38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x v="22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x v="23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x v="24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x v="25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x v="26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x v="39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x v="27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x v="28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x v="29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x v="30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x v="31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x v="32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x v="33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x v="34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x v="35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x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x v="40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x v="0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x v="36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x v="1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x v="37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x v="2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x v="3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x v="4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x v="5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x v="6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x v="7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x v="8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x v="9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x v="10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x v="12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x v="13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x v="15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x v="16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x v="17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x v="18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x v="19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x v="20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x v="21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x v="38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x v="22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x v="23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x v="25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x v="39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x v="27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x v="28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x v="29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x v="30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x v="31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x v="32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x v="33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x v="34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x v="35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x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x v="40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x v="0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x v="36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x v="1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x v="37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x v="2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x v="3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x v="4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x v="5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x v="6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x v="8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x v="9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x v="10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x v="11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x v="12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x v="13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x v="14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x v="15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x v="16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x v="17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x v="18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x v="19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x v="20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x v="21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x v="38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x v="22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x v="23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x v="25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x v="26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x v="39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x v="27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x v="28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x v="29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x v="30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x v="31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x v="32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x v="33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x v="34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x v="35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x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x v="40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x v="36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x v="1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x v="37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x v="2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x v="3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x v="4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x v="5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x v="6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x v="7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x v="8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x v="9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x v="10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x v="11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x v="12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x v="13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x v="14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x v="17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x v="18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x v="19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x v="20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x v="21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x v="38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x v="22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x v="23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x v="24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x v="25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x v="26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x v="27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x v="29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x v="30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x v="31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x v="32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x v="33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x v="34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x v="35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x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x v="40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x v="36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x v="1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x v="37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x v="2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x v="3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x v="4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x v="5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x v="6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x v="7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x v="8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x v="9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x v="10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x v="11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x v="12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x v="13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x v="15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x v="16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x v="17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x v="18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x v="19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x v="20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x v="21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x v="38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x v="22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x v="23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x v="24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x v="25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x v="26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x v="39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x v="27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x v="30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x v="31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x v="33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x v="34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x v="35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x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x v="40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x v="0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x v="36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x v="1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x v="2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x v="6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x v="10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x v="11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x v="12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x v="14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x v="18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x v="20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x v="38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x v="25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x v="39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x v="28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x v="29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x v="32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x v="35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x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x v="36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x v="37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x v="3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x v="9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x v="10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x v="11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x v="15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x v="17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x v="19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x v="21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x v="22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x v="24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x v="25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x v="26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x v="27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x v="29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x v="33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x v="34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x v="35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x v="0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x v="36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x v="1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x v="37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x v="2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x v="3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x v="4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x v="5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x v="6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x v="7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x v="8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x v="9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x v="10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x v="11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x v="12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x v="13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x v="14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x v="15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x v="16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x v="18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x v="19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x v="20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x v="21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x v="38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x v="22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x v="23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x v="24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x v="25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x v="26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x v="39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x v="27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x v="28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x v="29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x v="31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x v="32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x v="33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x v="34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x v="35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x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x v="40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x v="0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x v="36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x v="1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x v="37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x v="2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x v="3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x v="4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x v="5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x v="6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x v="7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x v="8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x v="9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x v="10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x v="11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x v="12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x v="13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x v="14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x v="15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x v="16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x v="17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x v="19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x v="20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x v="21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x v="38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x v="22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x v="23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x v="24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x v="25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x v="26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x v="39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x v="27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x v="28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x v="29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x v="31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x v="33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x v="34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x v="35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x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x v="40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x v="0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x v="36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x v="1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x v="37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x v="2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x v="3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x v="4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x v="5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x v="6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x v="8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x v="9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x v="10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x v="11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x v="12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x v="13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x v="14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x v="16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x v="17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x v="18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x v="19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x v="20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x v="21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x v="38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x v="22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x v="23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x v="24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x v="25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x v="26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x v="39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x v="27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x v="28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x v="29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x v="31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x v="32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x v="33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x v="34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x v="35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x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x v="40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x v="0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x v="36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x v="1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x v="37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x v="2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x v="3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x v="4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x v="5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x v="6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x v="8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x v="9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x v="10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x v="11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x v="12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x v="13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x v="14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x v="15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x v="16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x v="17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x v="18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x v="19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x v="20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x v="21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x v="38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x v="22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x v="23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x v="24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x v="25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x v="26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x v="39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x v="27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x v="28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x v="29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x v="31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x v="32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x v="33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x v="34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x v="35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x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x v="40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x v="0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x v="36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x v="37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x v="2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x v="3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x v="4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x v="5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x v="6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x v="7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x v="8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x v="9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x v="10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x v="11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x v="12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x v="13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x v="14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x v="15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x v="16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x v="17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x v="18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x v="19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x v="20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x v="21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x v="38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x v="22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x v="23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x v="24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x v="25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x v="26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x v="39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x v="27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x v="28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x v="29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x v="31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x v="32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x v="34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x v="35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x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x v="40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x v="2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x v="4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x v="5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x v="6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x v="8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x v="11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x v="12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x v="14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x v="16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x v="18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x v="20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x v="21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x v="38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x v="23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x v="39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x v="28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x v="31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x v="32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x v="40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x v="0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x v="36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x v="1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x v="37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x v="2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x v="3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x v="4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x v="5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x v="6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x v="8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x v="9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x v="10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x v="11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x v="12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x v="13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x v="14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x v="15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x v="16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x v="17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x v="18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x v="19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x v="20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x v="21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x v="38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x v="22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x v="23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x v="24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x v="25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x v="26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x v="39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x v="27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x v="28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x v="29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x v="31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x v="32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x v="33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x v="34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x v="35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x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x v="40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x v="0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x v="36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x v="1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x v="37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x v="2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x v="3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x v="4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x v="5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x v="6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x v="8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x v="9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x v="10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x v="11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x v="12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x v="13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x v="14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x v="15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x v="16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x v="17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x v="18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x v="19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x v="20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x v="21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x v="38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x v="22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x v="23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x v="24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x v="25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x v="26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x v="39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x v="27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x v="28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x v="29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x v="30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x v="31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x v="32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x v="33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x v="34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x v="35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x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x v="40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x v="0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x v="36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x v="1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x v="37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x v="2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x v="3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x v="4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x v="5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x v="6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x v="8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x v="9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x v="10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x v="11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x v="12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x v="13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x v="14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x v="15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x v="17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x v="18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x v="19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x v="20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x v="21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x v="38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x v="22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x v="23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x v="24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x v="25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x v="26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x v="39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x v="27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x v="28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x v="31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x v="32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x v="33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x v="34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x v="35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x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x v="40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x v="0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x v="36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x v="1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x v="37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x v="2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x v="3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x v="4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x v="5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x v="6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x v="7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x v="8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x v="9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x v="10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x v="11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x v="12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x v="13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x v="15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x v="16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x v="17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x v="18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x v="19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x v="20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x v="21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x v="38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x v="22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x v="23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x v="24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x v="25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x v="26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x v="39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x v="27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x v="28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x v="29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x v="31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x v="32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x v="34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x v="35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x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x v="40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x v="36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x v="1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x v="37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x v="2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x v="3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x v="4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x v="5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x v="7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x v="8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x v="9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x v="10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x v="11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x v="12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x v="13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x v="14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x v="15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x v="16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x v="17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x v="18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x v="19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x v="20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x v="21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x v="38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x v="22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x v="23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x v="24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x v="25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x v="26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x v="39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x v="27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x v="28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x v="29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x v="30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x v="31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x v="32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x v="33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x v="34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x v="35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x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x v="40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x v="0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x v="36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x v="37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x v="2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x v="3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x v="4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x v="5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x v="6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x v="7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x v="8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x v="9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x v="10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x v="11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x v="12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x v="13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x v="14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x v="15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x v="16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x v="17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x v="18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x v="19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x v="20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x v="21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x v="38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x v="22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x v="23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x v="25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x v="39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x v="27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x v="28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x v="29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x v="30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x v="31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x v="32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x v="33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x v="34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x v="35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x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x v="40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x v="37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x v="3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x v="5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x v="7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x v="9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x v="10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x v="11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x v="13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x v="15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x v="17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x v="18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x v="19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x v="22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x v="24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x v="26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x v="39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x v="27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x v="29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x v="30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x v="31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x v="34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x v="35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x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x v="0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x v="36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x v="1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x v="37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x v="3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x v="4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x v="5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x v="6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x v="7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x v="8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x v="9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x v="10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x v="11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x v="12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x v="13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x v="14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x v="15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x v="16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x v="17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x v="18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x v="19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x v="20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x v="21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x v="38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x v="22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x v="23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x v="24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x v="25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x v="26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x v="39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x v="27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x v="28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x v="29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x v="30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x v="31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x v="32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x v="34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x v="35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x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x v="40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x v="0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x v="36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x v="1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x v="37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x v="3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x v="4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x v="5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x v="6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x v="7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x v="8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x v="9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x v="10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x v="11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x v="12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x v="13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x v="14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x v="15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x v="16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x v="17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x v="18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x v="19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x v="20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x v="21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x v="38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x v="22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x v="23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x v="24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x v="25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x v="26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x v="39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x v="27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x v="28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x v="29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x v="30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x v="31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x v="32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x v="33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x v="34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x v="35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x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x v="40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x v="0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x v="36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x v="1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x v="37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x v="2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x v="3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x v="4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x v="5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x v="6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x v="7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x v="8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x v="9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x v="10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x v="11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x v="12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x v="13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x v="14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x v="15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x v="16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x v="17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x v="18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x v="19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x v="20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x v="21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x v="38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x v="22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x v="23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x v="24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x v="25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x v="26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x v="27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x v="28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x v="29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x v="30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x v="31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x v="32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x v="33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x v="34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x v="35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x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x v="40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x v="36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x v="1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x v="37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x v="2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x v="3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x v="4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x v="5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x v="6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x v="7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x v="8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x v="9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x v="10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x v="11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x v="12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x v="13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x v="14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x v="15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x v="16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x v="17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x v="18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x v="20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x v="21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x v="38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x v="22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x v="23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x v="24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x v="25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x v="26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x v="27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x v="28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x v="29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x v="30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x v="31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x v="32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x v="33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x v="34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x v="35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x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x v="40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x v="0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x v="1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x v="37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x v="2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x v="3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x v="4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x v="5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x v="6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x v="7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x v="8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x v="9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x v="10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x v="11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x v="12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x v="13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x v="14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x v="15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x v="16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x v="17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x v="18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x v="19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x v="20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x v="21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x v="38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x v="22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x v="23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x v="24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x v="25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x v="26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x v="39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x v="27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x v="28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x v="29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x v="30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x v="31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x v="32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x v="33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x v="34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x v="35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x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x v="40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x v="0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x v="1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x v="37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x v="2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x v="3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x v="4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x v="5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x v="6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x v="7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x v="8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x v="9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x v="10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x v="11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x v="12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x v="13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x v="14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x v="15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x v="17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x v="18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x v="19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x v="20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x v="21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x v="38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x v="22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x v="23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x v="24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x v="25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x v="26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x v="39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x v="27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x v="28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x v="29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x v="30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x v="31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x v="32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x v="33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x v="34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x v="35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x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x v="40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x v="0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x v="36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x v="1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x v="2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x v="4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x v="6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x v="10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x v="11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x v="12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x v="14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x v="15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x v="16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x v="18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x v="20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x v="21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x v="38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x v="23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x v="25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x v="28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x v="32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x v="40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x v="0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x v="36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x v="1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x v="37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x v="2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x v="3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x v="4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x v="5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x v="6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x v="8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x v="9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x v="10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x v="11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x v="12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x v="13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x v="14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x v="15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x v="16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x v="17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x v="18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x v="19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x v="21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x v="38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x v="22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x v="23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x v="24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x v="25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x v="26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x v="39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x v="27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x v="28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x v="29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x v="30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x v="31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x v="32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x v="33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x v="34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x v="35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x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x v="40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x v="0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x v="36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x v="1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x v="37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x v="2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x v="3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x v="4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x v="5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x v="7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x v="8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x v="9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x v="10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x v="11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x v="12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x v="13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x v="14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x v="15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x v="16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x v="17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x v="18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x v="19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x v="20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x v="21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x v="38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x v="22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x v="23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x v="24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x v="25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x v="26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x v="39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x v="27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x v="28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x v="29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x v="30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x v="31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x v="33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x v="34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x v="35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x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x v="40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x v="0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x v="36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x v="1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x v="37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x v="2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x v="3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x v="5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x v="7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x v="8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x v="9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x v="10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x v="11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x v="12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x v="13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x v="14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x v="15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x v="16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x v="17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x v="18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x v="19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x v="20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x v="21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x v="38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x v="22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x v="23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x v="24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x v="25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x v="26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x v="39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x v="27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x v="28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x v="29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x v="30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x v="31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x v="32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x v="34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x v="35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x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x v="40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x v="36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x v="37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x v="5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x v="7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x v="9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x v="11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x v="13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x v="15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x v="17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x v="19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x v="21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x v="22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x v="24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x v="26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x v="27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x v="29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x v="31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x v="33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x v="34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x v="35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x v="0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x v="36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x v="1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x v="2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x v="8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x v="10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x v="12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x v="14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x v="18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x v="20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x v="38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x v="23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x v="25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x v="27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x v="28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x v="30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x v="32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x v="40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x v="0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x v="36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x v="1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x v="37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x v="2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x v="3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x v="5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x v="7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x v="8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x v="9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x v="10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x v="11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x v="12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x v="13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x v="14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x v="15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x v="17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x v="18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x v="19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x v="20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x v="21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x v="38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x v="22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x v="23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x v="24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x v="25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x v="26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x v="39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x v="27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x v="28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x v="29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x v="30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x v="31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x v="32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x v="33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x v="34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x v="35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x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x v="40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x v="3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x v="5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x v="7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x v="8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x v="9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x v="11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x v="13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x v="15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x v="17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x v="19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x v="21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x v="38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x v="22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x v="23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x v="24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x v="27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x v="29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x v="31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x v="33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x v="34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x v="35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x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x v="0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x v="36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x v="1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x v="37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x v="2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x v="3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x v="5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x v="7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x v="8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x v="9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x v="10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x v="11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x v="12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x v="13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x v="14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x v="15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x v="16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x v="17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x v="18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x v="19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x v="20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x v="21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x v="38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x v="22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x v="23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x v="24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x v="25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x v="39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x v="27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x v="28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x v="29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x v="30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x v="31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x v="32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x v="33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x v="34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x v="35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x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x v="40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x v="0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x v="36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x v="1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x v="37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x v="2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x v="3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x v="5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x v="7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x v="8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x v="9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x v="10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x v="11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x v="12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x v="13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x v="14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x v="15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x v="16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x v="17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x v="18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x v="19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x v="20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x v="21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x v="38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x v="22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x v="23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x v="24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x v="25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x v="26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x v="39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x v="27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x v="28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x v="29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x v="30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x v="31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x v="32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x v="33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x v="34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x v="35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x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x v="40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x v="0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x v="36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x v="1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x v="37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x v="2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x v="3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x v="4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x v="5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x v="7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x v="9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x v="10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x v="11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x v="12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x v="13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x v="14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x v="15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x v="16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x v="17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x v="18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x v="19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x v="20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x v="21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x v="38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x v="22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x v="23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x v="24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x v="25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x v="26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x v="39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x v="27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x v="28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x v="29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x v="30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x v="31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x v="32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x v="33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x v="34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x v="35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x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x v="40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x v="0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x v="36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x v="1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x v="37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x v="2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x v="3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x v="4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x v="5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x v="8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x v="9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x v="10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x v="11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x v="12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x v="13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x v="14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x v="15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x v="16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x v="17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x v="18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x v="19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x v="20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x v="21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x v="38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x v="22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x v="23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x v="24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x v="25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x v="26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x v="39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x v="27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x v="28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x v="29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x v="30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x v="31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x v="32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x v="33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x v="34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x v="35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x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x v="40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x v="0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x v="36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x v="1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x v="37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x v="2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x v="3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x v="4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x v="5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x v="8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x v="9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x v="10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x v="11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x v="12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x v="13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x v="14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x v="15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x v="16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x v="17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x v="18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x v="19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x v="20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x v="21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x v="38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x v="22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x v="23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x v="24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x v="25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x v="26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x v="27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x v="28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x v="29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x v="30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x v="31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x v="32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x v="33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x v="34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x v="35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x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x v="40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x v="0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x v="36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x v="1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x v="37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x v="2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x v="3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x v="4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x v="5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x v="8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x v="9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x v="10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x v="11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x v="12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x v="13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x v="14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x v="15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x v="16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x v="18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x v="19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x v="20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x v="21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x v="38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x v="22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x v="23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x v="24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x v="25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x v="26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x v="39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x v="27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x v="28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x v="29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x v="30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x v="31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x v="32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x v="33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x v="34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x v="35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x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x v="0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x v="1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x v="2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x v="4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x v="5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x v="10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x v="12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x v="14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x v="15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x v="16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x v="18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x v="21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x v="38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x v="23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x v="25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x v="27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x v="28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x v="29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x v="30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x v="32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x v="0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x v="36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x v="1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x v="37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x v="2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x v="3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x v="4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x v="5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x v="8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x v="9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x v="10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x v="11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x v="12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x v="13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x v="14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x v="16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x v="18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x v="19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x v="20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x v="21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x v="38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x v="22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x v="23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x v="24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x v="25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x v="26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x v="39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x v="27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x v="28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x v="29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x v="30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x v="31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x v="32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x v="34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x v="35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x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x v="0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x v="36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x v="1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x v="37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x v="2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x v="3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x v="4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x v="5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x v="8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x v="9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x v="10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x v="11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x v="12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x v="13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x v="14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x v="15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x v="16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x v="17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x v="18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x v="19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x v="20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x v="21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x v="38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x v="22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x v="23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x v="24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x v="25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x v="26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x v="39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x v="27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x v="28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x v="29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x v="30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x v="31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x v="32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x v="33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x v="34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x v="35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x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x v="40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02T02:14:16"/>
    <x v="12"/>
    <x v="36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7"/>
    <x v="12"/>
    <x v="37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17"/>
    <x v="12"/>
    <x v="3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18"/>
    <x v="12"/>
    <x v="5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18"/>
    <x v="12"/>
    <x v="9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18"/>
    <x v="12"/>
    <x v="11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18"/>
    <x v="12"/>
    <x v="12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1T02:07:36"/>
    <x v="9"/>
    <x v="27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9"/>
    <x v="12"/>
    <x v="13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19"/>
    <x v="12"/>
    <x v="15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19"/>
    <x v="12"/>
    <x v="17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2T02:14:20"/>
    <x v="12"/>
    <x v="19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x v="20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20"/>
    <x v="12"/>
    <x v="21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20"/>
    <x v="12"/>
    <x v="24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20"/>
    <x v="12"/>
    <x v="25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21"/>
    <x v="12"/>
    <x v="26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x v="39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21"/>
    <x v="12"/>
    <x v="27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1"/>
    <x v="12"/>
    <x v="31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x v="32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22"/>
    <x v="12"/>
    <x v="34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22"/>
    <x v="12"/>
    <x v="35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x v="40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3T02:16:55"/>
    <x v="1"/>
    <x v="0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6:56"/>
    <x v="9"/>
    <x v="36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6"/>
    <x v="1"/>
    <x v="1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6:57"/>
    <x v="9"/>
    <x v="37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7"/>
    <x v="1"/>
    <x v="2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6:57"/>
    <x v="9"/>
    <x v="3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6:58"/>
    <x v="1"/>
    <x v="5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6:58"/>
    <x v="9"/>
    <x v="9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6:58"/>
    <x v="1"/>
    <x v="10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6:59"/>
    <x v="9"/>
    <x v="11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6:59"/>
    <x v="1"/>
    <x v="12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3T02:16:59"/>
    <x v="9"/>
    <x v="13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03T02:17:00"/>
    <x v="1"/>
    <x v="14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0"/>
    <x v="9"/>
    <x v="15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0"/>
    <x v="1"/>
    <x v="16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9"/>
    <x v="17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1"/>
    <x v="1"/>
    <x v="18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7:01"/>
    <x v="9"/>
    <x v="19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7:01"/>
    <x v="1"/>
    <x v="20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7:01"/>
    <x v="9"/>
    <x v="21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7:02"/>
    <x v="1"/>
    <x v="38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2"/>
    <x v="9"/>
    <x v="22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7:02"/>
    <x v="1"/>
    <x v="23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2"/>
    <x v="9"/>
    <x v="24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7:03"/>
    <x v="1"/>
    <x v="25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7:03"/>
    <x v="9"/>
    <x v="26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3"/>
    <x v="1"/>
    <x v="39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4"/>
    <x v="9"/>
    <x v="27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4"/>
    <x v="1"/>
    <x v="28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x v="29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7:04"/>
    <x v="1"/>
    <x v="30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5"/>
    <x v="9"/>
    <x v="31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5"/>
    <x v="1"/>
    <x v="32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7:05"/>
    <x v="9"/>
    <x v="33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5"/>
    <x v="1"/>
    <x v="34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7:06"/>
    <x v="9"/>
    <x v="35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6"/>
    <x v="1"/>
    <x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6"/>
    <x v="9"/>
    <x v="40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4T02:54:36"/>
    <x v="9"/>
    <x v="0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6"/>
    <x v="1"/>
    <x v="36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36"/>
    <x v="9"/>
    <x v="1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37"/>
    <x v="1"/>
    <x v="37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37"/>
    <x v="9"/>
    <x v="2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37"/>
    <x v="1"/>
    <x v="3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38"/>
    <x v="9"/>
    <x v="4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38"/>
    <x v="1"/>
    <x v="5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38"/>
    <x v="9"/>
    <x v="7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39"/>
    <x v="1"/>
    <x v="9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9"/>
    <x v="9"/>
    <x v="10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39"/>
    <x v="1"/>
    <x v="11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x v="12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4T02:54:40"/>
    <x v="1"/>
    <x v="13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0"/>
    <x v="9"/>
    <x v="14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0"/>
    <x v="1"/>
    <x v="15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40"/>
    <x v="9"/>
    <x v="16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1"/>
    <x v="1"/>
    <x v="17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1"/>
    <x v="9"/>
    <x v="18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41"/>
    <x v="1"/>
    <x v="19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1"/>
    <x v="9"/>
    <x v="21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2"/>
    <x v="1"/>
    <x v="38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42"/>
    <x v="9"/>
    <x v="22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2"/>
    <x v="1"/>
    <x v="23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2"/>
    <x v="9"/>
    <x v="24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42"/>
    <x v="1"/>
    <x v="25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43"/>
    <x v="9"/>
    <x v="26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3"/>
    <x v="1"/>
    <x v="39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3"/>
    <x v="9"/>
    <x v="27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3"/>
    <x v="1"/>
    <x v="28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44"/>
    <x v="9"/>
    <x v="29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44"/>
    <x v="1"/>
    <x v="30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44"/>
    <x v="9"/>
    <x v="31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04T02:54:44"/>
    <x v="1"/>
    <x v="32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45"/>
    <x v="9"/>
    <x v="34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45"/>
    <x v="1"/>
    <x v="35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9"/>
    <x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5"/>
    <x v="1"/>
    <x v="40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5T00:34:51"/>
    <x v="12"/>
    <x v="0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2"/>
    <x v="12"/>
    <x v="1"/>
    <s v="ESPINOZA CHAVARRIA GUILLERMO LEON"/>
    <x v="6"/>
    <x v="0"/>
    <n v="158"/>
    <n v="19.75"/>
    <n v="140.06030150753801"/>
    <m/>
    <n v="77255.276400000002"/>
    <x v="0"/>
    <n v="8882.6087000000007"/>
    <x v="1369"/>
    <x v="0"/>
    <m/>
  </r>
  <r>
    <d v="2025-05-01T02:07:32"/>
    <x v="9"/>
    <x v="15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2"/>
    <x v="12"/>
    <x v="2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2"/>
    <x v="12"/>
    <x v="5"/>
    <s v="BERNAL RONDON KEVIN OSWALDO"/>
    <x v="6"/>
    <x v="0"/>
    <n v="186"/>
    <n v="23.25"/>
    <n v="140.06030150753801"/>
    <s v="7 Descuentos (Transbordo) "/>
    <n v="77255.276400000002"/>
    <x v="1"/>
    <n v="8882.6087000000007"/>
    <x v="1369"/>
    <x v="0"/>
    <m/>
  </r>
  <r>
    <d v="2025-05-05T00:34:53"/>
    <x v="12"/>
    <x v="7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3"/>
    <x v="12"/>
    <x v="8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3"/>
    <x v="12"/>
    <x v="10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05T00:34:54"/>
    <x v="12"/>
    <x v="11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4"/>
    <x v="12"/>
    <x v="14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4"/>
    <x v="12"/>
    <x v="16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5"/>
    <x v="12"/>
    <x v="18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5"/>
    <x v="12"/>
    <x v="20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05T00:34:55"/>
    <x v="12"/>
    <x v="38"/>
    <s v="TORRES  GABRIEL OSNEIDER"/>
    <x v="6"/>
    <x v="0"/>
    <n v="113"/>
    <n v="14.125"/>
    <n v="140.06030150753801"/>
    <m/>
    <n v="77255.276400000002"/>
    <x v="1"/>
    <n v="8882.6087000000007"/>
    <x v="1369"/>
    <x v="0"/>
    <m/>
  </r>
  <r>
    <d v="2025-05-05T00:34:55"/>
    <x v="12"/>
    <x v="22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5"/>
    <x v="12"/>
    <x v="23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6"/>
    <x v="12"/>
    <x v="39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6"/>
    <x v="12"/>
    <x v="27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6"/>
    <x v="12"/>
    <x v="28"/>
    <s v="MARULANDA JARAMILLO DAWER ANDRES"/>
    <x v="6"/>
    <x v="0"/>
    <n v="139"/>
    <n v="17.375"/>
    <n v="140.06030150753801"/>
    <m/>
    <n v="77255.276400000002"/>
    <x v="0"/>
    <n v="8882.6087000000007"/>
    <x v="1369"/>
    <x v="0"/>
    <m/>
  </r>
  <r>
    <d v="2025-05-05T00:34:56"/>
    <x v="12"/>
    <x v="30"/>
    <s v="PULGARIN GARCIA YONATHAN ANDRES"/>
    <x v="6"/>
    <x v="0"/>
    <n v="116"/>
    <n v="14.5"/>
    <n v="140.06030150753801"/>
    <m/>
    <n v="77255.276400000002"/>
    <x v="1"/>
    <n v="8882.6087000000007"/>
    <x v="1369"/>
    <x v="0"/>
    <m/>
  </r>
  <r>
    <d v="2025-05-05T00:34:57"/>
    <x v="12"/>
    <x v="31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7"/>
    <x v="12"/>
    <x v="32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7"/>
    <x v="12"/>
    <x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1T02:07:38"/>
    <x v="1"/>
    <x v="34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7"/>
    <x v="12"/>
    <x v="40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6T01:39:21"/>
    <x v="9"/>
    <x v="0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1"/>
    <x v="1"/>
    <x v="36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1"/>
    <x v="9"/>
    <x v="1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2"/>
    <x v="1"/>
    <x v="37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2"/>
    <x v="9"/>
    <x v="2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2"/>
    <x v="1"/>
    <x v="3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9"/>
    <x v="5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3"/>
    <x v="1"/>
    <x v="7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23"/>
    <x v="9"/>
    <x v="8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6T01:39:24"/>
    <x v="1"/>
    <x v="9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4"/>
    <x v="9"/>
    <x v="10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4"/>
    <x v="1"/>
    <x v="11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5"/>
    <x v="9"/>
    <x v="13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25"/>
    <x v="1"/>
    <x v="14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25"/>
    <x v="9"/>
    <x v="15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x v="16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1T02:07:34"/>
    <x v="9"/>
    <x v="22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6"/>
    <x v="9"/>
    <x v="17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26"/>
    <x v="1"/>
    <x v="18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7"/>
    <x v="9"/>
    <x v="19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6T01:39:27"/>
    <x v="1"/>
    <x v="20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7"/>
    <x v="9"/>
    <x v="21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27"/>
    <x v="1"/>
    <x v="38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8"/>
    <x v="9"/>
    <x v="22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x v="23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28"/>
    <x v="9"/>
    <x v="24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9"/>
    <x v="1"/>
    <x v="25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6T01:39:29"/>
    <x v="9"/>
    <x v="26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9"/>
    <x v="1"/>
    <x v="39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30"/>
    <x v="9"/>
    <x v="27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30"/>
    <x v="1"/>
    <x v="28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30"/>
    <x v="9"/>
    <x v="29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31"/>
    <x v="1"/>
    <x v="30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31"/>
    <x v="9"/>
    <x v="31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1"/>
    <x v="1"/>
    <x v="32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1T02:07:38"/>
    <x v="1"/>
    <x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31"/>
    <x v="9"/>
    <x v="34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32"/>
    <x v="1"/>
    <x v="35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9"/>
    <x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32"/>
    <x v="1"/>
    <x v="40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7T03:12:07"/>
    <x v="1"/>
    <x v="0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08"/>
    <x v="9"/>
    <x v="36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08"/>
    <x v="1"/>
    <x v="1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08"/>
    <x v="9"/>
    <x v="37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09"/>
    <x v="1"/>
    <x v="2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09"/>
    <x v="9"/>
    <x v="3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1"/>
    <x v="5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0"/>
    <x v="9"/>
    <x v="7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07T03:12:10"/>
    <x v="1"/>
    <x v="8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9"/>
    <x v="9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0"/>
    <x v="1"/>
    <x v="10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1"/>
    <x v="9"/>
    <x v="11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1"/>
    <x v="1"/>
    <x v="13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1"/>
    <x v="9"/>
    <x v="14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1"/>
    <x v="1"/>
    <x v="15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2"/>
    <x v="9"/>
    <x v="17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12"/>
    <x v="1"/>
    <x v="18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2"/>
    <x v="9"/>
    <x v="19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12"/>
    <x v="1"/>
    <x v="20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13"/>
    <x v="9"/>
    <x v="21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3"/>
    <x v="1"/>
    <x v="38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1T02:07:31"/>
    <x v="9"/>
    <x v="11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3"/>
    <x v="9"/>
    <x v="22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13"/>
    <x v="1"/>
    <x v="23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4"/>
    <x v="9"/>
    <x v="24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4"/>
    <x v="1"/>
    <x v="25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7T03:12:14"/>
    <x v="9"/>
    <x v="26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4"/>
    <x v="1"/>
    <x v="39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5"/>
    <x v="9"/>
    <x v="27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5"/>
    <x v="1"/>
    <x v="28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x v="29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15"/>
    <x v="1"/>
    <x v="30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5"/>
    <x v="9"/>
    <x v="31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6"/>
    <x v="1"/>
    <x v="32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16"/>
    <x v="9"/>
    <x v="34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6"/>
    <x v="1"/>
    <x v="35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6"/>
    <x v="9"/>
    <x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7"/>
    <x v="1"/>
    <x v="40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8T01:55:04"/>
    <x v="9"/>
    <x v="0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4"/>
    <x v="1"/>
    <x v="36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05"/>
    <x v="9"/>
    <x v="1"/>
    <s v="MUNERA  ALEJANDRO"/>
    <x v="6"/>
    <x v="0"/>
    <n v="196"/>
    <n v="24.5"/>
    <n v="178.335766423358"/>
    <m/>
    <n v="99646.4234"/>
    <x v="0"/>
    <n v="15048.6486"/>
    <x v="1372"/>
    <x v="0"/>
    <m/>
  </r>
  <r>
    <d v="2025-05-08T01:55:05"/>
    <x v="1"/>
    <x v="37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05"/>
    <x v="9"/>
    <x v="2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5"/>
    <x v="1"/>
    <x v="3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1T02:07:33"/>
    <x v="1"/>
    <x v="18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6"/>
    <x v="9"/>
    <x v="5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6"/>
    <x v="1"/>
    <x v="7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06"/>
    <x v="9"/>
    <x v="8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6"/>
    <x v="1"/>
    <x v="9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7"/>
    <x v="9"/>
    <x v="10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7"/>
    <x v="1"/>
    <x v="11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7"/>
    <x v="9"/>
    <x v="12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8T01:55:07"/>
    <x v="1"/>
    <x v="13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8"/>
    <x v="9"/>
    <x v="14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08"/>
    <x v="1"/>
    <x v="15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08"/>
    <x v="9"/>
    <x v="17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8"/>
    <x v="1"/>
    <x v="18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09"/>
    <x v="9"/>
    <x v="19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9"/>
    <x v="1"/>
    <x v="20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9"/>
    <x v="9"/>
    <x v="21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9"/>
    <x v="1"/>
    <x v="38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10"/>
    <x v="9"/>
    <x v="22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0"/>
    <x v="1"/>
    <x v="24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x v="25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1T02:07:30"/>
    <x v="1"/>
    <x v="10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11"/>
    <x v="1"/>
    <x v="26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1"/>
    <x v="9"/>
    <x v="39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1"/>
    <x v="1"/>
    <x v="27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11"/>
    <x v="9"/>
    <x v="28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x v="29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12"/>
    <x v="9"/>
    <x v="30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12"/>
    <x v="1"/>
    <x v="31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2"/>
    <x v="9"/>
    <x v="32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13"/>
    <x v="1"/>
    <x v="33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8T01:55:13"/>
    <x v="9"/>
    <x v="34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3"/>
    <x v="1"/>
    <x v="35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x v="40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9T02:33:55"/>
    <x v="1"/>
    <x v="0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3:56"/>
    <x v="9"/>
    <x v="36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3:56"/>
    <x v="1"/>
    <x v="1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3:57"/>
    <x v="9"/>
    <x v="37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3:57"/>
    <x v="1"/>
    <x v="2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1T02:07:28"/>
    <x v="1"/>
    <x v="1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7"/>
    <x v="9"/>
    <x v="3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3:58"/>
    <x v="1"/>
    <x v="4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3:58"/>
    <x v="9"/>
    <x v="5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8"/>
    <x v="1"/>
    <x v="7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3:58"/>
    <x v="9"/>
    <x v="8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3:59"/>
    <x v="1"/>
    <x v="9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3:59"/>
    <x v="9"/>
    <x v="10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3:59"/>
    <x v="1"/>
    <x v="11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9"/>
    <x v="9"/>
    <x v="12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09T02:34:00"/>
    <x v="1"/>
    <x v="13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x v="15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0"/>
    <x v="1"/>
    <x v="17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4:00"/>
    <x v="9"/>
    <x v="18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09T02:34:01"/>
    <x v="1"/>
    <x v="19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4:01"/>
    <x v="9"/>
    <x v="20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4:01"/>
    <x v="1"/>
    <x v="21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4:02"/>
    <x v="9"/>
    <x v="38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4:02"/>
    <x v="1"/>
    <x v="22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9T02:34:02"/>
    <x v="9"/>
    <x v="23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4:02"/>
    <x v="1"/>
    <x v="24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4:03"/>
    <x v="9"/>
    <x v="25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4:03"/>
    <x v="1"/>
    <x v="26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3"/>
    <x v="9"/>
    <x v="39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4"/>
    <x v="1"/>
    <x v="27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4"/>
    <x v="9"/>
    <x v="28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x v="29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4:04"/>
    <x v="9"/>
    <x v="30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5"/>
    <x v="1"/>
    <x v="31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5"/>
    <x v="9"/>
    <x v="32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4:05"/>
    <x v="1"/>
    <x v="34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4:05"/>
    <x v="9"/>
    <x v="35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x v="40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10T03:07:52"/>
    <x v="1"/>
    <x v="0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2"/>
    <x v="9"/>
    <x v="36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2"/>
    <x v="1"/>
    <x v="1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2"/>
    <x v="9"/>
    <x v="37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3"/>
    <x v="1"/>
    <x v="2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7:53"/>
    <x v="9"/>
    <x v="3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3"/>
    <x v="1"/>
    <x v="4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4"/>
    <x v="9"/>
    <x v="5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4"/>
    <x v="1"/>
    <x v="7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7:54"/>
    <x v="9"/>
    <x v="8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7:55"/>
    <x v="1"/>
    <x v="9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9"/>
    <x v="10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5"/>
    <x v="1"/>
    <x v="11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5"/>
    <x v="9"/>
    <x v="12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01T02:07:35"/>
    <x v="1"/>
    <x v="39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7:56"/>
    <x v="1"/>
    <x v="13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9"/>
    <x v="14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7:56"/>
    <x v="1"/>
    <x v="15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7:56"/>
    <x v="9"/>
    <x v="16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7"/>
    <x v="1"/>
    <x v="17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10T03:07:57"/>
    <x v="9"/>
    <x v="18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7"/>
    <x v="1"/>
    <x v="19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7"/>
    <x v="9"/>
    <x v="20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8"/>
    <x v="1"/>
    <x v="21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8"/>
    <x v="9"/>
    <x v="38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x v="22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9"/>
    <x v="9"/>
    <x v="23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9"/>
    <x v="1"/>
    <x v="24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7:59"/>
    <x v="9"/>
    <x v="25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9"/>
    <x v="1"/>
    <x v="26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8:00"/>
    <x v="9"/>
    <x v="39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8:00"/>
    <x v="1"/>
    <x v="27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8:00"/>
    <x v="9"/>
    <x v="28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x v="29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8:01"/>
    <x v="9"/>
    <x v="30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8:01"/>
    <x v="1"/>
    <x v="31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8:01"/>
    <x v="9"/>
    <x v="32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8:02"/>
    <x v="1"/>
    <x v="33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2"/>
    <x v="9"/>
    <x v="34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8:02"/>
    <x v="1"/>
    <x v="35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x v="40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1T03:10:57"/>
    <x v="9"/>
    <x v="0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01T02:07:32"/>
    <x v="9"/>
    <x v="17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0:58"/>
    <x v="1"/>
    <x v="36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0:58"/>
    <x v="9"/>
    <x v="1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0:59"/>
    <x v="1"/>
    <x v="37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0:59"/>
    <x v="9"/>
    <x v="2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x v="3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0"/>
    <x v="9"/>
    <x v="4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0"/>
    <x v="1"/>
    <x v="5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0"/>
    <x v="9"/>
    <x v="7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1"/>
    <x v="1"/>
    <x v="8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1"/>
    <x v="9"/>
    <x v="9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1:01"/>
    <x v="1"/>
    <x v="10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2"/>
    <x v="9"/>
    <x v="11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2"/>
    <x v="1"/>
    <x v="12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1T03:11:02"/>
    <x v="9"/>
    <x v="13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3"/>
    <x v="1"/>
    <x v="15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03"/>
    <x v="9"/>
    <x v="16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04"/>
    <x v="1"/>
    <x v="17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4"/>
    <x v="9"/>
    <x v="18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4"/>
    <x v="1"/>
    <x v="19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1:05"/>
    <x v="9"/>
    <x v="20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1:05"/>
    <x v="1"/>
    <x v="21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5"/>
    <x v="9"/>
    <x v="38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5"/>
    <x v="1"/>
    <x v="22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6"/>
    <x v="9"/>
    <x v="23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6"/>
    <x v="1"/>
    <x v="24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6"/>
    <x v="9"/>
    <x v="25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7"/>
    <x v="1"/>
    <x v="26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7"/>
    <x v="9"/>
    <x v="39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7"/>
    <x v="1"/>
    <x v="27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8"/>
    <x v="9"/>
    <x v="28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x v="29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1T03:11:08"/>
    <x v="9"/>
    <x v="30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8"/>
    <x v="1"/>
    <x v="31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9"/>
    <x v="9"/>
    <x v="32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9"/>
    <x v="1"/>
    <x v="33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11T03:11:10"/>
    <x v="9"/>
    <x v="34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1:10"/>
    <x v="1"/>
    <x v="35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10"/>
    <x v="9"/>
    <x v="40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2T00:45:03"/>
    <x v="12"/>
    <x v="37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2T00:45:03"/>
    <x v="12"/>
    <x v="3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3"/>
    <x v="12"/>
    <x v="5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4"/>
    <x v="12"/>
    <x v="7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4"/>
    <x v="12"/>
    <x v="9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4"/>
    <x v="12"/>
    <x v="11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4"/>
    <x v="12"/>
    <x v="13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x v="15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01T02:07:34"/>
    <x v="1"/>
    <x v="23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5"/>
    <x v="12"/>
    <x v="17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5"/>
    <x v="12"/>
    <x v="19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6"/>
    <x v="12"/>
    <x v="21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6"/>
    <x v="12"/>
    <x v="22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12T00:45:06"/>
    <x v="12"/>
    <x v="23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6"/>
    <x v="12"/>
    <x v="26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7"/>
    <x v="12"/>
    <x v="39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7"/>
    <x v="12"/>
    <x v="27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x v="28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8"/>
    <x v="12"/>
    <x v="29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8"/>
    <x v="12"/>
    <x v="31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x v="32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8"/>
    <x v="12"/>
    <x v="33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9"/>
    <x v="12"/>
    <x v="34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9"/>
    <x v="12"/>
    <x v="35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3T02:08:46"/>
    <x v="1"/>
    <x v="0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46"/>
    <x v="9"/>
    <x v="36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47"/>
    <x v="1"/>
    <x v="1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47"/>
    <x v="9"/>
    <x v="37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47"/>
    <x v="1"/>
    <x v="2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x v="3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x v="4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48"/>
    <x v="9"/>
    <x v="5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48"/>
    <x v="1"/>
    <x v="7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49"/>
    <x v="9"/>
    <x v="8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49"/>
    <x v="1"/>
    <x v="9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9"/>
    <x v="9"/>
    <x v="10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0"/>
    <x v="1"/>
    <x v="11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0"/>
    <x v="9"/>
    <x v="12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3T02:08:50"/>
    <x v="1"/>
    <x v="13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50"/>
    <x v="9"/>
    <x v="15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1"/>
    <x v="1"/>
    <x v="16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1"/>
    <x v="9"/>
    <x v="17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1"/>
    <x v="1"/>
    <x v="18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52"/>
    <x v="9"/>
    <x v="19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52"/>
    <x v="1"/>
    <x v="20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3T02:08:52"/>
    <x v="9"/>
    <x v="21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x v="38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53"/>
    <x v="9"/>
    <x v="22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3"/>
    <x v="1"/>
    <x v="23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3"/>
    <x v="9"/>
    <x v="25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4"/>
    <x v="1"/>
    <x v="26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54"/>
    <x v="9"/>
    <x v="39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4"/>
    <x v="1"/>
    <x v="27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5"/>
    <x v="9"/>
    <x v="28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x v="29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55"/>
    <x v="9"/>
    <x v="30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5"/>
    <x v="1"/>
    <x v="31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6"/>
    <x v="9"/>
    <x v="32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56"/>
    <x v="1"/>
    <x v="33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01T02:07:34"/>
    <x v="9"/>
    <x v="21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56"/>
    <x v="9"/>
    <x v="34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57"/>
    <x v="1"/>
    <x v="35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9"/>
    <x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7"/>
    <x v="1"/>
    <x v="40"/>
    <s v="PALACIO  RODRIGO"/>
    <x v="3"/>
    <x v="0"/>
    <n v="212"/>
    <n v="21.2"/>
    <n v="204.521497919556"/>
    <m/>
    <n v="113795.0763"/>
    <x v="1"/>
    <n v="12176.9231"/>
    <x v="1377"/>
    <x v="0"/>
    <m/>
  </r>
  <r>
    <d v="2025-05-14T01:34:41"/>
    <x v="1"/>
    <x v="0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1"/>
    <x v="9"/>
    <x v="36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2"/>
    <x v="1"/>
    <x v="1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42"/>
    <x v="9"/>
    <x v="37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42"/>
    <x v="1"/>
    <x v="2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3"/>
    <x v="9"/>
    <x v="3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3"/>
    <x v="1"/>
    <x v="4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3"/>
    <x v="9"/>
    <x v="5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44"/>
    <x v="1"/>
    <x v="7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4"/>
    <x v="9"/>
    <x v="8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4"/>
    <x v="1"/>
    <x v="9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45"/>
    <x v="9"/>
    <x v="10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5"/>
    <x v="1"/>
    <x v="11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5"/>
    <x v="9"/>
    <x v="12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4T01:34:45"/>
    <x v="1"/>
    <x v="13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46"/>
    <x v="9"/>
    <x v="14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6"/>
    <x v="1"/>
    <x v="15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6"/>
    <x v="9"/>
    <x v="16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6"/>
    <x v="1"/>
    <x v="17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7"/>
    <x v="9"/>
    <x v="18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7"/>
    <x v="1"/>
    <x v="19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01T02:07:37"/>
    <x v="1"/>
    <x v="30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7"/>
    <x v="9"/>
    <x v="20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7"/>
    <x v="1"/>
    <x v="21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9"/>
    <x v="38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8"/>
    <x v="1"/>
    <x v="22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8"/>
    <x v="9"/>
    <x v="23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49"/>
    <x v="1"/>
    <x v="24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9"/>
    <x v="9"/>
    <x v="26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9"/>
    <x v="1"/>
    <x v="39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49"/>
    <x v="9"/>
    <x v="27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50"/>
    <x v="1"/>
    <x v="28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50"/>
    <x v="9"/>
    <x v="29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14T01:34:50"/>
    <x v="1"/>
    <x v="30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50"/>
    <x v="9"/>
    <x v="31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51"/>
    <x v="1"/>
    <x v="32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51"/>
    <x v="9"/>
    <x v="33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51"/>
    <x v="1"/>
    <x v="34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52"/>
    <x v="9"/>
    <x v="35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1"/>
    <x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52"/>
    <x v="9"/>
    <x v="40"/>
    <s v="PALACIO  RODRIGO"/>
    <x v="3"/>
    <x v="0"/>
    <n v="200"/>
    <n v="20"/>
    <n v="207.66433566433599"/>
    <m/>
    <n v="115633.6364"/>
    <x v="1"/>
    <n v="12177.5"/>
    <x v="1378"/>
    <x v="0"/>
    <m/>
  </r>
  <r>
    <d v="2025-05-15T01:24:45"/>
    <x v="1"/>
    <x v="0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45"/>
    <x v="9"/>
    <x v="36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46"/>
    <x v="1"/>
    <x v="1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46"/>
    <x v="9"/>
    <x v="37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47"/>
    <x v="1"/>
    <x v="2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5T01:24:48"/>
    <x v="9"/>
    <x v="3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48"/>
    <x v="1"/>
    <x v="4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49"/>
    <x v="9"/>
    <x v="5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0"/>
    <x v="1"/>
    <x v="7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50"/>
    <x v="9"/>
    <x v="8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1"/>
    <x v="1"/>
    <x v="9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51"/>
    <x v="9"/>
    <x v="10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4:52"/>
    <x v="1"/>
    <x v="11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2"/>
    <x v="9"/>
    <x v="12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2"/>
    <x v="1"/>
    <x v="13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3"/>
    <x v="9"/>
    <x v="14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4:53"/>
    <x v="1"/>
    <x v="15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4"/>
    <x v="9"/>
    <x v="16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4"/>
    <x v="1"/>
    <x v="17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54"/>
    <x v="9"/>
    <x v="18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5"/>
    <x v="1"/>
    <x v="19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5"/>
    <x v="9"/>
    <x v="20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01T02:07:37"/>
    <x v="9"/>
    <x v="31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5"/>
    <x v="1"/>
    <x v="21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6"/>
    <x v="9"/>
    <x v="38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6"/>
    <x v="1"/>
    <x v="22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6"/>
    <x v="9"/>
    <x v="23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7"/>
    <x v="1"/>
    <x v="24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7"/>
    <x v="9"/>
    <x v="25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5T01:24:57"/>
    <x v="1"/>
    <x v="26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8"/>
    <x v="9"/>
    <x v="39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8"/>
    <x v="1"/>
    <x v="27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8"/>
    <x v="9"/>
    <x v="28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59"/>
    <x v="1"/>
    <x v="29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59"/>
    <x v="9"/>
    <x v="30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59"/>
    <x v="1"/>
    <x v="31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9"/>
    <x v="9"/>
    <x v="32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5:00"/>
    <x v="1"/>
    <x v="33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5:00"/>
    <x v="9"/>
    <x v="34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5:00"/>
    <x v="1"/>
    <x v="35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9"/>
    <x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5:01"/>
    <x v="1"/>
    <x v="40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6T02:08:35"/>
    <x v="9"/>
    <x v="0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01T02:07:38"/>
    <x v="9"/>
    <x v="33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x v="38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36"/>
    <x v="1"/>
    <x v="36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6"/>
    <x v="9"/>
    <x v="1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36"/>
    <x v="1"/>
    <x v="37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37"/>
    <x v="9"/>
    <x v="2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7"/>
    <x v="1"/>
    <x v="3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7"/>
    <x v="9"/>
    <x v="4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37"/>
    <x v="1"/>
    <x v="5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9"/>
    <x v="7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38"/>
    <x v="1"/>
    <x v="8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38"/>
    <x v="9"/>
    <x v="9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39"/>
    <x v="1"/>
    <x v="11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9"/>
    <x v="9"/>
    <x v="12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01T02:07:30"/>
    <x v="9"/>
    <x v="9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39"/>
    <x v="1"/>
    <x v="13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9"/>
    <x v="14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39"/>
    <x v="1"/>
    <x v="15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6T02:08:40"/>
    <x v="9"/>
    <x v="16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40"/>
    <x v="1"/>
    <x v="17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0"/>
    <x v="9"/>
    <x v="18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0"/>
    <x v="1"/>
    <x v="19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1"/>
    <x v="9"/>
    <x v="20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41"/>
    <x v="1"/>
    <x v="21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41"/>
    <x v="9"/>
    <x v="38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16T02:08:41"/>
    <x v="1"/>
    <x v="22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42"/>
    <x v="9"/>
    <x v="23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2"/>
    <x v="1"/>
    <x v="24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2"/>
    <x v="9"/>
    <x v="25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42"/>
    <x v="1"/>
    <x v="26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43"/>
    <x v="9"/>
    <x v="39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3"/>
    <x v="1"/>
    <x v="27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6T02:08:43"/>
    <x v="9"/>
    <x v="28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x v="29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43"/>
    <x v="9"/>
    <x v="30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4"/>
    <x v="1"/>
    <x v="31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x v="32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4"/>
    <x v="1"/>
    <x v="33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4"/>
    <x v="9"/>
    <x v="34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5"/>
    <x v="1"/>
    <x v="35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45"/>
    <x v="9"/>
    <x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45"/>
    <x v="1"/>
    <x v="40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7T03:23:22"/>
    <x v="9"/>
    <x v="0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3"/>
    <x v="1"/>
    <x v="36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3"/>
    <x v="9"/>
    <x v="1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3"/>
    <x v="1"/>
    <x v="37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24"/>
    <x v="9"/>
    <x v="2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24"/>
    <x v="1"/>
    <x v="3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4"/>
    <x v="9"/>
    <x v="4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4"/>
    <x v="1"/>
    <x v="5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5"/>
    <x v="9"/>
    <x v="7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25"/>
    <x v="1"/>
    <x v="8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5"/>
    <x v="9"/>
    <x v="9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6"/>
    <x v="1"/>
    <x v="10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6"/>
    <x v="9"/>
    <x v="11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6"/>
    <x v="1"/>
    <x v="12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7T03:23:26"/>
    <x v="9"/>
    <x v="13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6"/>
    <x v="1"/>
    <x v="14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17T03:23:27"/>
    <x v="9"/>
    <x v="15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27"/>
    <x v="1"/>
    <x v="16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7"/>
    <x v="9"/>
    <x v="17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27"/>
    <x v="1"/>
    <x v="18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8"/>
    <x v="9"/>
    <x v="19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8"/>
    <x v="1"/>
    <x v="20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8"/>
    <x v="9"/>
    <x v="21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8"/>
    <x v="1"/>
    <x v="38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29"/>
    <x v="9"/>
    <x v="22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9"/>
    <x v="1"/>
    <x v="23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29"/>
    <x v="9"/>
    <x v="24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01T02:07:29"/>
    <x v="9"/>
    <x v="4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29"/>
    <x v="1"/>
    <x v="25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30"/>
    <x v="9"/>
    <x v="26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1"/>
    <x v="39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0"/>
    <x v="9"/>
    <x v="27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30"/>
    <x v="1"/>
    <x v="28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30"/>
    <x v="9"/>
    <x v="29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31"/>
    <x v="1"/>
    <x v="30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31"/>
    <x v="9"/>
    <x v="31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31"/>
    <x v="1"/>
    <x v="32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1"/>
    <x v="9"/>
    <x v="33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31"/>
    <x v="1"/>
    <x v="34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32"/>
    <x v="9"/>
    <x v="35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2"/>
    <x v="1"/>
    <x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32"/>
    <x v="9"/>
    <x v="40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8T03:48:33"/>
    <x v="9"/>
    <x v="0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4"/>
    <x v="1"/>
    <x v="36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4"/>
    <x v="9"/>
    <x v="1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34"/>
    <x v="1"/>
    <x v="37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35"/>
    <x v="9"/>
    <x v="2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x v="3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5"/>
    <x v="9"/>
    <x v="4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01T02:07:29"/>
    <x v="1"/>
    <x v="3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36"/>
    <x v="1"/>
    <x v="5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9"/>
    <x v="7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36"/>
    <x v="1"/>
    <x v="9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36"/>
    <x v="9"/>
    <x v="10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7"/>
    <x v="1"/>
    <x v="11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7"/>
    <x v="9"/>
    <x v="12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8T03:48:37"/>
    <x v="1"/>
    <x v="13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7"/>
    <x v="9"/>
    <x v="14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38"/>
    <x v="1"/>
    <x v="15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38"/>
    <x v="9"/>
    <x v="17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38"/>
    <x v="1"/>
    <x v="18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8T03:48:38"/>
    <x v="9"/>
    <x v="19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9"/>
    <x v="1"/>
    <x v="20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9"/>
    <x v="9"/>
    <x v="21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9"/>
    <x v="1"/>
    <x v="38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9"/>
    <x v="9"/>
    <x v="22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40"/>
    <x v="1"/>
    <x v="23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40"/>
    <x v="9"/>
    <x v="24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40"/>
    <x v="1"/>
    <x v="25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x v="26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1"/>
    <x v="1"/>
    <x v="39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41"/>
    <x v="9"/>
    <x v="27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1"/>
    <x v="1"/>
    <x v="28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x v="29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41"/>
    <x v="1"/>
    <x v="30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42"/>
    <x v="9"/>
    <x v="31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42"/>
    <x v="1"/>
    <x v="32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42"/>
    <x v="9"/>
    <x v="33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2"/>
    <x v="1"/>
    <x v="34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43"/>
    <x v="9"/>
    <x v="35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1"/>
    <x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43"/>
    <x v="9"/>
    <x v="40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9T02:25:33"/>
    <x v="12"/>
    <x v="0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4"/>
    <x v="12"/>
    <x v="1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4"/>
    <x v="12"/>
    <x v="2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4"/>
    <x v="12"/>
    <x v="4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5"/>
    <x v="12"/>
    <x v="5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x v="8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5"/>
    <x v="12"/>
    <x v="10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5"/>
    <x v="12"/>
    <x v="12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19T02:25:36"/>
    <x v="12"/>
    <x v="14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19T02:25:36"/>
    <x v="12"/>
    <x v="16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x v="21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6"/>
    <x v="12"/>
    <x v="38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7"/>
    <x v="12"/>
    <x v="23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01T02:07:35"/>
    <x v="9"/>
    <x v="26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7"/>
    <x v="12"/>
    <x v="39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7"/>
    <x v="12"/>
    <x v="27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8"/>
    <x v="12"/>
    <x v="28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8"/>
    <x v="12"/>
    <x v="30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8"/>
    <x v="12"/>
    <x v="32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8"/>
    <x v="12"/>
    <x v="35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9"/>
    <x v="12"/>
    <x v="40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21T02:46:17"/>
    <x v="9"/>
    <x v="0"/>
    <s v="ROJAS ESCOBAR CRISTIAN ESNEIDER"/>
    <x v="4"/>
    <x v="0"/>
    <n v="115"/>
    <n v="16.428571428571399"/>
    <n v="145.269230769231"/>
    <s v="1 Descuentos (Conduct) "/>
    <n v="80887.5"/>
    <x v="0"/>
    <n v="13927.7778"/>
    <x v="1384"/>
    <x v="0"/>
    <m/>
  </r>
  <r>
    <d v="2025-05-21T02:46:17"/>
    <x v="1"/>
    <x v="36"/>
    <s v="PARIAS MURIEL JHON FREDY"/>
    <x v="0"/>
    <x v="0"/>
    <n v="205"/>
    <n v="22.7777777777778"/>
    <n v="186.774725274725"/>
    <m/>
    <n v="103998.21430000001"/>
    <x v="1"/>
    <n v="13927.7778"/>
    <x v="1384"/>
    <x v="0"/>
    <m/>
  </r>
  <r>
    <d v="2025-05-21T02:46:17"/>
    <x v="9"/>
    <x v="1"/>
    <s v="ALEXIS RESTREPO JAMES"/>
    <x v="3"/>
    <x v="0"/>
    <n v="258"/>
    <n v="25.8"/>
    <n v="207.52747252747301"/>
    <m/>
    <n v="115553.5714"/>
    <x v="0"/>
    <n v="13927.7778"/>
    <x v="1384"/>
    <x v="0"/>
    <m/>
  </r>
  <r>
    <d v="2025-05-21T02:46:18"/>
    <x v="1"/>
    <x v="37"/>
    <s v="SERNA GONZALES GEOVANNY ANDRES"/>
    <x v="6"/>
    <x v="0"/>
    <n v="192"/>
    <n v="24"/>
    <n v="166.02197802197799"/>
    <s v="2 Descuentos (Usuarios desubicados) "/>
    <n v="92442.857099999994"/>
    <x v="0"/>
    <n v="13927.7778"/>
    <x v="1384"/>
    <x v="0"/>
    <m/>
  </r>
  <r>
    <d v="2025-05-21T02:46:19"/>
    <x v="9"/>
    <x v="2"/>
    <s v="DAVID  HENRY GIOVANNY"/>
    <x v="0"/>
    <x v="0"/>
    <n v="233"/>
    <n v="25.8888888888889"/>
    <n v="186.774725274725"/>
    <s v="1 Descuentos (Asociado) "/>
    <n v="103998.21430000001"/>
    <x v="1"/>
    <n v="13927.7778"/>
    <x v="1384"/>
    <x v="0"/>
    <m/>
  </r>
  <r>
    <d v="2025-05-21T02:46:19"/>
    <x v="1"/>
    <x v="3"/>
    <s v="LOPEZ PINEDA DANIEL ESTIVEN"/>
    <x v="0"/>
    <x v="0"/>
    <n v="213"/>
    <n v="23.6666666666667"/>
    <n v="186.774725274725"/>
    <s v="3 Descuentos (Conducts) "/>
    <n v="103998.21430000001"/>
    <x v="0"/>
    <n v="13927.7778"/>
    <x v="1384"/>
    <x v="0"/>
    <m/>
  </r>
  <r>
    <d v="2025-05-21T02:46:19"/>
    <x v="9"/>
    <x v="4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4"/>
    <x v="2"/>
    <n v="10.35"/>
  </r>
  <r>
    <d v="2025-05-21T02:46:20"/>
    <x v="1"/>
    <x v="5"/>
    <s v="MARTINEZ CHAVERRA LUIS NORBERTO"/>
    <x v="3"/>
    <x v="0"/>
    <n v="196"/>
    <n v="19.600000000000001"/>
    <n v="207.52747252747301"/>
    <s v="1 Descuento (Despachador) "/>
    <n v="115553.5714"/>
    <x v="1"/>
    <n v="13927.7778"/>
    <x v="1384"/>
    <x v="0"/>
    <m/>
  </r>
  <r>
    <d v="2025-05-21T02:46:20"/>
    <x v="9"/>
    <x v="7"/>
    <s v="MARIN ALZATE KEVIN ANDRES"/>
    <x v="0"/>
    <x v="0"/>
    <n v="134"/>
    <n v="14.8888888888889"/>
    <n v="186.774725274725"/>
    <m/>
    <n v="103998.21430000001"/>
    <x v="0"/>
    <n v="13927.7778"/>
    <x v="1384"/>
    <x v="0"/>
    <m/>
  </r>
  <r>
    <d v="2025-05-21T02:46:21"/>
    <x v="1"/>
    <x v="8"/>
    <s v="PEREZ RESTREPO YEIBER"/>
    <x v="3"/>
    <x v="0"/>
    <n v="140"/>
    <n v="14"/>
    <n v="207.52747252747301"/>
    <m/>
    <n v="115553.5714"/>
    <x v="0"/>
    <n v="13927.7778"/>
    <x v="1384"/>
    <x v="0"/>
    <m/>
  </r>
  <r>
    <d v="2025-05-21T02:46:21"/>
    <x v="9"/>
    <x v="9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4"/>
    <x v="0"/>
    <m/>
  </r>
  <r>
    <d v="2025-05-21T02:46:21"/>
    <x v="1"/>
    <x v="10"/>
    <s v="DURANGO PAEZ GILDARDO"/>
    <x v="0"/>
    <x v="3"/>
    <n v="183"/>
    <n v="20.3333333333333"/>
    <n v="186.774725274725"/>
    <m/>
    <n v="103998.21430000001"/>
    <x v="0"/>
    <n v="13927.7778"/>
    <x v="1384"/>
    <x v="0"/>
    <m/>
  </r>
  <r>
    <d v="2025-05-21T02:46:22"/>
    <x v="9"/>
    <x v="11"/>
    <s v="DIAZ LOZADA ANDRES FELIPE"/>
    <x v="3"/>
    <x v="0"/>
    <n v="214"/>
    <n v="21.4"/>
    <n v="207.52747252747301"/>
    <m/>
    <n v="115553.5714"/>
    <x v="1"/>
    <n v="13927.7778"/>
    <x v="1384"/>
    <x v="0"/>
    <m/>
  </r>
  <r>
    <d v="2025-05-21T02:46:22"/>
    <x v="1"/>
    <x v="12"/>
    <s v="VERENZUELA MARTINEZ ALEXANDER"/>
    <x v="4"/>
    <x v="0"/>
    <n v="191"/>
    <n v="27.285714285714299"/>
    <n v="145.269230769231"/>
    <m/>
    <n v="80887.5"/>
    <x v="1"/>
    <n v="13927.7778"/>
    <x v="1384"/>
    <x v="0"/>
    <m/>
  </r>
  <r>
    <d v="2025-05-21T02:46:22"/>
    <x v="9"/>
    <x v="13"/>
    <s v="PEREZ GARCIA JUAN ESTEBAN"/>
    <x v="0"/>
    <x v="3"/>
    <n v="168"/>
    <n v="18.6666666666667"/>
    <n v="186.774725274725"/>
    <m/>
    <n v="103998.21430000001"/>
    <x v="0"/>
    <n v="13927.7778"/>
    <x v="1384"/>
    <x v="0"/>
    <m/>
  </r>
  <r>
    <d v="2025-05-21T02:46:22"/>
    <x v="1"/>
    <x v="14"/>
    <s v="MURILLO  YORMAN ANDRES"/>
    <x v="7"/>
    <x v="0"/>
    <n v="71"/>
    <n v="23.6666666666667"/>
    <n v="62.258241758241802"/>
    <m/>
    <n v="34666.071400000001"/>
    <x v="0"/>
    <n v="13927.7778"/>
    <x v="1384"/>
    <x v="0"/>
    <m/>
  </r>
  <r>
    <d v="2025-05-21T02:46:23"/>
    <x v="9"/>
    <x v="15"/>
    <s v="BETANCUR GUZMAN JHON FERNANDO"/>
    <x v="8"/>
    <x v="0"/>
    <n v="117"/>
    <n v="23.4"/>
    <n v="103.76373626373601"/>
    <m/>
    <n v="57776.7857"/>
    <x v="0"/>
    <n v="13927.7778"/>
    <x v="1384"/>
    <x v="0"/>
    <m/>
  </r>
  <r>
    <d v="2025-05-21T02:46:23"/>
    <x v="1"/>
    <x v="16"/>
    <s v="LOPERA ALVAREZ ESTIVEN"/>
    <x v="0"/>
    <x v="0"/>
    <n v="194"/>
    <n v="21.5555555555556"/>
    <n v="186.774725274725"/>
    <m/>
    <n v="103998.21430000001"/>
    <x v="0"/>
    <n v="13927.7778"/>
    <x v="1384"/>
    <x v="0"/>
    <m/>
  </r>
  <r>
    <d v="2025-05-21T02:46:23"/>
    <x v="9"/>
    <x v="17"/>
    <s v="GONZALEZ PEREZ RAFAEL JOSE"/>
    <x v="0"/>
    <x v="0"/>
    <n v="203"/>
    <n v="22.5555555555556"/>
    <n v="186.774725274725"/>
    <m/>
    <n v="103998.21430000001"/>
    <x v="0"/>
    <n v="13927.7778"/>
    <x v="1384"/>
    <x v="0"/>
    <m/>
  </r>
  <r>
    <d v="2025-05-21T02:46:24"/>
    <x v="1"/>
    <x v="18"/>
    <s v="DURANGO DAVID JOSE"/>
    <x v="0"/>
    <x v="0"/>
    <n v="188"/>
    <n v="20.8888888888889"/>
    <n v="186.774725274725"/>
    <m/>
    <n v="103998.21430000001"/>
    <x v="0"/>
    <n v="13927.7778"/>
    <x v="1384"/>
    <x v="0"/>
    <m/>
  </r>
  <r>
    <d v="2025-05-21T02:46:24"/>
    <x v="9"/>
    <x v="19"/>
    <s v="QUIRAMA CASTAEDA JHON JADER"/>
    <x v="0"/>
    <x v="0"/>
    <n v="189"/>
    <n v="21"/>
    <n v="186.774725274725"/>
    <m/>
    <n v="103998.21430000001"/>
    <x v="1"/>
    <n v="13927.7778"/>
    <x v="1384"/>
    <x v="0"/>
    <m/>
  </r>
  <r>
    <d v="2025-05-21T02:46:24"/>
    <x v="1"/>
    <x v="20"/>
    <s v="SALDARRIAGA PARRA LUIS ALBERTO"/>
    <x v="0"/>
    <x v="0"/>
    <n v="198"/>
    <n v="22"/>
    <n v="186.774725274725"/>
    <m/>
    <n v="103998.21430000001"/>
    <x v="2"/>
    <n v="13927.7778"/>
    <x v="1384"/>
    <x v="0"/>
    <m/>
  </r>
  <r>
    <d v="2025-05-21T02:46:24"/>
    <x v="9"/>
    <x v="21"/>
    <s v="HERRERA GIRALDO DAVINSON"/>
    <x v="0"/>
    <x v="0"/>
    <n v="175"/>
    <n v="19.4444444444444"/>
    <n v="186.774725274725"/>
    <m/>
    <n v="103998.21430000001"/>
    <x v="0"/>
    <n v="13927.7778"/>
    <x v="1384"/>
    <x v="0"/>
    <m/>
  </r>
  <r>
    <d v="2025-05-21T02:46:25"/>
    <x v="1"/>
    <x v="38"/>
    <s v="TORRES  GABRIEL OSNEIDER"/>
    <x v="6"/>
    <x v="0"/>
    <n v="120"/>
    <n v="15"/>
    <n v="166.02197802197799"/>
    <m/>
    <n v="92442.857099999994"/>
    <x v="1"/>
    <n v="13927.7778"/>
    <x v="1384"/>
    <x v="0"/>
    <m/>
  </r>
  <r>
    <d v="2025-05-21T02:46:25"/>
    <x v="9"/>
    <x v="22"/>
    <s v="CIRO MARIN RODRIGO ALBERTO"/>
    <x v="6"/>
    <x v="0"/>
    <n v="156"/>
    <n v="19.5"/>
    <n v="166.02197802197799"/>
    <s v="2 Descuentos (Usuarios desubicados) "/>
    <n v="92442.857099999994"/>
    <x v="0"/>
    <n v="13927.7778"/>
    <x v="1384"/>
    <x v="0"/>
    <m/>
  </r>
  <r>
    <d v="2025-05-21T02:46:25"/>
    <x v="1"/>
    <x v="23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4"/>
    <x v="0"/>
    <m/>
  </r>
  <r>
    <d v="2025-05-21T02:46:26"/>
    <x v="9"/>
    <x v="24"/>
    <s v="AGUDELO GARCIA LLORDIN ELIAS"/>
    <x v="2"/>
    <x v="0"/>
    <n v="115"/>
    <n v="19.1666666666667"/>
    <n v="124.516483516484"/>
    <m/>
    <n v="69332.142900000006"/>
    <x v="0"/>
    <n v="13927.7778"/>
    <x v="1384"/>
    <x v="0"/>
    <m/>
  </r>
  <r>
    <d v="2025-05-21T02:46:26"/>
    <x v="1"/>
    <x v="25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4"/>
    <x v="2"/>
    <n v="10.35"/>
  </r>
  <r>
    <d v="2025-05-21T02:46:26"/>
    <x v="9"/>
    <x v="26"/>
    <s v="MARTINEZ  WILMAR"/>
    <x v="0"/>
    <x v="3"/>
    <n v="228"/>
    <n v="25.3333333333333"/>
    <n v="186.774725274725"/>
    <m/>
    <n v="103998.21430000001"/>
    <x v="0"/>
    <n v="13927.7778"/>
    <x v="1384"/>
    <x v="0"/>
    <m/>
  </r>
  <r>
    <d v="2025-05-21T02:46:27"/>
    <x v="1"/>
    <x v="39"/>
    <s v="AGUIRRE GARCIA DEIMAR ANDRES"/>
    <x v="0"/>
    <x v="0"/>
    <n v="141"/>
    <n v="15.6666666666667"/>
    <n v="186.774725274725"/>
    <s v="2 Descuentos (Conducts) "/>
    <n v="103998.21430000001"/>
    <x v="0"/>
    <n v="13927.7778"/>
    <x v="1384"/>
    <x v="0"/>
    <m/>
  </r>
  <r>
    <d v="2025-05-21T02:46:27"/>
    <x v="9"/>
    <x v="27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4"/>
    <x v="0"/>
    <m/>
  </r>
  <r>
    <d v="2025-05-21T02:46:27"/>
    <x v="1"/>
    <x v="28"/>
    <s v="GUTIERREZ ARICAPA DANIEL HUMBERTO"/>
    <x v="0"/>
    <x v="0"/>
    <n v="196"/>
    <n v="21.7777777777778"/>
    <n v="186.774725274725"/>
    <m/>
    <n v="103998.21430000001"/>
    <x v="0"/>
    <n v="13927.7778"/>
    <x v="1384"/>
    <x v="0"/>
    <m/>
  </r>
  <r>
    <d v="2025-05-21T02:46:27"/>
    <x v="9"/>
    <x v="29"/>
    <s v="MONTOYA OSPINA GILBERTO ANTONIO"/>
    <x v="9"/>
    <x v="0"/>
    <n v="265"/>
    <n v="22.0833333333333"/>
    <n v="249.03296703296701"/>
    <m/>
    <n v="138664.28570000001"/>
    <x v="0"/>
    <n v="13927.7778"/>
    <x v="1384"/>
    <x v="0"/>
    <m/>
  </r>
  <r>
    <d v="2025-05-21T02:46:28"/>
    <x v="1"/>
    <x v="30"/>
    <s v="PULGARIN GARCIA YONATHAN ANDRES"/>
    <x v="3"/>
    <x v="0"/>
    <n v="169"/>
    <n v="16.899999999999999"/>
    <n v="207.52747252747301"/>
    <m/>
    <n v="115553.5714"/>
    <x v="1"/>
    <n v="13927.7778"/>
    <x v="1384"/>
    <x v="0"/>
    <m/>
  </r>
  <r>
    <d v="2025-05-21T02:46:28"/>
    <x v="9"/>
    <x v="31"/>
    <s v="JARAMILLO JARAMILLO FRANCISCO WBEIMAR"/>
    <x v="3"/>
    <x v="0"/>
    <n v="159"/>
    <n v="15.9"/>
    <n v="207.52747252747301"/>
    <m/>
    <n v="115553.5714"/>
    <x v="0"/>
    <n v="13927.7778"/>
    <x v="1384"/>
    <x v="0"/>
    <m/>
  </r>
  <r>
    <d v="2025-05-21T02:46:28"/>
    <x v="1"/>
    <x v="32"/>
    <s v="TABORDA ROJAS DIEGO ALEJANDRO"/>
    <x v="3"/>
    <x v="0"/>
    <n v="206"/>
    <n v="20.6"/>
    <n v="207.52747252747301"/>
    <s v="1 Descuentos (Usuario desubicado) "/>
    <n v="115553.5714"/>
    <x v="1"/>
    <n v="13927.7778"/>
    <x v="1384"/>
    <x v="0"/>
    <m/>
  </r>
  <r>
    <d v="2025-05-01T02:07:36"/>
    <x v="1"/>
    <x v="28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1T02:46:29"/>
    <x v="9"/>
    <x v="33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4"/>
    <x v="2"/>
    <n v="10.35"/>
  </r>
  <r>
    <d v="2025-05-21T02:46:29"/>
    <x v="1"/>
    <x v="34"/>
    <s v="PALMAR PANA EDIXON JOSUE"/>
    <x v="4"/>
    <x v="0"/>
    <n v="133"/>
    <n v="19"/>
    <n v="145.269230769231"/>
    <s v="2 Descuentos (Despachador y conduct) "/>
    <n v="80887.5"/>
    <x v="0"/>
    <n v="13927.7778"/>
    <x v="1384"/>
    <x v="0"/>
    <m/>
  </r>
  <r>
    <d v="2025-05-21T02:46:29"/>
    <x v="9"/>
    <x v="35"/>
    <s v="OCAMPO OCAMPO ANTONIO JOSE"/>
    <x v="3"/>
    <x v="0"/>
    <n v="252"/>
    <n v="25.2"/>
    <n v="207.52747252747301"/>
    <m/>
    <n v="115553.5714"/>
    <x v="0"/>
    <n v="13927.7778"/>
    <x v="1384"/>
    <x v="0"/>
    <m/>
  </r>
  <r>
    <d v="2025-05-21T02:46:29"/>
    <x v="1"/>
    <x v="41"/>
    <s v="GARCIA DAVID WILSON ALBERTO"/>
    <x v="3"/>
    <x v="0"/>
    <n v="224"/>
    <n v="22.4"/>
    <n v="207.52747252747301"/>
    <m/>
    <n v="115553.5714"/>
    <x v="1"/>
    <n v="13927.7778"/>
    <x v="1384"/>
    <x v="0"/>
    <m/>
  </r>
  <r>
    <d v="2025-05-21T02:46:30"/>
    <x v="9"/>
    <x v="40"/>
    <s v="PALACIO  RODRIGO"/>
    <x v="0"/>
    <x v="0"/>
    <n v="197"/>
    <n v="21.8888888888889"/>
    <n v="186.774725274725"/>
    <s v="2 Descuentos (Conduct y asociado) "/>
    <n v="103998.21430000001"/>
    <x v="1"/>
    <n v="13927.7778"/>
    <x v="1384"/>
    <x v="0"/>
    <m/>
  </r>
  <r>
    <d v="2025-05-22T01:45:49"/>
    <x v="9"/>
    <x v="0"/>
    <s v="ROJAS ESCOBAR CRISTIAN ESNEIDER"/>
    <x v="0"/>
    <x v="0"/>
    <n v="232"/>
    <n v="25.7777777777778"/>
    <n v="194.70422535211301"/>
    <s v="1 Descuento (Monitoreo) "/>
    <n v="108636.9718"/>
    <x v="0"/>
    <n v="13348.7179"/>
    <x v="1385"/>
    <x v="0"/>
    <m/>
  </r>
  <r>
    <d v="2025-05-22T01:45:50"/>
    <x v="1"/>
    <x v="36"/>
    <s v="HINCAPIE LOPEZ DIDIER FABIAN"/>
    <x v="0"/>
    <x v="0"/>
    <n v="214"/>
    <n v="23.7777777777778"/>
    <n v="194.70422535211301"/>
    <m/>
    <n v="108636.9718"/>
    <x v="1"/>
    <n v="13348.7179"/>
    <x v="1385"/>
    <x v="0"/>
    <m/>
  </r>
  <r>
    <d v="2025-05-22T01:45:50"/>
    <x v="9"/>
    <x v="1"/>
    <s v="ALEXIS RESTREPO JAMES"/>
    <x v="6"/>
    <x v="0"/>
    <n v="180"/>
    <n v="22.5"/>
    <n v="173.07042253521101"/>
    <m/>
    <n v="96566.197199999995"/>
    <x v="0"/>
    <n v="13348.7179"/>
    <x v="1385"/>
    <x v="0"/>
    <m/>
  </r>
  <r>
    <d v="2025-05-22T01:45:50"/>
    <x v="1"/>
    <x v="37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5"/>
    <x v="0"/>
    <m/>
  </r>
  <r>
    <d v="2025-05-22T01:45:51"/>
    <x v="9"/>
    <x v="2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5"/>
    <x v="2"/>
    <n v="10.8"/>
  </r>
  <r>
    <d v="2025-05-22T01:45:51"/>
    <x v="1"/>
    <x v="3"/>
    <s v="LOPEZ PINEDA DANIEL ESTIVEN"/>
    <x v="3"/>
    <x v="0"/>
    <n v="208"/>
    <n v="20.8"/>
    <n v="216.338028169014"/>
    <m/>
    <n v="120707.74649999999"/>
    <x v="0"/>
    <n v="13348.7179"/>
    <x v="1385"/>
    <x v="0"/>
    <m/>
  </r>
  <r>
    <d v="2025-05-22T01:45:51"/>
    <x v="9"/>
    <x v="4"/>
    <s v="GIRALDO GIRALDO YOVIN ANDRES"/>
    <x v="8"/>
    <x v="0"/>
    <n v="83"/>
    <n v="16.600000000000001"/>
    <n v="108.169014084507"/>
    <m/>
    <n v="60353.873200000002"/>
    <x v="1"/>
    <n v="13348.7179"/>
    <x v="1385"/>
    <x v="0"/>
    <m/>
  </r>
  <r>
    <d v="2025-05-22T01:45:51"/>
    <x v="9"/>
    <x v="5"/>
    <s v="MARTINEZ CHAVERRA LUIS NORBERTO "/>
    <x v="3"/>
    <x v="0"/>
    <n v="211"/>
    <n v="21.1"/>
    <n v="216.338028169014"/>
    <m/>
    <n v="120707.74649999999"/>
    <x v="1"/>
    <n v="13348.7179"/>
    <x v="1385"/>
    <x v="0"/>
    <m/>
  </r>
  <r>
    <d v="2025-05-22T01:45:52"/>
    <x v="1"/>
    <x v="8"/>
    <s v="PEREZ RESTREPO YEIBER"/>
    <x v="3"/>
    <x v="0"/>
    <n v="163"/>
    <n v="16.3"/>
    <n v="216.338028169014"/>
    <s v="2 Descuentos (Usuarios desubicados) "/>
    <n v="120707.74649999999"/>
    <x v="0"/>
    <n v="13348.7179"/>
    <x v="1385"/>
    <x v="0"/>
    <m/>
  </r>
  <r>
    <d v="2025-05-22T01:45:52"/>
    <x v="9"/>
    <x v="9"/>
    <s v="JIMENEZ JIMENEZ OMAR DAVID"/>
    <x v="6"/>
    <x v="0"/>
    <n v="232"/>
    <n v="29"/>
    <n v="173.07042253521101"/>
    <m/>
    <n v="96566.197199999995"/>
    <x v="0"/>
    <n v="13348.7179"/>
    <x v="1385"/>
    <x v="0"/>
    <m/>
  </r>
  <r>
    <d v="2025-05-22T01:45:52"/>
    <x v="1"/>
    <x v="10"/>
    <s v="DURANGO PAEZ GILDARDO"/>
    <x v="2"/>
    <x v="0"/>
    <n v="113"/>
    <n v="18.8333333333333"/>
    <n v="129.80281690140799"/>
    <m/>
    <n v="72424.647899999996"/>
    <x v="0"/>
    <n v="13348.7179"/>
    <x v="1385"/>
    <x v="0"/>
    <m/>
  </r>
  <r>
    <d v="2025-05-22T01:45:52"/>
    <x v="9"/>
    <x v="11"/>
    <s v="DIAZ LOZADA ANDRES FELIPE"/>
    <x v="1"/>
    <x v="0"/>
    <n v="235"/>
    <n v="21.363636363636399"/>
    <n v="237.97183098591501"/>
    <m/>
    <n v="132778.52110000001"/>
    <x v="1"/>
    <n v="13348.7179"/>
    <x v="1385"/>
    <x v="0"/>
    <m/>
  </r>
  <r>
    <d v="2025-05-22T01:45:53"/>
    <x v="1"/>
    <x v="12"/>
    <s v="VERENZUELA MARTINEZ ALEXANDER"/>
    <x v="0"/>
    <x v="0"/>
    <n v="206"/>
    <n v="22.8888888888889"/>
    <n v="194.70422535211301"/>
    <m/>
    <n v="108636.9718"/>
    <x v="1"/>
    <n v="13348.7179"/>
    <x v="1385"/>
    <x v="0"/>
    <m/>
  </r>
  <r>
    <d v="2025-05-22T01:45:53"/>
    <x v="9"/>
    <x v="13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5"/>
    <x v="0"/>
    <m/>
  </r>
  <r>
    <d v="2025-05-22T01:45:53"/>
    <x v="9"/>
    <x v="14"/>
    <s v="ESPINOZA CHAVARRIA GUILLERMO LEON"/>
    <x v="4"/>
    <x v="0"/>
    <n v="126"/>
    <n v="18"/>
    <n v="151.43661971831"/>
    <m/>
    <n v="84495.422500000001"/>
    <x v="0"/>
    <n v="13348.7179"/>
    <x v="1385"/>
    <x v="0"/>
    <m/>
  </r>
  <r>
    <d v="2025-05-22T01:45:53"/>
    <x v="1"/>
    <x v="15"/>
    <s v="BETANCUR GUZMAN JHON FERNANDO"/>
    <x v="3"/>
    <x v="0"/>
    <n v="183"/>
    <n v="18.3"/>
    <n v="216.338028169014"/>
    <m/>
    <n v="120707.74649999999"/>
    <x v="0"/>
    <n v="13348.7179"/>
    <x v="1385"/>
    <x v="0"/>
    <m/>
  </r>
  <r>
    <d v="2025-05-22T01:45:54"/>
    <x v="9"/>
    <x v="16"/>
    <s v="LOPERA ALVAREZ ESTIVEN"/>
    <x v="9"/>
    <x v="0"/>
    <n v="257"/>
    <n v="21.4166666666667"/>
    <n v="259.60563380281701"/>
    <m/>
    <n v="144849.29579999999"/>
    <x v="0"/>
    <n v="13348.7179"/>
    <x v="1385"/>
    <x v="0"/>
    <m/>
  </r>
  <r>
    <d v="2025-05-01T02:07:36"/>
    <x v="9"/>
    <x v="29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2T01:45:54"/>
    <x v="1"/>
    <x v="17"/>
    <s v="GONZALEZ PEREZ RAFAEL JOSE"/>
    <x v="0"/>
    <x v="0"/>
    <n v="212"/>
    <n v="23.5555555555556"/>
    <n v="194.70422535211301"/>
    <m/>
    <n v="108636.9718"/>
    <x v="0"/>
    <n v="13348.7179"/>
    <x v="1385"/>
    <x v="0"/>
    <m/>
  </r>
  <r>
    <d v="2025-05-22T01:45:54"/>
    <x v="9"/>
    <x v="18"/>
    <s v="DURANGO DAVID JOSE"/>
    <x v="6"/>
    <x v="0"/>
    <n v="159"/>
    <n v="19.875"/>
    <n v="173.07042253521101"/>
    <m/>
    <n v="96566.197199999995"/>
    <x v="0"/>
    <n v="13348.7179"/>
    <x v="1385"/>
    <x v="0"/>
    <m/>
  </r>
  <r>
    <d v="2025-05-22T01:45:54"/>
    <x v="1"/>
    <x v="19"/>
    <s v="QUIRAMA CASTAEDA JHON JADER"/>
    <x v="0"/>
    <x v="0"/>
    <n v="202"/>
    <n v="22.4444444444444"/>
    <n v="194.70422535211301"/>
    <m/>
    <n v="108636.9718"/>
    <x v="1"/>
    <n v="13348.7179"/>
    <x v="1385"/>
    <x v="0"/>
    <m/>
  </r>
  <r>
    <d v="2025-05-22T01:45:54"/>
    <x v="9"/>
    <x v="20"/>
    <s v="SALDARRIAGA PARRA LUIS ALBERTO"/>
    <x v="0"/>
    <x v="0"/>
    <n v="184"/>
    <n v="20.4444444444444"/>
    <n v="194.70422535211301"/>
    <m/>
    <n v="108636.9718"/>
    <x v="2"/>
    <n v="13348.7179"/>
    <x v="1385"/>
    <x v="0"/>
    <m/>
  </r>
  <r>
    <d v="2025-05-22T01:45:55"/>
    <x v="9"/>
    <x v="21"/>
    <s v="HERRERA GIRALDO DAVINSON"/>
    <x v="0"/>
    <x v="0"/>
    <n v="159"/>
    <n v="17.6666666666667"/>
    <n v="194.70422535211301"/>
    <m/>
    <n v="108636.9718"/>
    <x v="0"/>
    <n v="13348.7179"/>
    <x v="1385"/>
    <x v="0"/>
    <m/>
  </r>
  <r>
    <d v="2025-05-22T01:45:55"/>
    <x v="1"/>
    <x v="22"/>
    <s v="HERNANDEZ MACIAS GILBERTO"/>
    <x v="3"/>
    <x v="0"/>
    <n v="179"/>
    <n v="17.899999999999999"/>
    <n v="216.338028169014"/>
    <s v="4 Descuentos (Conducts) "/>
    <n v="120707.74649999999"/>
    <x v="0"/>
    <n v="13348.7179"/>
    <x v="1385"/>
    <x v="0"/>
    <m/>
  </r>
  <r>
    <d v="2025-05-22T01:45:55"/>
    <x v="9"/>
    <x v="23"/>
    <s v="RUA CHAVARRIA JEFERSON ANDREY"/>
    <x v="3"/>
    <x v="0"/>
    <n v="256"/>
    <n v="25.6"/>
    <n v="216.338028169014"/>
    <m/>
    <n v="120707.74649999999"/>
    <x v="0"/>
    <n v="13348.7179"/>
    <x v="1385"/>
    <x v="0"/>
    <m/>
  </r>
  <r>
    <d v="2025-05-22T01:45:55"/>
    <x v="1"/>
    <x v="24"/>
    <s v="HENAO HOYOS SANTIAGO"/>
    <x v="6"/>
    <x v="0"/>
    <n v="142"/>
    <n v="17.75"/>
    <n v="173.07042253521101"/>
    <m/>
    <n v="96566.197199999995"/>
    <x v="0"/>
    <n v="13348.7179"/>
    <x v="1385"/>
    <x v="0"/>
    <m/>
  </r>
  <r>
    <d v="2025-05-22T01:45:56"/>
    <x v="9"/>
    <x v="25"/>
    <s v="VALENCIA MENDOZA JHON"/>
    <x v="10"/>
    <x v="3"/>
    <n v="96"/>
    <n v="27.428571428571399"/>
    <n v="75.7183098591549"/>
    <m/>
    <n v="42247.711300000003"/>
    <x v="0"/>
    <n v="13348.7179"/>
    <x v="1385"/>
    <x v="0"/>
    <m/>
  </r>
  <r>
    <d v="2025-05-22T01:45:56"/>
    <x v="1"/>
    <x v="26"/>
    <s v="MARTINEZ  WILMAR"/>
    <x v="3"/>
    <x v="0"/>
    <n v="262"/>
    <n v="26.2"/>
    <n v="216.338028169014"/>
    <s v="2 Descuentos (Jefe de ruta) "/>
    <n v="120707.74649999999"/>
    <x v="0"/>
    <n v="13348.7179"/>
    <x v="1385"/>
    <x v="0"/>
    <m/>
  </r>
  <r>
    <d v="2025-05-22T01:45:56"/>
    <x v="9"/>
    <x v="39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5"/>
    <x v="0"/>
    <m/>
  </r>
  <r>
    <d v="2025-05-22T01:45:56"/>
    <x v="9"/>
    <x v="27"/>
    <s v="AGUDELO GARCIA DENIN ANGELO"/>
    <x v="0"/>
    <x v="0"/>
    <n v="177"/>
    <n v="19.6666666666667"/>
    <n v="194.70422535211301"/>
    <m/>
    <n v="108636.9718"/>
    <x v="0"/>
    <n v="13348.7179"/>
    <x v="1385"/>
    <x v="0"/>
    <m/>
  </r>
  <r>
    <d v="2025-05-22T01:45:56"/>
    <x v="1"/>
    <x v="28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5"/>
    <x v="0"/>
    <m/>
  </r>
  <r>
    <d v="2025-05-22T01:45:57"/>
    <x v="9"/>
    <x v="29"/>
    <s v="MONTOYA OSPINA GILBERTO ANTONIO"/>
    <x v="12"/>
    <x v="0"/>
    <n v="305"/>
    <n v="23.461538461538499"/>
    <n v="281.23943661971799"/>
    <m/>
    <n v="156920.0704"/>
    <x v="0"/>
    <n v="13348.7179"/>
    <x v="1385"/>
    <x v="0"/>
    <m/>
  </r>
  <r>
    <d v="2025-05-22T01:45:57"/>
    <x v="1"/>
    <x v="30"/>
    <s v="PULGARIN GARCIA YONATHAN ANDRES"/>
    <x v="0"/>
    <x v="0"/>
    <n v="232"/>
    <n v="25.7777777777778"/>
    <n v="194.70422535211301"/>
    <s v="1 Descuento (Despachador) "/>
    <n v="108636.9718"/>
    <x v="1"/>
    <n v="13348.7179"/>
    <x v="1385"/>
    <x v="0"/>
    <m/>
  </r>
  <r>
    <d v="2025-05-22T01:45:57"/>
    <x v="9"/>
    <x v="31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5"/>
    <x v="0"/>
    <m/>
  </r>
  <r>
    <d v="2025-05-22T01:45:57"/>
    <x v="1"/>
    <x v="32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5"/>
    <x v="0"/>
    <m/>
  </r>
  <r>
    <d v="2025-05-22T01:45:58"/>
    <x v="9"/>
    <x v="33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5"/>
    <x v="0"/>
    <m/>
  </r>
  <r>
    <d v="2025-05-22T01:45:58"/>
    <x v="9"/>
    <x v="34"/>
    <s v="PALMAR PANA EDIXON JOSUE"/>
    <x v="12"/>
    <x v="3"/>
    <n v="253"/>
    <n v="19.461538461538499"/>
    <n v="281.23943661971799"/>
    <m/>
    <n v="156920.0704"/>
    <x v="0"/>
    <n v="13348.7179"/>
    <x v="1385"/>
    <x v="0"/>
    <m/>
  </r>
  <r>
    <d v="2025-05-22T01:45:58"/>
    <x v="1"/>
    <x v="35"/>
    <s v="OCAMPO OCAMPO ANTONIO JOSE "/>
    <x v="3"/>
    <x v="0"/>
    <n v="208"/>
    <n v="20.8"/>
    <n v="216.338028169014"/>
    <m/>
    <n v="120707.74649999999"/>
    <x v="0"/>
    <n v="13348.7179"/>
    <x v="1385"/>
    <x v="0"/>
    <m/>
  </r>
  <r>
    <d v="2025-05-22T01:45:58"/>
    <x v="9"/>
    <x v="41"/>
    <s v="DAVID  HENRY GIOVANNY"/>
    <x v="0"/>
    <x v="0"/>
    <n v="219"/>
    <n v="24.3333333333333"/>
    <n v="194.70422535211301"/>
    <m/>
    <n v="108636.9718"/>
    <x v="1"/>
    <n v="13348.7179"/>
    <x v="1385"/>
    <x v="0"/>
    <m/>
  </r>
  <r>
    <d v="2025-05-22T01:45:59"/>
    <x v="1"/>
    <x v="40"/>
    <s v="PALACIO  RODRIGO"/>
    <x v="3"/>
    <x v="0"/>
    <n v="233"/>
    <n v="23.3"/>
    <n v="216.338028169014"/>
    <m/>
    <n v="120707.74649999999"/>
    <x v="1"/>
    <n v="13348.7179"/>
    <x v="1385"/>
    <x v="0"/>
    <m/>
  </r>
  <r>
    <d v="2025-05-23T02:25:55"/>
    <x v="1"/>
    <x v="0"/>
    <s v="ROJAS ESCOBAR CRISTIAN ESNEIDER"/>
    <x v="3"/>
    <x v="0"/>
    <n v="187"/>
    <n v="18.7"/>
    <n v="205.47683923705699"/>
    <m/>
    <n v="114353.951"/>
    <x v="0"/>
    <n v="13000"/>
    <x v="1386"/>
    <x v="0"/>
    <m/>
  </r>
  <r>
    <d v="2025-05-23T02:25:55"/>
    <x v="9"/>
    <x v="36"/>
    <s v="PARIAS MURIEL JHON FREDY"/>
    <x v="0"/>
    <x v="0"/>
    <n v="211"/>
    <n v="23.4444444444444"/>
    <n v="184.929155313352"/>
    <m/>
    <n v="102918.55590000001"/>
    <x v="1"/>
    <n v="13000"/>
    <x v="1386"/>
    <x v="0"/>
    <m/>
  </r>
  <r>
    <d v="2025-05-23T02:25:56"/>
    <x v="1"/>
    <x v="1"/>
    <s v="ALEXIS RESTREPO JAMES"/>
    <x v="0"/>
    <x v="0"/>
    <n v="157"/>
    <n v="17.4444444444444"/>
    <n v="184.929155313352"/>
    <m/>
    <n v="102918.55590000001"/>
    <x v="0"/>
    <n v="13000"/>
    <x v="1386"/>
    <x v="0"/>
    <m/>
  </r>
  <r>
    <d v="2025-05-23T02:25:56"/>
    <x v="9"/>
    <x v="37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6"/>
    <x v="0"/>
    <m/>
  </r>
  <r>
    <d v="2025-05-23T02:25:56"/>
    <x v="1"/>
    <x v="2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6"/>
    <x v="0"/>
    <m/>
  </r>
  <r>
    <d v="2025-05-23T02:25:56"/>
    <x v="1"/>
    <x v="3"/>
    <s v="LOPEZ PINEDA DANIEL ESTIVEN "/>
    <x v="3"/>
    <x v="0"/>
    <n v="206"/>
    <n v="20.6"/>
    <n v="205.47683923705699"/>
    <s v="1 Descuento (Despachador) "/>
    <n v="114353.951"/>
    <x v="0"/>
    <n v="13000"/>
    <x v="1386"/>
    <x v="0"/>
    <m/>
  </r>
  <r>
    <d v="2025-05-23T02:25:57"/>
    <x v="9"/>
    <x v="4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6"/>
    <x v="2"/>
    <n v="10.25"/>
  </r>
  <r>
    <d v="2025-05-23T02:25:57"/>
    <x v="1"/>
    <x v="5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6"/>
    <x v="0"/>
    <m/>
  </r>
  <r>
    <d v="2025-05-23T02:25:57"/>
    <x v="9"/>
    <x v="6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6"/>
    <x v="0"/>
    <m/>
  </r>
  <r>
    <d v="2025-05-23T02:25:57"/>
    <x v="1"/>
    <x v="7"/>
    <s v="MARIN ALZATE KEVIN ANDRES"/>
    <x v="6"/>
    <x v="0"/>
    <n v="148"/>
    <n v="18.5"/>
    <n v="164.38147138964601"/>
    <m/>
    <n v="91483.160799999998"/>
    <x v="0"/>
    <n v="13000"/>
    <x v="1386"/>
    <x v="0"/>
    <m/>
  </r>
  <r>
    <d v="2025-05-23T02:25:57"/>
    <x v="1"/>
    <x v="8"/>
    <s v="IBARGUEN GARRIDO JUAN ESTEBAN"/>
    <x v="2"/>
    <x v="0"/>
    <n v="157"/>
    <n v="26.1666666666667"/>
    <n v="123.286103542234"/>
    <m/>
    <n v="68612.370599999995"/>
    <x v="0"/>
    <n v="13000"/>
    <x v="1386"/>
    <x v="0"/>
    <m/>
  </r>
  <r>
    <d v="2025-05-23T02:25:58"/>
    <x v="9"/>
    <x v="9"/>
    <s v="JIMENEZ JIMENEZ OMAR DAVID"/>
    <x v="6"/>
    <x v="0"/>
    <n v="182"/>
    <n v="22.75"/>
    <n v="164.38147138964601"/>
    <m/>
    <n v="91483.160799999998"/>
    <x v="0"/>
    <n v="13000"/>
    <x v="1386"/>
    <x v="0"/>
    <m/>
  </r>
  <r>
    <d v="2025-05-23T02:25:58"/>
    <x v="1"/>
    <x v="10"/>
    <s v="CERVANTES MARTINEZ FELIX ENRIQUE"/>
    <x v="0"/>
    <x v="0"/>
    <n v="194"/>
    <n v="21.5555555555556"/>
    <n v="184.929155313352"/>
    <s v="2 Descuentos (Despachador)"/>
    <n v="102918.55590000001"/>
    <x v="0"/>
    <n v="13000"/>
    <x v="1386"/>
    <x v="0"/>
    <m/>
  </r>
  <r>
    <d v="2025-05-23T02:25:58"/>
    <x v="9"/>
    <x v="11"/>
    <s v="DIAZ LOZADA ANDRES FELIPE "/>
    <x v="1"/>
    <x v="0"/>
    <n v="217"/>
    <n v="19.727272727272702"/>
    <n v="226.02452316076301"/>
    <s v="1 Descuento (Conduct) "/>
    <n v="125789.34600000001"/>
    <x v="1"/>
    <n v="13000"/>
    <x v="1386"/>
    <x v="0"/>
    <m/>
  </r>
  <r>
    <d v="2025-05-23T02:25:58"/>
    <x v="1"/>
    <x v="12"/>
    <s v="VERENZUELA MARTINEZ ALEXANDER"/>
    <x v="6"/>
    <x v="0"/>
    <n v="193"/>
    <n v="24.125"/>
    <n v="164.38147138964601"/>
    <m/>
    <n v="91483.160799999998"/>
    <x v="1"/>
    <n v="13000"/>
    <x v="1386"/>
    <x v="0"/>
    <m/>
  </r>
  <r>
    <d v="2025-05-23T02:25:58"/>
    <x v="1"/>
    <x v="13"/>
    <s v="PEREZ GARCIA JUAN ESTEBAN"/>
    <x v="0"/>
    <x v="0"/>
    <n v="162"/>
    <n v="18"/>
    <n v="184.929155313352"/>
    <m/>
    <n v="102918.55590000001"/>
    <x v="0"/>
    <n v="13000"/>
    <x v="1386"/>
    <x v="0"/>
    <m/>
  </r>
  <r>
    <d v="2025-05-23T02:25:59"/>
    <x v="9"/>
    <x v="14"/>
    <s v="MURILLO  YORMAN ANDRES"/>
    <x v="12"/>
    <x v="0"/>
    <n v="271"/>
    <n v="20.846153846153801"/>
    <n v="267.11989100817402"/>
    <s v="1 Descuento (Conduct) "/>
    <n v="148660.13620000001"/>
    <x v="0"/>
    <n v="13000"/>
    <x v="1386"/>
    <x v="0"/>
    <m/>
  </r>
  <r>
    <d v="2025-05-23T02:25:59"/>
    <x v="1"/>
    <x v="16"/>
    <s v="MUOZ PEA WEIMAR ALONSO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9"/>
    <x v="17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6"/>
    <x v="0"/>
    <m/>
  </r>
  <r>
    <d v="2025-05-23T02:25:59"/>
    <x v="1"/>
    <x v="18"/>
    <s v="DURANGO DAVID JOSE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1"/>
    <x v="19"/>
    <s v="QUIRAMA CASTAEDA JHON JADER"/>
    <x v="0"/>
    <x v="0"/>
    <n v="201"/>
    <n v="22.3333333333333"/>
    <n v="184.929155313352"/>
    <m/>
    <n v="102918.55590000001"/>
    <x v="1"/>
    <n v="13000"/>
    <x v="1386"/>
    <x v="0"/>
    <m/>
  </r>
  <r>
    <d v="2025-05-23T02:26:00"/>
    <x v="9"/>
    <x v="20"/>
    <s v="SALDARRIAGA PARRA LUIS ALBERTO"/>
    <x v="0"/>
    <x v="0"/>
    <n v="174"/>
    <n v="19.3333333333333"/>
    <n v="184.929155313352"/>
    <m/>
    <n v="102918.55590000001"/>
    <x v="2"/>
    <n v="13000"/>
    <x v="1386"/>
    <x v="0"/>
    <m/>
  </r>
  <r>
    <d v="2025-05-23T02:26:00"/>
    <x v="1"/>
    <x v="21"/>
    <s v="RUA CHAVARRIA JEFERSON ANDREY"/>
    <x v="1"/>
    <x v="0"/>
    <n v="224"/>
    <n v="20.363636363636399"/>
    <n v="226.02452316076301"/>
    <m/>
    <n v="125789.34600000001"/>
    <x v="0"/>
    <n v="13000"/>
    <x v="1386"/>
    <x v="0"/>
    <m/>
  </r>
  <r>
    <d v="2025-05-23T02:26:00"/>
    <x v="9"/>
    <x v="22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6"/>
    <x v="2"/>
    <n v="10.25"/>
  </r>
  <r>
    <d v="2025-05-23T02:26:00"/>
    <x v="1"/>
    <x v="23"/>
    <s v="FLORES RINCON JORGE ALBERTO"/>
    <x v="0"/>
    <x v="0"/>
    <n v="196"/>
    <n v="21.7777777777778"/>
    <n v="184.929155313352"/>
    <s v="2 Descuentos (Conducts) "/>
    <n v="102918.55590000001"/>
    <x v="0"/>
    <n v="13000"/>
    <x v="1386"/>
    <x v="0"/>
    <m/>
  </r>
  <r>
    <d v="2025-05-23T02:26:00"/>
    <x v="1"/>
    <x v="24"/>
    <s v="AGUDELO GARCIA LLORDIN ELIAS "/>
    <x v="0"/>
    <x v="0"/>
    <n v="155"/>
    <n v="17.2222222222222"/>
    <n v="184.929155313352"/>
    <m/>
    <n v="102918.55590000001"/>
    <x v="0"/>
    <n v="13000"/>
    <x v="1386"/>
    <x v="0"/>
    <m/>
  </r>
  <r>
    <d v="2025-05-01T02:07:32"/>
    <x v="1"/>
    <x v="14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3T02:26:01"/>
    <x v="9"/>
    <x v="26"/>
    <s v="HENAO HOYOS SANTIAGO"/>
    <x v="9"/>
    <x v="0"/>
    <n v="234"/>
    <n v="19.5"/>
    <n v="246.572207084469"/>
    <m/>
    <n v="137224.74110000001"/>
    <x v="0"/>
    <n v="13000"/>
    <x v="1386"/>
    <x v="0"/>
    <m/>
  </r>
  <r>
    <d v="2025-05-23T02:26:01"/>
    <x v="1"/>
    <x v="39"/>
    <s v="AGUIRRE GARCIA DEIMAR ANDRES"/>
    <x v="3"/>
    <x v="0"/>
    <n v="228"/>
    <n v="22.8"/>
    <n v="205.47683923705699"/>
    <s v="2 Descuentos (Conduct y despachador)"/>
    <n v="114353.951"/>
    <x v="0"/>
    <n v="13000"/>
    <x v="1386"/>
    <x v="0"/>
    <m/>
  </r>
  <r>
    <d v="2025-05-23T02:26:01"/>
    <x v="9"/>
    <x v="27"/>
    <s v="AGUDELO GARCIA DENIN ANGELO"/>
    <x v="0"/>
    <x v="0"/>
    <n v="165"/>
    <n v="18.3333333333333"/>
    <n v="184.929155313352"/>
    <m/>
    <n v="102918.55590000001"/>
    <x v="0"/>
    <n v="13000"/>
    <x v="1386"/>
    <x v="0"/>
    <m/>
  </r>
  <r>
    <d v="2025-05-23T02:26:01"/>
    <x v="1"/>
    <x v="28"/>
    <s v="MARULANDA JARAMILLO DAWER ANDRES"/>
    <x v="6"/>
    <x v="0"/>
    <n v="161"/>
    <n v="20.125"/>
    <n v="164.38147138964601"/>
    <m/>
    <n v="91483.160799999998"/>
    <x v="0"/>
    <n v="13000"/>
    <x v="1386"/>
    <x v="0"/>
    <m/>
  </r>
  <r>
    <d v="2025-05-23T02:26:01"/>
    <x v="1"/>
    <x v="29"/>
    <s v="LOPERA ALVAREZ ESTIVEN"/>
    <x v="1"/>
    <x v="0"/>
    <n v="247"/>
    <n v="22.454545454545499"/>
    <n v="226.02452316076301"/>
    <s v="1 Descuento (Asociado) "/>
    <n v="125789.34600000001"/>
    <x v="0"/>
    <n v="13000"/>
    <x v="1386"/>
    <x v="0"/>
    <m/>
  </r>
  <r>
    <d v="2025-05-23T02:26:01"/>
    <x v="9"/>
    <x v="30"/>
    <s v="PULGARIN GARCIA YONATHAN ANDRES"/>
    <x v="4"/>
    <x v="0"/>
    <n v="181"/>
    <n v="25.8571428571429"/>
    <n v="143.83378746593999"/>
    <m/>
    <n v="80047.765700000004"/>
    <x v="1"/>
    <n v="13000"/>
    <x v="1386"/>
    <x v="0"/>
    <m/>
  </r>
  <r>
    <d v="2025-05-23T02:26:02"/>
    <x v="1"/>
    <x v="31"/>
    <s v="JARAMILLO JARAMILLO FRANCISCO WBEIMAR "/>
    <x v="3"/>
    <x v="0"/>
    <n v="216"/>
    <n v="21.6"/>
    <n v="205.47683923705699"/>
    <m/>
    <n v="114353.951"/>
    <x v="0"/>
    <n v="13000"/>
    <x v="1386"/>
    <x v="0"/>
    <m/>
  </r>
  <r>
    <d v="2025-05-23T02:26:02"/>
    <x v="9"/>
    <x v="32"/>
    <s v="GUTIERREZ ARICAPA DANIEL HUMBERTO"/>
    <x v="0"/>
    <x v="0"/>
    <n v="220"/>
    <n v="24.4444444444444"/>
    <n v="184.929155313352"/>
    <m/>
    <n v="102918.55590000001"/>
    <x v="1"/>
    <n v="13000"/>
    <x v="1386"/>
    <x v="0"/>
    <m/>
  </r>
  <r>
    <d v="2025-05-23T02:26:02"/>
    <x v="1"/>
    <x v="33"/>
    <s v="LEON PEREZ RAUL ENRIQUE"/>
    <x v="0"/>
    <x v="0"/>
    <n v="159"/>
    <n v="17.6666666666667"/>
    <n v="184.929155313352"/>
    <s v="2 Descuentos (Usuarios desubicados) "/>
    <n v="102918.55590000001"/>
    <x v="0"/>
    <n v="13000"/>
    <x v="1386"/>
    <x v="0"/>
    <m/>
  </r>
  <r>
    <d v="2025-05-23T02:26:02"/>
    <x v="1"/>
    <x v="34"/>
    <s v="PALMAR PANA EDIXON JOSUE"/>
    <x v="1"/>
    <x v="0"/>
    <n v="245"/>
    <n v="22.272727272727298"/>
    <n v="226.02452316076301"/>
    <m/>
    <n v="125789.34600000001"/>
    <x v="0"/>
    <n v="13000"/>
    <x v="1386"/>
    <x v="0"/>
    <m/>
  </r>
  <r>
    <d v="2025-05-23T02:26:02"/>
    <x v="9"/>
    <x v="35"/>
    <s v="BERNAL RONDON KEVIN OSWALDO"/>
    <x v="3"/>
    <x v="0"/>
    <n v="175"/>
    <n v="17.5"/>
    <n v="205.47683923705699"/>
    <s v="1 Descuento (Conduct) "/>
    <n v="114353.951"/>
    <x v="0"/>
    <n v="13000"/>
    <x v="1386"/>
    <x v="0"/>
    <m/>
  </r>
  <r>
    <d v="2025-05-23T02:26:03"/>
    <x v="1"/>
    <x v="41"/>
    <s v="GARCIA DAVID WILSON ALBERTO"/>
    <x v="3"/>
    <x v="0"/>
    <n v="214"/>
    <n v="21.4"/>
    <n v="205.47683923705699"/>
    <m/>
    <n v="114353.951"/>
    <x v="1"/>
    <n v="13000"/>
    <x v="1386"/>
    <x v="0"/>
    <m/>
  </r>
  <r>
    <d v="2025-05-23T02:26:03"/>
    <x v="9"/>
    <x v="40"/>
    <s v="PALACIO  RODRIGO"/>
    <x v="0"/>
    <x v="0"/>
    <n v="210"/>
    <n v="23.3333333333333"/>
    <n v="184.929155313352"/>
    <m/>
    <n v="102918.55590000001"/>
    <x v="1"/>
    <n v="13000"/>
    <x v="1386"/>
    <x v="0"/>
    <m/>
  </r>
  <r>
    <d v="2025-05-24T02:00:19"/>
    <x v="9"/>
    <x v="0"/>
    <s v="HENAO MUOZ FERNEY"/>
    <x v="7"/>
    <x v="0"/>
    <n v="65"/>
    <n v="21.6666666666667"/>
    <n v="63.133333333333297"/>
    <m/>
    <n v="35178"/>
    <x v="0"/>
    <n v="12602.439"/>
    <x v="1387"/>
    <x v="0"/>
    <m/>
  </r>
  <r>
    <d v="2025-05-24T02:00:20"/>
    <x v="1"/>
    <x v="36"/>
    <s v="PARIAS MURIEL JHON FREDY"/>
    <x v="0"/>
    <x v="0"/>
    <n v="198"/>
    <n v="22"/>
    <n v="189.4"/>
    <m/>
    <n v="105534"/>
    <x v="1"/>
    <n v="12602.439"/>
    <x v="1387"/>
    <x v="0"/>
    <m/>
  </r>
  <r>
    <d v="2025-05-24T02:00:20"/>
    <x v="9"/>
    <x v="1"/>
    <s v="ALEXIS RESTREPO JAMES"/>
    <x v="3"/>
    <x v="0"/>
    <n v="226"/>
    <n v="22.6"/>
    <n v="210.444444444444"/>
    <m/>
    <n v="117260"/>
    <x v="0"/>
    <n v="12602.439"/>
    <x v="1387"/>
    <x v="0"/>
    <m/>
  </r>
  <r>
    <d v="2025-05-24T02:00:20"/>
    <x v="1"/>
    <x v="37"/>
    <s v="TORRES  GABRIEL OSNEIDER"/>
    <x v="2"/>
    <x v="0"/>
    <n v="95"/>
    <n v="15.8333333333333"/>
    <n v="126.26666666666701"/>
    <m/>
    <n v="70356"/>
    <x v="0"/>
    <n v="12602.439"/>
    <x v="1387"/>
    <x v="0"/>
    <m/>
  </r>
  <r>
    <d v="2025-05-24T02:00:21"/>
    <x v="9"/>
    <x v="2"/>
    <s v="LONDOO LOPERA DUVAN ANDRES"/>
    <x v="0"/>
    <x v="0"/>
    <n v="205"/>
    <n v="22.7777777777778"/>
    <n v="189.4"/>
    <m/>
    <n v="105534"/>
    <x v="1"/>
    <n v="12602.439"/>
    <x v="1387"/>
    <x v="0"/>
    <m/>
  </r>
  <r>
    <d v="2025-05-24T02:00:21"/>
    <x v="1"/>
    <x v="3"/>
    <s v="LOPEZ PINEDA DANIEL ESTIVEN"/>
    <x v="3"/>
    <x v="0"/>
    <n v="206"/>
    <n v="20.6"/>
    <n v="210.444444444444"/>
    <s v="1 Descuento (Conduct) "/>
    <n v="117260"/>
    <x v="0"/>
    <n v="12602.439"/>
    <x v="1387"/>
    <x v="0"/>
    <m/>
  </r>
  <r>
    <d v="2025-05-24T02:00:21"/>
    <x v="9"/>
    <x v="4"/>
    <s v="GIRALDO GIRALDO YOVIN ANDRES"/>
    <x v="0"/>
    <x v="0"/>
    <n v="222"/>
    <n v="24.6666666666667"/>
    <n v="189.4"/>
    <s v="2 Descuentos (Asociado y usuario desubicado) "/>
    <n v="105534"/>
    <x v="1"/>
    <n v="12602.439"/>
    <x v="1387"/>
    <x v="0"/>
    <m/>
  </r>
  <r>
    <d v="2025-05-24T02:00:22"/>
    <x v="1"/>
    <x v="5"/>
    <s v="MARTINEZ CHAVERRA LUIS NORBERTO "/>
    <x v="0"/>
    <x v="0"/>
    <n v="218"/>
    <n v="24.2222222222222"/>
    <n v="189.4"/>
    <m/>
    <n v="105534"/>
    <x v="1"/>
    <n v="12602.439"/>
    <x v="1387"/>
    <x v="0"/>
    <m/>
  </r>
  <r>
    <d v="2025-05-01T02:07:38"/>
    <x v="9"/>
    <x v="35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4T02:00:22"/>
    <x v="9"/>
    <x v="6"/>
    <s v="SERNA GONZALES GEOVANNY ANDRES "/>
    <x v="10"/>
    <x v="0"/>
    <n v="72"/>
    <n v="18"/>
    <n v="84.177777777777806"/>
    <m/>
    <n v="46904"/>
    <x v="0"/>
    <n v="12602.439"/>
    <x v="1387"/>
    <x v="0"/>
    <m/>
  </r>
  <r>
    <d v="2025-05-24T02:00:22"/>
    <x v="1"/>
    <x v="7"/>
    <s v="GUTIERREZ ARICAPA DANIEL HUMBERTO "/>
    <x v="3"/>
    <x v="0"/>
    <n v="192"/>
    <n v="19.2"/>
    <n v="210.444444444444"/>
    <m/>
    <n v="117260"/>
    <x v="0"/>
    <n v="12602.439"/>
    <x v="1387"/>
    <x v="0"/>
    <m/>
  </r>
  <r>
    <d v="2025-05-24T02:00:23"/>
    <x v="9"/>
    <x v="8"/>
    <s v="IBARGUEN GARRIDO JUAN ESTEBAN"/>
    <x v="3"/>
    <x v="0"/>
    <n v="260"/>
    <n v="26"/>
    <n v="210.444444444444"/>
    <m/>
    <n v="117260"/>
    <x v="0"/>
    <n v="12602.439"/>
    <x v="1387"/>
    <x v="0"/>
    <m/>
  </r>
  <r>
    <d v="2025-05-24T02:00:23"/>
    <x v="1"/>
    <x v="9"/>
    <s v="DAVID  HENRY GIOVANNY"/>
    <x v="0"/>
    <x v="0"/>
    <n v="197"/>
    <n v="21.8888888888889"/>
    <n v="189.4"/>
    <m/>
    <n v="105534"/>
    <x v="0"/>
    <n v="12602.439"/>
    <x v="1387"/>
    <x v="0"/>
    <m/>
  </r>
  <r>
    <d v="2025-05-24T02:00:23"/>
    <x v="9"/>
    <x v="10"/>
    <s v="CERVANTES MARTINEZ FELIX ENRIQUE"/>
    <x v="0"/>
    <x v="0"/>
    <n v="183"/>
    <n v="20.3333333333333"/>
    <n v="189.4"/>
    <m/>
    <n v="105534"/>
    <x v="0"/>
    <n v="12602.439"/>
    <x v="1387"/>
    <x v="0"/>
    <m/>
  </r>
  <r>
    <d v="2025-05-24T02:00:23"/>
    <x v="1"/>
    <x v="11"/>
    <s v="DIAZ LOZADA ANDRES FELIPE"/>
    <x v="9"/>
    <x v="0"/>
    <n v="249"/>
    <n v="20.75"/>
    <n v="252.53333333333299"/>
    <m/>
    <n v="140712"/>
    <x v="1"/>
    <n v="12602.439"/>
    <x v="1387"/>
    <x v="0"/>
    <m/>
  </r>
  <r>
    <d v="2025-05-24T02:00:24"/>
    <x v="9"/>
    <x v="12"/>
    <s v="HERNANDEZ MACIAS GILBERTO"/>
    <x v="0"/>
    <x v="0"/>
    <n v="181"/>
    <n v="20.1111111111111"/>
    <n v="189.4"/>
    <m/>
    <n v="105534"/>
    <x v="1"/>
    <n v="12602.439"/>
    <x v="1387"/>
    <x v="0"/>
    <m/>
  </r>
  <r>
    <d v="2025-05-24T02:00:24"/>
    <x v="1"/>
    <x v="13"/>
    <s v="PEREZ GARCIA JUAN ESTEBAN"/>
    <x v="0"/>
    <x v="0"/>
    <n v="213"/>
    <n v="23.6666666666667"/>
    <n v="189.4"/>
    <m/>
    <n v="105534"/>
    <x v="0"/>
    <n v="12602.439"/>
    <x v="1387"/>
    <x v="0"/>
    <m/>
  </r>
  <r>
    <d v="2025-05-24T02:00:24"/>
    <x v="9"/>
    <x v="14"/>
    <s v="MURILLO  YORMAN ANDRES"/>
    <x v="3"/>
    <x v="0"/>
    <n v="179"/>
    <n v="17.899999999999999"/>
    <n v="210.444444444444"/>
    <m/>
    <n v="117260"/>
    <x v="0"/>
    <n v="12602.439"/>
    <x v="1387"/>
    <x v="0"/>
    <m/>
  </r>
  <r>
    <d v="2025-05-24T02:00:24"/>
    <x v="1"/>
    <x v="15"/>
    <s v="BETANCUR GUZMAN JHON FERNANDO"/>
    <x v="3"/>
    <x v="0"/>
    <n v="221"/>
    <n v="22.1"/>
    <n v="210.444444444444"/>
    <s v="2 Descuentos (Conducts)"/>
    <n v="117260"/>
    <x v="0"/>
    <n v="12602.439"/>
    <x v="1387"/>
    <x v="0"/>
    <m/>
  </r>
  <r>
    <d v="2025-05-24T02:00:25"/>
    <x v="9"/>
    <x v="16"/>
    <s v="MUOZ PEA WEIMAR ALONSO"/>
    <x v="6"/>
    <x v="0"/>
    <n v="132"/>
    <n v="16.5"/>
    <n v="168.35555555555601"/>
    <m/>
    <n v="93808"/>
    <x v="0"/>
    <n v="12602.439"/>
    <x v="1387"/>
    <x v="0"/>
    <m/>
  </r>
  <r>
    <d v="2025-05-24T02:00:25"/>
    <x v="1"/>
    <x v="17"/>
    <s v="BERNAL RONDON KEVIN OSWALDO"/>
    <x v="3"/>
    <x v="0"/>
    <n v="199"/>
    <n v="19.899999999999999"/>
    <n v="210.444444444444"/>
    <m/>
    <n v="117260"/>
    <x v="0"/>
    <n v="12602.439"/>
    <x v="1387"/>
    <x v="0"/>
    <m/>
  </r>
  <r>
    <d v="2025-05-24T02:00:25"/>
    <x v="9"/>
    <x v="18"/>
    <s v="DURANGO DAVID JOSE"/>
    <x v="0"/>
    <x v="0"/>
    <n v="167"/>
    <n v="18.5555555555556"/>
    <n v="189.4"/>
    <m/>
    <n v="105534"/>
    <x v="0"/>
    <n v="12602.439"/>
    <x v="1387"/>
    <x v="0"/>
    <m/>
  </r>
  <r>
    <d v="2025-05-24T02:00:25"/>
    <x v="1"/>
    <x v="19"/>
    <s v="HINCAPIE LOPEZ DIDIER FABIAN"/>
    <x v="0"/>
    <x v="0"/>
    <n v="209"/>
    <n v="23.2222222222222"/>
    <n v="189.4"/>
    <m/>
    <n v="105534"/>
    <x v="1"/>
    <n v="12602.439"/>
    <x v="1387"/>
    <x v="0"/>
    <m/>
  </r>
  <r>
    <d v="2025-05-24T02:00:26"/>
    <x v="9"/>
    <x v="20"/>
    <s v="SALDARRIAGA PARRA LUIS ALBERTO"/>
    <x v="2"/>
    <x v="0"/>
    <n v="111"/>
    <n v="18.5"/>
    <n v="126.26666666666701"/>
    <m/>
    <n v="70356"/>
    <x v="2"/>
    <n v="12602.439"/>
    <x v="1387"/>
    <x v="0"/>
    <m/>
  </r>
  <r>
    <d v="2025-05-24T02:00:26"/>
    <x v="1"/>
    <x v="21"/>
    <s v="HERRERA GIRALDO DAVINSON"/>
    <x v="0"/>
    <x v="0"/>
    <n v="166"/>
    <n v="18.4444444444444"/>
    <n v="189.4"/>
    <s v="1 Descuento (Despachador) "/>
    <n v="105534"/>
    <x v="0"/>
    <n v="12602.439"/>
    <x v="1387"/>
    <x v="0"/>
    <m/>
  </r>
  <r>
    <d v="2025-05-24T02:00:26"/>
    <x v="9"/>
    <x v="22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7"/>
    <x v="0"/>
    <m/>
  </r>
  <r>
    <d v="2025-05-24T02:00:26"/>
    <x v="1"/>
    <x v="23"/>
    <s v="FLORES RINCON JORGE ALBERTO"/>
    <x v="4"/>
    <x v="0"/>
    <n v="130"/>
    <n v="18.571428571428601"/>
    <n v="147.31111111111099"/>
    <m/>
    <n v="82082"/>
    <x v="0"/>
    <n v="12602.439"/>
    <x v="1387"/>
    <x v="0"/>
    <m/>
  </r>
  <r>
    <d v="2025-05-24T02:00:27"/>
    <x v="9"/>
    <x v="24"/>
    <s v="AGUDELO GARCIA LLORDIN ELIAS"/>
    <x v="6"/>
    <x v="0"/>
    <n v="130"/>
    <n v="16.25"/>
    <n v="168.35555555555601"/>
    <m/>
    <n v="93808"/>
    <x v="0"/>
    <n v="12602.439"/>
    <x v="1387"/>
    <x v="0"/>
    <m/>
  </r>
  <r>
    <d v="2025-05-24T02:00:27"/>
    <x v="1"/>
    <x v="25"/>
    <s v="VALENCIA MENDOZA JHON"/>
    <x v="8"/>
    <x v="0"/>
    <n v="136"/>
    <n v="27.2"/>
    <n v="105.222222222222"/>
    <m/>
    <n v="58630"/>
    <x v="0"/>
    <n v="12602.439"/>
    <x v="1387"/>
    <x v="0"/>
    <m/>
  </r>
  <r>
    <d v="2025-05-24T02:00:27"/>
    <x v="9"/>
    <x v="26"/>
    <s v="MARTINEZ  WILMAR"/>
    <x v="0"/>
    <x v="0"/>
    <n v="181"/>
    <n v="20.1111111111111"/>
    <n v="189.4"/>
    <m/>
    <n v="105534"/>
    <x v="0"/>
    <n v="12602.439"/>
    <x v="1387"/>
    <x v="0"/>
    <m/>
  </r>
  <r>
    <d v="2025-05-24T02:00:27"/>
    <x v="1"/>
    <x v="39"/>
    <s v="AGUIRRE GARCIA DEIMAR ANDRES"/>
    <x v="0"/>
    <x v="0"/>
    <n v="159"/>
    <n v="17.6666666666667"/>
    <n v="189.4"/>
    <m/>
    <n v="105534"/>
    <x v="0"/>
    <n v="12602.439"/>
    <x v="1387"/>
    <x v="0"/>
    <m/>
  </r>
  <r>
    <d v="2025-05-24T02:00:28"/>
    <x v="9"/>
    <x v="27"/>
    <s v="HENAO HOYOS SANTIAGO"/>
    <x v="1"/>
    <x v="0"/>
    <n v="289"/>
    <n v="26.272727272727298"/>
    <n v="231.48888888888899"/>
    <m/>
    <n v="128986"/>
    <x v="0"/>
    <n v="12602.439"/>
    <x v="1387"/>
    <x v="0"/>
    <m/>
  </r>
  <r>
    <d v="2025-05-24T02:00:28"/>
    <x v="1"/>
    <x v="28"/>
    <s v="MARULANDA JARAMILLO DAWER ANDRES"/>
    <x v="3"/>
    <x v="0"/>
    <n v="229"/>
    <n v="22.9"/>
    <n v="210.444444444444"/>
    <m/>
    <n v="117260"/>
    <x v="0"/>
    <n v="12602.439"/>
    <x v="1387"/>
    <x v="0"/>
    <m/>
  </r>
  <r>
    <d v="2025-05-01T02:07:39"/>
    <x v="9"/>
    <x v="40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4T02:00:28"/>
    <x v="9"/>
    <x v="29"/>
    <s v="MONTOYA OSPINA DANIEL HUMBERTO "/>
    <x v="9"/>
    <x v="0"/>
    <n v="283"/>
    <n v="23.5833333333333"/>
    <n v="252.53333333333299"/>
    <m/>
    <n v="140712"/>
    <x v="0"/>
    <n v="12602.439"/>
    <x v="1387"/>
    <x v="0"/>
    <m/>
  </r>
  <r>
    <d v="2025-05-24T02:00:28"/>
    <x v="1"/>
    <x v="30"/>
    <s v="PULGARIN GARCIA YONATHAN ANDRES"/>
    <x v="0"/>
    <x v="0"/>
    <n v="184"/>
    <n v="20.4444444444444"/>
    <n v="189.4"/>
    <s v="2 Descuentos (Usuarios desubicados) "/>
    <n v="105534"/>
    <x v="1"/>
    <n v="12602.439"/>
    <x v="1387"/>
    <x v="0"/>
    <m/>
  </r>
  <r>
    <d v="2025-05-24T02:00:29"/>
    <x v="9"/>
    <x v="31"/>
    <s v="JARAMILLO JARAMILLO FRANCISCO WBEIMAR"/>
    <x v="0"/>
    <x v="0"/>
    <n v="146"/>
    <n v="16.2222222222222"/>
    <n v="189.4"/>
    <m/>
    <n v="105534"/>
    <x v="0"/>
    <n v="12602.439"/>
    <x v="1387"/>
    <x v="0"/>
    <m/>
  </r>
  <r>
    <d v="2025-05-24T02:00:29"/>
    <x v="1"/>
    <x v="32"/>
    <s v="RUA CHAVARRIA JEFERSON ANDREY "/>
    <x v="3"/>
    <x v="0"/>
    <n v="234"/>
    <n v="23.4"/>
    <n v="210.444444444444"/>
    <m/>
    <n v="117260"/>
    <x v="1"/>
    <n v="12602.439"/>
    <x v="1387"/>
    <x v="0"/>
    <m/>
  </r>
  <r>
    <d v="2025-05-24T02:00:29"/>
    <x v="9"/>
    <x v="33"/>
    <s v="LEON PEREZ RAUL ENRIQUE"/>
    <x v="0"/>
    <x v="0"/>
    <n v="164"/>
    <n v="18.2222222222222"/>
    <n v="189.4"/>
    <s v="2 Descuentos (Usuarios desubicados) "/>
    <n v="105534"/>
    <x v="0"/>
    <n v="12602.439"/>
    <x v="1387"/>
    <x v="0"/>
    <m/>
  </r>
  <r>
    <d v="2025-05-24T02:00:29"/>
    <x v="1"/>
    <x v="34"/>
    <s v="PALMAR PANA EDIXON JOSUE"/>
    <x v="0"/>
    <x v="0"/>
    <n v="197"/>
    <n v="21.8888888888889"/>
    <n v="189.4"/>
    <s v="1 Descuento (Usuario desubicado) "/>
    <n v="105534"/>
    <x v="0"/>
    <n v="12602.439"/>
    <x v="1387"/>
    <x v="0"/>
    <m/>
  </r>
  <r>
    <d v="2025-05-24T02:00:30"/>
    <x v="9"/>
    <x v="35"/>
    <s v="OCAMPO OCAMPO ANTONIO JOSE"/>
    <x v="0"/>
    <x v="0"/>
    <n v="194"/>
    <n v="21.5555555555556"/>
    <n v="189.4"/>
    <m/>
    <n v="105534"/>
    <x v="0"/>
    <n v="12602.439"/>
    <x v="1387"/>
    <x v="0"/>
    <m/>
  </r>
  <r>
    <d v="2025-05-24T02:00:30"/>
    <x v="1"/>
    <x v="41"/>
    <s v="GARCIA DAVID WILSON ALBERTO"/>
    <x v="3"/>
    <x v="0"/>
    <n v="235"/>
    <n v="23.5"/>
    <n v="210.444444444444"/>
    <s v="3 Descuentos (conducts y despachador) "/>
    <n v="117260"/>
    <x v="1"/>
    <n v="12602.439"/>
    <x v="1387"/>
    <x v="0"/>
    <m/>
  </r>
  <r>
    <d v="2025-05-24T02:00:30"/>
    <x v="9"/>
    <x v="40"/>
    <s v="LOPERA ALVAREZ ESTIVEN"/>
    <x v="0"/>
    <x v="0"/>
    <n v="163"/>
    <n v="18.1111111111111"/>
    <n v="189.4"/>
    <m/>
    <n v="105534"/>
    <x v="1"/>
    <n v="12602.439"/>
    <x v="1387"/>
    <x v="0"/>
    <m/>
  </r>
  <r>
    <d v="2025-05-24T23:47:45"/>
    <x v="9"/>
    <x v="0"/>
    <s v="ROJAS ESCOBAR CRISTIAN ESNEIDER"/>
    <x v="2"/>
    <x v="0"/>
    <n v="133"/>
    <n v="22.1666666666667"/>
    <n v="124.597826086957"/>
    <m/>
    <n v="69379.728300000002"/>
    <x v="0"/>
    <n v="12775"/>
    <x v="1388"/>
    <x v="0"/>
    <m/>
  </r>
  <r>
    <d v="2025-05-24T23:47:45"/>
    <x v="1"/>
    <x v="36"/>
    <s v="PARIAS MURIEL JHON FREDY"/>
    <x v="6"/>
    <x v="0"/>
    <n v="209"/>
    <n v="26.125"/>
    <n v="166.130434782609"/>
    <s v="2 Descuentos (Conducts) "/>
    <n v="92506.304300000003"/>
    <x v="1"/>
    <n v="12775"/>
    <x v="1388"/>
    <x v="0"/>
    <m/>
  </r>
  <r>
    <d v="2025-05-24T23:47:46"/>
    <x v="9"/>
    <x v="1"/>
    <s v="ALEXIS RESTREPO JAMES"/>
    <x v="0"/>
    <x v="3"/>
    <n v="184"/>
    <n v="20.4444444444444"/>
    <n v="186.89673913043501"/>
    <m/>
    <n v="104069.59239999999"/>
    <x v="0"/>
    <n v="12775"/>
    <x v="1388"/>
    <x v="0"/>
    <m/>
  </r>
  <r>
    <d v="2025-05-24T23:47:46"/>
    <x v="1"/>
    <x v="37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8"/>
    <x v="0"/>
    <m/>
  </r>
  <r>
    <d v="2025-05-24T23:47:46"/>
    <x v="9"/>
    <x v="2"/>
    <s v="HERNANDEZ MACIAS GILBERTO"/>
    <x v="4"/>
    <x v="0"/>
    <n v="154"/>
    <n v="22"/>
    <n v="145.36413043478299"/>
    <m/>
    <n v="80943.016300000003"/>
    <x v="1"/>
    <n v="12775"/>
    <x v="1388"/>
    <x v="0"/>
    <m/>
  </r>
  <r>
    <d v="2025-05-24T23:47:47"/>
    <x v="1"/>
    <x v="3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8"/>
    <x v="0"/>
    <m/>
  </r>
  <r>
    <d v="2025-05-24T23:47:47"/>
    <x v="9"/>
    <x v="4"/>
    <s v="GIRALDO GIRALDO YOVIN ANDRES"/>
    <x v="12"/>
    <x v="0"/>
    <n v="290"/>
    <n v="22.307692307692299"/>
    <n v="269.96195652173901"/>
    <m/>
    <n v="150322.74460000001"/>
    <x v="1"/>
    <n v="12775"/>
    <x v="1388"/>
    <x v="0"/>
    <m/>
  </r>
  <r>
    <d v="2025-05-24T23:47:48"/>
    <x v="1"/>
    <x v="5"/>
    <s v="MARTINEZ CHAVERRA LUIS NORBERTO"/>
    <x v="3"/>
    <x v="0"/>
    <n v="211"/>
    <n v="21.1"/>
    <n v="207.66304347826099"/>
    <m/>
    <n v="115632.88039999999"/>
    <x v="1"/>
    <n v="12775"/>
    <x v="1388"/>
    <x v="0"/>
    <m/>
  </r>
  <r>
    <d v="2025-05-24T23:47:48"/>
    <x v="9"/>
    <x v="7"/>
    <s v="MARIN ALZATE KEVIN ANDRES"/>
    <x v="3"/>
    <x v="0"/>
    <n v="142"/>
    <n v="14.2"/>
    <n v="207.66304347826099"/>
    <m/>
    <n v="115632.88039999999"/>
    <x v="0"/>
    <n v="12775"/>
    <x v="1388"/>
    <x v="0"/>
    <m/>
  </r>
  <r>
    <d v="2025-05-24T23:47:48"/>
    <x v="1"/>
    <x v="8"/>
    <s v="IBARGUEN GARRIDO JUAN ESTEBAN "/>
    <x v="1"/>
    <x v="0"/>
    <n v="208"/>
    <n v="18.909090909090899"/>
    <n v="228.429347826087"/>
    <m/>
    <n v="127196.1685"/>
    <x v="0"/>
    <n v="12775"/>
    <x v="1388"/>
    <x v="0"/>
    <m/>
  </r>
  <r>
    <d v="2025-05-24T23:47:48"/>
    <x v="9"/>
    <x v="9"/>
    <s v="JIMENEZ JIMENEZ OMAR DAVID "/>
    <x v="0"/>
    <x v="0"/>
    <n v="171"/>
    <n v="19"/>
    <n v="186.89673913043501"/>
    <m/>
    <n v="104069.59239999999"/>
    <x v="0"/>
    <n v="12775"/>
    <x v="1388"/>
    <x v="0"/>
    <m/>
  </r>
  <r>
    <d v="2025-05-24T23:47:49"/>
    <x v="1"/>
    <x v="10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8"/>
    <x v="0"/>
    <m/>
  </r>
  <r>
    <d v="2025-05-24T23:47:49"/>
    <x v="9"/>
    <x v="11"/>
    <s v="DIAZ LOZADA ANDRES FELIPE"/>
    <x v="3"/>
    <x v="0"/>
    <n v="220"/>
    <n v="22"/>
    <n v="207.66304347826099"/>
    <m/>
    <n v="115632.88039999999"/>
    <x v="1"/>
    <n v="12775"/>
    <x v="1388"/>
    <x v="0"/>
    <m/>
  </r>
  <r>
    <d v="2025-05-01T02:07:32"/>
    <x v="1"/>
    <x v="16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23:47:49"/>
    <x v="1"/>
    <x v="12"/>
    <s v="VERENZUELA MARTINEZ ALEXANDER"/>
    <x v="3"/>
    <x v="0"/>
    <n v="241"/>
    <n v="24.1"/>
    <n v="207.66304347826099"/>
    <s v="2 Descuentos (Usuarios desubicados) "/>
    <n v="115632.88039999999"/>
    <x v="1"/>
    <n v="12775"/>
    <x v="1388"/>
    <x v="0"/>
    <m/>
  </r>
  <r>
    <d v="2025-05-24T23:47:49"/>
    <x v="9"/>
    <x v="13"/>
    <s v="PEREZ GARCIA JUAN ESTEBAN"/>
    <x v="4"/>
    <x v="0"/>
    <n v="155"/>
    <n v="22.1428571428571"/>
    <n v="145.36413043478299"/>
    <m/>
    <n v="80943.016300000003"/>
    <x v="0"/>
    <n v="12775"/>
    <x v="1388"/>
    <x v="0"/>
    <m/>
  </r>
  <r>
    <d v="2025-05-24T23:47:50"/>
    <x v="1"/>
    <x v="14"/>
    <s v="MURILLO  YORMAN ANDRES"/>
    <x v="8"/>
    <x v="0"/>
    <n v="114"/>
    <n v="22.8"/>
    <n v="103.83152173913"/>
    <s v="5 Descuentos (Transbordo) "/>
    <n v="57816.440199999997"/>
    <x v="0"/>
    <n v="12775"/>
    <x v="1388"/>
    <x v="0"/>
    <m/>
  </r>
  <r>
    <d v="2025-05-24T23:47:50"/>
    <x v="9"/>
    <x v="15"/>
    <s v="BETANCUR GUZMAN JHON FERNANDO"/>
    <x v="6"/>
    <x v="0"/>
    <n v="182"/>
    <n v="22.75"/>
    <n v="166.130434782609"/>
    <s v="3 Descuentos (Conducts) "/>
    <n v="92506.304300000003"/>
    <x v="0"/>
    <n v="12775"/>
    <x v="1388"/>
    <x v="0"/>
    <m/>
  </r>
  <r>
    <d v="2025-05-24T23:47:50"/>
    <x v="1"/>
    <x v="16"/>
    <s v="MUOZ PEA WEIMAR ALONSO"/>
    <x v="0"/>
    <x v="0"/>
    <n v="217"/>
    <n v="24.1111111111111"/>
    <n v="186.89673913043501"/>
    <m/>
    <n v="104069.59239999999"/>
    <x v="0"/>
    <n v="12775"/>
    <x v="1388"/>
    <x v="0"/>
    <m/>
  </r>
  <r>
    <d v="2025-05-24T23:47:51"/>
    <x v="9"/>
    <x v="17"/>
    <s v="GONZALEZ PEREZ RAFAEL JOSE"/>
    <x v="0"/>
    <x v="0"/>
    <n v="183"/>
    <n v="20.3333333333333"/>
    <n v="186.89673913043501"/>
    <m/>
    <n v="104069.59239999999"/>
    <x v="0"/>
    <n v="12775"/>
    <x v="1388"/>
    <x v="0"/>
    <m/>
  </r>
  <r>
    <d v="2025-05-24T23:47:51"/>
    <x v="1"/>
    <x v="18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8"/>
    <x v="0"/>
    <m/>
  </r>
  <r>
    <d v="2025-05-24T23:47:51"/>
    <x v="9"/>
    <x v="19"/>
    <s v="QUIRAMA CASTAEDA JHON JADER"/>
    <x v="0"/>
    <x v="0"/>
    <n v="183"/>
    <n v="20.3333333333333"/>
    <n v="186.89673913043501"/>
    <m/>
    <n v="104069.59239999999"/>
    <x v="1"/>
    <n v="12775"/>
    <x v="1388"/>
    <x v="0"/>
    <m/>
  </r>
  <r>
    <d v="2025-05-24T23:47:52"/>
    <x v="1"/>
    <x v="21"/>
    <s v="HERRERA GIRALDO DAVINSON "/>
    <x v="0"/>
    <x v="0"/>
    <n v="195"/>
    <n v="21.6666666666667"/>
    <n v="186.89673913043501"/>
    <m/>
    <n v="104069.59239999999"/>
    <x v="0"/>
    <n v="12775"/>
    <x v="1388"/>
    <x v="0"/>
    <m/>
  </r>
  <r>
    <d v="2025-05-24T23:47:52"/>
    <x v="1"/>
    <x v="38"/>
    <s v="TORRES  GABRIEL OSNEIDER"/>
    <x v="0"/>
    <x v="0"/>
    <n v="162"/>
    <n v="18"/>
    <n v="186.89673913043501"/>
    <m/>
    <n v="104069.59239999999"/>
    <x v="1"/>
    <n v="12775"/>
    <x v="1388"/>
    <x v="0"/>
    <m/>
  </r>
  <r>
    <d v="2025-05-24T23:47:52"/>
    <x v="9"/>
    <x v="22"/>
    <s v="CIRO MARIN RODRIGO ALBERTO"/>
    <x v="3"/>
    <x v="0"/>
    <n v="183"/>
    <n v="18.3"/>
    <n v="207.66304347826099"/>
    <m/>
    <n v="115632.88039999999"/>
    <x v="0"/>
    <n v="12775"/>
    <x v="1388"/>
    <x v="0"/>
    <m/>
  </r>
  <r>
    <d v="2025-05-24T23:47:52"/>
    <x v="1"/>
    <x v="23"/>
    <s v="FLORES RINCON JORGE ALBERTO"/>
    <x v="3"/>
    <x v="0"/>
    <n v="246"/>
    <n v="24.6"/>
    <n v="207.66304347826099"/>
    <m/>
    <n v="115632.88039999999"/>
    <x v="0"/>
    <n v="12775"/>
    <x v="1388"/>
    <x v="0"/>
    <m/>
  </r>
  <r>
    <d v="2025-05-24T23:47:53"/>
    <x v="9"/>
    <x v="24"/>
    <s v="AGUDELO GARCIA LLORDIN ELIAS"/>
    <x v="0"/>
    <x v="0"/>
    <n v="152"/>
    <n v="16.8888888888889"/>
    <n v="186.89673913043501"/>
    <m/>
    <n v="104069.59239999999"/>
    <x v="0"/>
    <n v="12775"/>
    <x v="1388"/>
    <x v="0"/>
    <m/>
  </r>
  <r>
    <d v="2025-05-24T23:47:53"/>
    <x v="1"/>
    <x v="25"/>
    <s v="VALENCIA MENDOZA JHON"/>
    <x v="7"/>
    <x v="0"/>
    <n v="72"/>
    <n v="24"/>
    <n v="62.298913043478301"/>
    <m/>
    <n v="34689.864099999999"/>
    <x v="0"/>
    <n v="12775"/>
    <x v="1388"/>
    <x v="0"/>
    <m/>
  </r>
  <r>
    <d v="2025-05-24T23:47:53"/>
    <x v="9"/>
    <x v="26"/>
    <s v="MARTINEZ  WILMAR"/>
    <x v="6"/>
    <x v="0"/>
    <n v="198"/>
    <n v="24.75"/>
    <n v="166.130434782609"/>
    <m/>
    <n v="92506.304300000003"/>
    <x v="0"/>
    <n v="12775"/>
    <x v="1388"/>
    <x v="0"/>
    <m/>
  </r>
  <r>
    <d v="2025-05-24T23:47:53"/>
    <x v="1"/>
    <x v="39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8"/>
    <x v="0"/>
    <m/>
  </r>
  <r>
    <d v="2025-05-24T23:47:54"/>
    <x v="9"/>
    <x v="27"/>
    <s v="AGUDELO GARCIA DENIN ANGELO"/>
    <x v="1"/>
    <x v="0"/>
    <n v="198"/>
    <n v="18"/>
    <n v="228.429347826087"/>
    <m/>
    <n v="127196.1685"/>
    <x v="0"/>
    <n v="12775"/>
    <x v="1388"/>
    <x v="0"/>
    <m/>
  </r>
  <r>
    <d v="2025-05-24T23:47:54"/>
    <x v="1"/>
    <x v="28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8"/>
    <x v="0"/>
    <m/>
  </r>
  <r>
    <d v="2025-05-24T23:47:54"/>
    <x v="9"/>
    <x v="29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8"/>
    <x v="0"/>
    <m/>
  </r>
  <r>
    <d v="2025-05-24T23:47:54"/>
    <x v="1"/>
    <x v="30"/>
    <s v="HINCAPIE LOPEZ DIDIER FABIAN"/>
    <x v="3"/>
    <x v="0"/>
    <n v="221"/>
    <n v="22.1"/>
    <n v="207.66304347826099"/>
    <m/>
    <n v="115632.88039999999"/>
    <x v="1"/>
    <n v="12775"/>
    <x v="1388"/>
    <x v="0"/>
    <m/>
  </r>
  <r>
    <d v="2025-05-24T23:47:55"/>
    <x v="9"/>
    <x v="31"/>
    <s v="JARAMILLO JARAMILLO FRANCISCO WBEIMAR"/>
    <x v="6"/>
    <x v="3"/>
    <n v="164"/>
    <n v="20.5"/>
    <n v="166.130434782609"/>
    <m/>
    <n v="92506.304300000003"/>
    <x v="0"/>
    <n v="12775"/>
    <x v="1388"/>
    <x v="0"/>
    <m/>
  </r>
  <r>
    <d v="2025-05-24T23:47:55"/>
    <x v="1"/>
    <x v="32"/>
    <s v="TABORDA ROJAS DIEGO ALEJANDRO"/>
    <x v="1"/>
    <x v="0"/>
    <n v="246"/>
    <n v="22.363636363636399"/>
    <n v="228.429347826087"/>
    <m/>
    <n v="127196.1685"/>
    <x v="1"/>
    <n v="12775"/>
    <x v="1388"/>
    <x v="0"/>
    <m/>
  </r>
  <r>
    <d v="2025-05-24T23:47:55"/>
    <x v="9"/>
    <x v="33"/>
    <s v="LEON PEREZ RAUL ENRIQUE "/>
    <x v="0"/>
    <x v="0"/>
    <n v="177"/>
    <n v="19.6666666666667"/>
    <n v="186.89673913043501"/>
    <m/>
    <n v="104069.59239999999"/>
    <x v="0"/>
    <n v="12775"/>
    <x v="1388"/>
    <x v="0"/>
    <m/>
  </r>
  <r>
    <d v="2025-05-24T23:47:55"/>
    <x v="1"/>
    <x v="34"/>
    <s v="PALMAR PANA EDIXON JOSUE"/>
    <x v="9"/>
    <x v="0"/>
    <n v="237"/>
    <n v="19.75"/>
    <n v="249.195652173913"/>
    <m/>
    <n v="138759.4565"/>
    <x v="0"/>
    <n v="12775"/>
    <x v="1388"/>
    <x v="0"/>
    <m/>
  </r>
  <r>
    <d v="2025-05-01T02:07:28"/>
    <x v="9"/>
    <x v="36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23:47:55"/>
    <x v="9"/>
    <x v="35"/>
    <s v="OCAMPO OCAMPO ANTONIO JOSE"/>
    <x v="3"/>
    <x v="0"/>
    <n v="192"/>
    <n v="19.2"/>
    <n v="207.66304347826099"/>
    <m/>
    <n v="115632.88039999999"/>
    <x v="0"/>
    <n v="12775"/>
    <x v="1388"/>
    <x v="0"/>
    <m/>
  </r>
  <r>
    <d v="2025-05-24T23:47:56"/>
    <x v="1"/>
    <x v="41"/>
    <s v="GARCIA DAVID WILSON ALBERTO"/>
    <x v="3"/>
    <x v="0"/>
    <n v="227"/>
    <n v="22.7"/>
    <n v="207.66304347826099"/>
    <m/>
    <n v="115632.88039999999"/>
    <x v="1"/>
    <n v="12775"/>
    <x v="1388"/>
    <x v="0"/>
    <m/>
  </r>
  <r>
    <d v="2025-05-24T23:47:56"/>
    <x v="9"/>
    <x v="40"/>
    <s v="PALACIO  RODRIGO"/>
    <x v="3"/>
    <x v="0"/>
    <n v="168"/>
    <n v="16.8"/>
    <n v="207.66304347826099"/>
    <m/>
    <n v="115632.88039999999"/>
    <x v="1"/>
    <n v="12775"/>
    <x v="1388"/>
    <x v="0"/>
    <m/>
  </r>
  <r>
    <d v="2025-05-25T01:50:34"/>
    <x v="9"/>
    <x v="36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4"/>
    <x v="1"/>
    <x v="1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5"/>
    <x v="9"/>
    <x v="37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5"/>
    <x v="1"/>
    <x v="2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6"/>
    <x v="9"/>
    <x v="3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36"/>
    <x v="1"/>
    <x v="4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6"/>
    <x v="9"/>
    <x v="5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36"/>
    <x v="1"/>
    <x v="6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37"/>
    <x v="9"/>
    <x v="7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37"/>
    <x v="1"/>
    <x v="8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25T01:50:37"/>
    <x v="9"/>
    <x v="9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37"/>
    <x v="1"/>
    <x v="10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38"/>
    <x v="9"/>
    <x v="11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38"/>
    <x v="1"/>
    <x v="12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38"/>
    <x v="9"/>
    <x v="13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8"/>
    <x v="1"/>
    <x v="14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39"/>
    <x v="9"/>
    <x v="15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39"/>
    <x v="1"/>
    <x v="16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9"/>
    <x v="9"/>
    <x v="17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9"/>
    <x v="1"/>
    <x v="18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01T02:07:31"/>
    <x v="9"/>
    <x v="13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0"/>
    <x v="9"/>
    <x v="19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x v="20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40"/>
    <x v="9"/>
    <x v="21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0"/>
    <x v="1"/>
    <x v="22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41"/>
    <x v="9"/>
    <x v="23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41"/>
    <x v="1"/>
    <x v="24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1"/>
    <x v="9"/>
    <x v="25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5T01:50:41"/>
    <x v="1"/>
    <x v="26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9"/>
    <x v="39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42"/>
    <x v="1"/>
    <x v="27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2"/>
    <x v="9"/>
    <x v="28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42"/>
    <x v="1"/>
    <x v="29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43"/>
    <x v="9"/>
    <x v="30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43"/>
    <x v="1"/>
    <x v="31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43"/>
    <x v="9"/>
    <x v="32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4"/>
    <x v="1"/>
    <x v="33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45"/>
    <x v="9"/>
    <x v="34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46"/>
    <x v="1"/>
    <x v="35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9"/>
    <x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47"/>
    <x v="1"/>
    <x v="40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6T01:11:18"/>
    <x v="12"/>
    <x v="37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19"/>
    <x v="12"/>
    <x v="3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x v="5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19"/>
    <x v="12"/>
    <x v="7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0"/>
    <x v="12"/>
    <x v="8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x v="9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0"/>
    <x v="12"/>
    <x v="11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26T01:11:20"/>
    <x v="12"/>
    <x v="13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x v="15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1"/>
    <x v="12"/>
    <x v="17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21"/>
    <x v="12"/>
    <x v="18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2"/>
    <x v="12"/>
    <x v="22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2"/>
    <x v="12"/>
    <x v="23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2"/>
    <x v="12"/>
    <x v="24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2"/>
    <x v="12"/>
    <x v="26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2"/>
    <x v="12"/>
    <x v="27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3"/>
    <x v="12"/>
    <x v="28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3"/>
    <x v="12"/>
    <x v="29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x v="31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3"/>
    <x v="12"/>
    <x v="32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6T01:11:23"/>
    <x v="12"/>
    <x v="33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23"/>
    <x v="12"/>
    <x v="34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4"/>
    <x v="12"/>
    <x v="35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7T01:14:33"/>
    <x v="9"/>
    <x v="0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3"/>
    <x v="1"/>
    <x v="1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4"/>
    <x v="9"/>
    <x v="37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4"/>
    <x v="1"/>
    <x v="2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34"/>
    <x v="9"/>
    <x v="3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4"/>
    <x v="1"/>
    <x v="4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35"/>
    <x v="9"/>
    <x v="5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5"/>
    <x v="1"/>
    <x v="6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5"/>
    <x v="9"/>
    <x v="7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5"/>
    <x v="1"/>
    <x v="8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36"/>
    <x v="9"/>
    <x v="9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36"/>
    <x v="1"/>
    <x v="10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36"/>
    <x v="9"/>
    <x v="11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x v="12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01T02:07:30"/>
    <x v="1"/>
    <x v="8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x v="19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6"/>
    <x v="9"/>
    <x v="13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7"/>
    <x v="1"/>
    <x v="15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7"/>
    <x v="9"/>
    <x v="17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7"/>
    <x v="1"/>
    <x v="18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7"/>
    <x v="9"/>
    <x v="20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8"/>
    <x v="1"/>
    <x v="21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27T01:14:38"/>
    <x v="9"/>
    <x v="22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8"/>
    <x v="1"/>
    <x v="23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9"/>
    <x v="24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x v="25"/>
    <s v="HINCAPIE LONDOO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9"/>
    <x v="9"/>
    <x v="26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39"/>
    <x v="1"/>
    <x v="39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9"/>
    <x v="9"/>
    <x v="27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9"/>
    <x v="1"/>
    <x v="28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x v="29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0"/>
    <x v="1"/>
    <x v="30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40"/>
    <x v="9"/>
    <x v="31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40"/>
    <x v="1"/>
    <x v="32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27T01:14:40"/>
    <x v="9"/>
    <x v="33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41"/>
    <x v="1"/>
    <x v="34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41"/>
    <x v="9"/>
    <x v="35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01T02:07:30"/>
    <x v="9"/>
    <x v="7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x v="0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41"/>
    <x v="1"/>
    <x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41"/>
    <x v="9"/>
    <x v="40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8T01:33:59"/>
    <x v="9"/>
    <x v="0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0"/>
    <x v="1"/>
    <x v="36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0"/>
    <x v="9"/>
    <x v="1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1"/>
    <x v="37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1"/>
    <x v="9"/>
    <x v="2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1"/>
    <x v="1"/>
    <x v="3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1"/>
    <x v="9"/>
    <x v="4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2"/>
    <x v="1"/>
    <x v="5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2"/>
    <x v="9"/>
    <x v="6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2"/>
    <x v="1"/>
    <x v="7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2"/>
    <x v="9"/>
    <x v="8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3"/>
    <x v="1"/>
    <x v="9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3"/>
    <x v="9"/>
    <x v="10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3"/>
    <x v="1"/>
    <x v="11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3"/>
    <x v="9"/>
    <x v="12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8T01:34:04"/>
    <x v="1"/>
    <x v="13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4"/>
    <x v="9"/>
    <x v="15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4"/>
    <x v="1"/>
    <x v="16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4"/>
    <x v="9"/>
    <x v="17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5"/>
    <x v="1"/>
    <x v="18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5"/>
    <x v="9"/>
    <x v="19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5"/>
    <x v="1"/>
    <x v="20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28T01:34:05"/>
    <x v="9"/>
    <x v="21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6"/>
    <x v="1"/>
    <x v="38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6"/>
    <x v="9"/>
    <x v="23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1"/>
    <x v="24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6"/>
    <x v="9"/>
    <x v="25"/>
    <s v="HINCAPIE LONDOO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7"/>
    <x v="1"/>
    <x v="26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7"/>
    <x v="9"/>
    <x v="39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7"/>
    <x v="1"/>
    <x v="27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7"/>
    <x v="9"/>
    <x v="28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x v="29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8"/>
    <x v="9"/>
    <x v="30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4:08"/>
    <x v="1"/>
    <x v="31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8"/>
    <x v="9"/>
    <x v="32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9"/>
    <x v="1"/>
    <x v="33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01T02:07:33"/>
    <x v="1"/>
    <x v="20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9"/>
    <x v="9"/>
    <x v="34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9"/>
    <x v="1"/>
    <x v="35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09"/>
    <x v="9"/>
    <x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10"/>
    <x v="1"/>
    <x v="40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9T02:37:54"/>
    <x v="1"/>
    <x v="0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7:55"/>
    <x v="9"/>
    <x v="36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5"/>
    <x v="1"/>
    <x v="1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7:55"/>
    <x v="9"/>
    <x v="37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7:55"/>
    <x v="1"/>
    <x v="2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6"/>
    <x v="9"/>
    <x v="3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6"/>
    <x v="1"/>
    <x v="4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x v="5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7"/>
    <x v="1"/>
    <x v="6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7:57"/>
    <x v="9"/>
    <x v="7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7:57"/>
    <x v="1"/>
    <x v="8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7:58"/>
    <x v="9"/>
    <x v="9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7:58"/>
    <x v="1"/>
    <x v="10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7:58"/>
    <x v="9"/>
    <x v="11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7:59"/>
    <x v="1"/>
    <x v="12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29T02:37:59"/>
    <x v="9"/>
    <x v="14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01T02:07:28"/>
    <x v="9"/>
    <x v="37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7:59"/>
    <x v="1"/>
    <x v="15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7:59"/>
    <x v="9"/>
    <x v="16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8:00"/>
    <x v="1"/>
    <x v="17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8:00"/>
    <x v="9"/>
    <x v="18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8:00"/>
    <x v="1"/>
    <x v="19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8:00"/>
    <x v="9"/>
    <x v="20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8:01"/>
    <x v="1"/>
    <x v="21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1"/>
    <x v="9"/>
    <x v="38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8:01"/>
    <x v="1"/>
    <x v="22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29T02:38:01"/>
    <x v="9"/>
    <x v="23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2"/>
    <x v="1"/>
    <x v="24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8:02"/>
    <x v="9"/>
    <x v="25"/>
    <s v="HINCAPIE LONDOO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2"/>
    <x v="1"/>
    <x v="26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3"/>
    <x v="9"/>
    <x v="39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3"/>
    <x v="1"/>
    <x v="27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8:03"/>
    <x v="9"/>
    <x v="29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8:03"/>
    <x v="1"/>
    <x v="30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4"/>
    <x v="9"/>
    <x v="31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8:04"/>
    <x v="1"/>
    <x v="32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4"/>
    <x v="9"/>
    <x v="33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5"/>
    <x v="1"/>
    <x v="34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8:05"/>
    <x v="9"/>
    <x v="35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5"/>
    <x v="1"/>
    <x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8:06"/>
    <x v="9"/>
    <x v="40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01T02:07:37"/>
    <x v="1"/>
    <x v="32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39"/>
    <x v="9"/>
    <x v="0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39"/>
    <x v="1"/>
    <x v="36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0"/>
    <x v="9"/>
    <x v="1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40"/>
    <x v="1"/>
    <x v="37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1"/>
    <x v="9"/>
    <x v="2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1"/>
    <x v="1"/>
    <x v="3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1"/>
    <x v="9"/>
    <x v="4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x v="5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2"/>
    <x v="9"/>
    <x v="6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42"/>
    <x v="1"/>
    <x v="7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3"/>
    <x v="9"/>
    <x v="9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1"/>
    <x v="10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x v="11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3"/>
    <x v="1"/>
    <x v="12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0T02:06:44"/>
    <x v="9"/>
    <x v="13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4"/>
    <x v="1"/>
    <x v="14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44"/>
    <x v="9"/>
    <x v="15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5"/>
    <x v="1"/>
    <x v="16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01T02:07:35"/>
    <x v="9"/>
    <x v="24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5"/>
    <x v="9"/>
    <x v="17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5"/>
    <x v="1"/>
    <x v="18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5"/>
    <x v="9"/>
    <x v="19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46"/>
    <x v="1"/>
    <x v="20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30T02:06:46"/>
    <x v="9"/>
    <x v="21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30T02:06:46"/>
    <x v="1"/>
    <x v="38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7"/>
    <x v="9"/>
    <x v="22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7"/>
    <x v="1"/>
    <x v="23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7"/>
    <x v="9"/>
    <x v="24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x v="25"/>
    <s v="HINCAPIE LONDOO JHONY ALEXANDER"/>
    <x v="6"/>
    <x v="0"/>
    <n v="151"/>
    <n v="18.875"/>
    <n v="154.91790040376799"/>
    <m/>
    <n v="85946.971699999995"/>
    <x v="0"/>
    <n v="11502.5"/>
    <x v="1394"/>
    <x v="0"/>
    <m/>
  </r>
  <r>
    <d v="2025-05-30T02:06:48"/>
    <x v="9"/>
    <x v="26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48"/>
    <x v="1"/>
    <x v="39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48"/>
    <x v="9"/>
    <x v="27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9"/>
    <x v="1"/>
    <x v="29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9"/>
    <x v="9"/>
    <x v="30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9"/>
    <x v="1"/>
    <x v="31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50"/>
    <x v="9"/>
    <x v="32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30T02:06:50"/>
    <x v="1"/>
    <x v="33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01T02:07:29"/>
    <x v="1"/>
    <x v="5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50"/>
    <x v="9"/>
    <x v="34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51"/>
    <x v="1"/>
    <x v="35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01T02:07:35"/>
    <x v="1"/>
    <x v="25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51"/>
    <x v="9"/>
    <x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51"/>
    <x v="1"/>
    <x v="40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1T03:22:12"/>
    <x v="1"/>
    <x v="0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12"/>
    <x v="9"/>
    <x v="36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3"/>
    <x v="1"/>
    <x v="1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13"/>
    <x v="9"/>
    <x v="37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14"/>
    <x v="1"/>
    <x v="2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31T03:22:14"/>
    <x v="9"/>
    <x v="3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5"/>
    <x v="1"/>
    <x v="4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x v="5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5"/>
    <x v="1"/>
    <x v="6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16"/>
    <x v="9"/>
    <x v="7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16"/>
    <x v="1"/>
    <x v="8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x v="9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17"/>
    <x v="1"/>
    <x v="10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7"/>
    <x v="9"/>
    <x v="11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7"/>
    <x v="1"/>
    <x v="12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5-31T03:22:18"/>
    <x v="9"/>
    <x v="13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8"/>
    <x v="1"/>
    <x v="14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18"/>
    <x v="9"/>
    <x v="15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01T02:07:31"/>
    <x v="1"/>
    <x v="12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19"/>
    <x v="1"/>
    <x v="17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9"/>
    <x v="9"/>
    <x v="18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9"/>
    <x v="1"/>
    <x v="19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20"/>
    <x v="9"/>
    <x v="20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20"/>
    <x v="1"/>
    <x v="21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0"/>
    <x v="9"/>
    <x v="38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21"/>
    <x v="1"/>
    <x v="22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21"/>
    <x v="9"/>
    <x v="23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1"/>
    <x v="1"/>
    <x v="24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x v="25"/>
    <s v="HINCAPIE LONDOO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2"/>
    <x v="1"/>
    <x v="26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2"/>
    <x v="9"/>
    <x v="39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23"/>
    <x v="1"/>
    <x v="27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3"/>
    <x v="9"/>
    <x v="29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23"/>
    <x v="1"/>
    <x v="30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24"/>
    <x v="9"/>
    <x v="31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4"/>
    <x v="1"/>
    <x v="32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24"/>
    <x v="9"/>
    <x v="33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5"/>
    <x v="1"/>
    <x v="34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5"/>
    <x v="9"/>
    <x v="35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25"/>
    <x v="1"/>
    <x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26"/>
    <x v="9"/>
    <x v="40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6-01T03:07:17"/>
    <x v="9"/>
    <x v="0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x v="36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x v="37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x v="3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x v="4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x v="5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x v="6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x v="7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x v="8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x v="9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x v="10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x v="11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x v="12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1"/>
    <x v="1"/>
    <x v="13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9"/>
    <x v="14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2"/>
    <x v="1"/>
    <x v="15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x v="17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x v="18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x v="19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x v="20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x v="21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1"/>
    <x v="22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x v="23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x v="24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9"/>
    <x v="25"/>
    <s v="HINCAPIE LONDOO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x v="26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x v="27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5"/>
    <x v="1"/>
    <x v="28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x v="29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x v="31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9"/>
    <x v="32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6"/>
    <x v="1"/>
    <x v="33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x v="34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x v="35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x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x v="40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4"/>
    <x v="12"/>
    <x v="1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x v="37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x v="2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x v="3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x v="4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x v="5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x v="8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6"/>
    <x v="12"/>
    <x v="14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x v="17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x v="18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x v="20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x v="22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x v="23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x v="39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x v="28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x v="29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x v="32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x v="34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x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x v="40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x v="36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x v="37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x v="2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x v="3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x v="5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x v="7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x v="9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x v="11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0"/>
    <x v="12"/>
    <x v="12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0"/>
    <x v="12"/>
    <x v="13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1"/>
    <x v="12"/>
    <x v="15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1"/>
    <x v="12"/>
    <x v="17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x v="19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x v="21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x v="24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x v="26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x v="39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x v="27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x v="29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x v="31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x v="33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x v="34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x v="35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x v="0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x v="36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x v="1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x v="37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x v="2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x v="3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x v="4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x v="5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x v="6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x v="7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x v="8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x v="9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x v="10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x v="11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x v="12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x v="13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x v="14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x v="17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x v="18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x v="19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x v="20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x v="21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x v="38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x v="22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x v="23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x v="24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x v="26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x v="39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x v="27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x v="28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x v="29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9"/>
    <x v="30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5"/>
    <x v="1"/>
    <x v="31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6"/>
    <x v="9"/>
    <x v="32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x v="33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x v="34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x v="35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x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x v="40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x v="0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x v="36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x v="1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x v="37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x v="2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1"/>
    <x v="3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9"/>
    <x v="4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x v="5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x v="6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x v="7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x v="8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x v="9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x v="10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x v="11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x v="12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1"/>
    <x v="13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1"/>
    <x v="9"/>
    <x v="14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2"/>
    <x v="1"/>
    <x v="15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x v="17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x v="18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x v="19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x v="21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x v="38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3"/>
    <x v="1"/>
    <x v="23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9"/>
    <x v="24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4"/>
    <x v="1"/>
    <x v="26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x v="39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x v="27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x v="28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x v="29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9"/>
    <x v="31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5"/>
    <x v="1"/>
    <x v="32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x v="33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6"/>
    <x v="1"/>
    <x v="34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9"/>
    <x v="35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1"/>
    <x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x v="40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x v="0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x v="36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x v="1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x v="37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x v="3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x v="4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x v="5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x v="6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x v="7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x v="9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x v="10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x v="11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x v="12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x v="13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x v="14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x v="15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x v="17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x v="18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9"/>
    <x v="19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1"/>
    <x v="19"/>
    <x v="20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2"/>
    <x v="9"/>
    <x v="21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x v="38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x v="23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x v="24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x v="25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x v="26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x v="39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x v="27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x v="28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x v="29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x v="31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x v="32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x v="33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x v="34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x v="35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x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x v="40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x v="36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x v="1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x v="37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x v="2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x v="3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x v="4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x v="5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x v="6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x v="7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x v="8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x v="10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x v="11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x v="12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x v="13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x v="14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x v="15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x v="16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x v="17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x v="18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x v="19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x v="20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x v="21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x v="38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x v="23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x v="24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x v="25"/>
    <s v="HINCAPIE LONDOO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x v="26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x v="39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x v="27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x v="28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x v="29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x v="30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x v="31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x v="32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x v="33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x v="34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x v="35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x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x v="40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x v="36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x v="37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x v="2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x v="3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x v="4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x v="5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x v="6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x v="7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x v="8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x v="10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x v="11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x v="12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x v="13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x v="14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x v="15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x v="16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x v="17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x v="18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x v="19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x v="20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x v="21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x v="23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x v="24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x v="25"/>
    <s v="HINCAPIE LONDOO JHONY ALEXANDER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x v="26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x v="39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x v="27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x v="28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x v="29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x v="30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x v="31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x v="32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x v="33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x v="34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x v="35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x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x v="40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x v="1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x v="2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x v="4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x v="6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x v="12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x v="13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3"/>
    <x v="12"/>
    <x v="14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x v="16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4"/>
    <x v="12"/>
    <x v="18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x v="19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x v="20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x v="23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x v="39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x v="27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x v="29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x v="31"/>
    <s v="HINCAPIE LONDOO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x v="32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x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x v="40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x v="36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x v="1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x v="37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x v="2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x v="3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x v="4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x v="5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x v="6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x v="7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x v="10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x v="11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x v="12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x v="15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x v="16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x v="17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x v="18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x v="19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x v="20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x v="21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x v="38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x v="23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x v="24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x v="25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x v="26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x v="39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x v="27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x v="28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x v="29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x v="30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x v="31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x v="32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x v="33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x v="34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x v="35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x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x v="40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x v="36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x v="1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x v="37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x v="2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x v="3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x v="4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x v="5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x v="6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x v="7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x v="10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x v="11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x v="12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x v="13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x v="14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x v="15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x v="16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x v="17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x v="18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x v="19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x v="20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x v="21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x v="38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x v="23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x v="24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x v="25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x v="26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x v="39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x v="27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x v="28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x v="29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x v="30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x v="31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x v="32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x v="33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x v="34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x v="35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x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x v="40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x v="0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x v="36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x v="1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x v="37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x v="2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x v="3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x v="4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x v="5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x v="6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x v="7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x v="10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x v="11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x v="12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x v="13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x v="14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x v="15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x v="16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x v="17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x v="18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x v="19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x v="20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x v="21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x v="38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x v="23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x v="24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x v="25"/>
    <s v="HINCAPIE LONDOO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x v="26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x v="39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x v="27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x v="28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x v="29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x v="30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x v="31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x v="32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x v="33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x v="34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x v="35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x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x v="40"/>
    <s v="PALACIO  RODRIGO"/>
    <x v="3"/>
    <x v="0"/>
    <n v="244"/>
    <n v="24.4"/>
    <n v="235.712270803949"/>
    <m/>
    <n v="132041.6784"/>
    <x v="1"/>
    <n v="13787.1795"/>
    <x v="1407"/>
    <x v="0"/>
    <m/>
  </r>
  <r>
    <d v="2025-06-13T01:14:00"/>
    <x v="9"/>
    <x v="0"/>
    <s v="LOPEZ CEBALLOS JONATHAN CAMILO"/>
    <x v="6"/>
    <x v="0"/>
    <n v="165"/>
    <n v="20.625"/>
    <n v="191.77337110481599"/>
    <m/>
    <n v="107507.4221"/>
    <x v="0"/>
    <n v="13197.561"/>
    <x v="1408"/>
    <x v="0"/>
    <m/>
  </r>
  <r>
    <d v="2025-06-13T01:14:00"/>
    <x v="1"/>
    <x v="36"/>
    <s v="PARIAS MURIEL JHON FREDY"/>
    <x v="6"/>
    <x v="0"/>
    <n v="230"/>
    <n v="28.75"/>
    <n v="191.77337110481599"/>
    <m/>
    <n v="107507.4221"/>
    <x v="1"/>
    <n v="13197.561"/>
    <x v="1408"/>
    <x v="0"/>
    <m/>
  </r>
  <r>
    <d v="2025-06-13T01:14:00"/>
    <x v="9"/>
    <x v="1"/>
    <s v="ESPINOZA CHAVARRIA GUILLERMO LEON"/>
    <x v="4"/>
    <x v="0"/>
    <n v="152"/>
    <n v="21.714285714285701"/>
    <n v="167.80169971671401"/>
    <s v="Se descuenta 0.5 viaje de 7 18 am ya que NO espera el tiempo indicado en el paradero. 3 Descuentos (Despachador y asociados) "/>
    <n v="87349.684299999994"/>
    <x v="0"/>
    <n v="13197.561"/>
    <x v="1408"/>
    <x v="2"/>
    <n v="11.986000000000001"/>
  </r>
  <r>
    <d v="2025-06-13T01:14:01"/>
    <x v="1"/>
    <x v="37"/>
    <s v="GUTIERREZ ARICAPA DANIEL HUMBERTO"/>
    <x v="5"/>
    <x v="0"/>
    <n v="21"/>
    <n v="21"/>
    <n v="23.971671388101999"/>
    <m/>
    <n v="13438.427799999999"/>
    <x v="0"/>
    <n v="13197.561"/>
    <x v="1408"/>
    <x v="0"/>
    <m/>
  </r>
  <r>
    <d v="2025-06-13T01:14:01"/>
    <x v="9"/>
    <x v="2"/>
    <s v="HERNANDEZ MACIAS GILBERTO"/>
    <x v="0"/>
    <x v="0"/>
    <n v="248"/>
    <n v="27.5555555555556"/>
    <n v="215.745042492918"/>
    <m/>
    <n v="120945.8499"/>
    <x v="1"/>
    <n v="13197.561"/>
    <x v="1408"/>
    <x v="0"/>
    <m/>
  </r>
  <r>
    <d v="2025-06-13T01:14:02"/>
    <x v="1"/>
    <x v="3"/>
    <s v="LOPEZ PINEDA DANIEL ESTIVEN"/>
    <x v="0"/>
    <x v="0"/>
    <n v="225"/>
    <n v="25"/>
    <n v="215.745042492918"/>
    <m/>
    <n v="120945.8499"/>
    <x v="0"/>
    <n v="13197.561"/>
    <x v="1408"/>
    <x v="0"/>
    <m/>
  </r>
  <r>
    <d v="2025-06-13T01:14:02"/>
    <x v="9"/>
    <x v="4"/>
    <s v="GIRALDO GIRALDO YOVIN ANDRES "/>
    <x v="9"/>
    <x v="0"/>
    <n v="255"/>
    <n v="21.25"/>
    <n v="287.660056657224"/>
    <s v="2 Descuentos (Incidente con Usuario) "/>
    <n v="161261.13310000001"/>
    <x v="1"/>
    <n v="13197.561"/>
    <x v="1408"/>
    <x v="0"/>
    <m/>
  </r>
  <r>
    <d v="2025-06-13T01:14:02"/>
    <x v="1"/>
    <x v="5"/>
    <s v="BERNAL RONDON KEVIN OSWALDO "/>
    <x v="1"/>
    <x v="0"/>
    <n v="234"/>
    <n v="21.272727272727298"/>
    <n v="263.68838526912202"/>
    <s v="RAFAEL GONZALES Realiz 6 viajes donde moviliz 156 Usuarios "/>
    <n v="147822.70540000001"/>
    <x v="1"/>
    <n v="13197.561"/>
    <x v="1408"/>
    <x v="0"/>
    <m/>
  </r>
  <r>
    <d v="2025-06-13T01:14:03"/>
    <x v="9"/>
    <x v="6"/>
    <s v="SERNA GONZALES GEOVANNY ANDRES"/>
    <x v="0"/>
    <x v="0"/>
    <n v="203"/>
    <n v="22.5555555555556"/>
    <n v="215.745042492918"/>
    <s v="4 Descuentos (Despachador, usuario movilidad reducida y desubicados) "/>
    <n v="120945.8499"/>
    <x v="0"/>
    <n v="13197.561"/>
    <x v="1408"/>
    <x v="0"/>
    <m/>
  </r>
  <r>
    <d v="2025-06-13T01:14:03"/>
    <x v="1"/>
    <x v="7"/>
    <s v="MARIN ALZATE KEVIN ANDRES "/>
    <x v="0"/>
    <x v="0"/>
    <n v="194"/>
    <n v="21.5555555555556"/>
    <n v="215.745042492918"/>
    <s v="2 Descuentos (Usuarios desubicados) "/>
    <n v="120945.8499"/>
    <x v="0"/>
    <n v="13197.561"/>
    <x v="1408"/>
    <x v="0"/>
    <m/>
  </r>
  <r>
    <d v="2025-06-13T01:14:03"/>
    <x v="9"/>
    <x v="8"/>
    <s v="BETANCUR GUZMAN JHON FERNANDO "/>
    <x v="14"/>
    <x v="0"/>
    <n v="15"/>
    <n v="30"/>
    <n v="11.985835694051"/>
    <m/>
    <n v="6719.2138999999997"/>
    <x v="0"/>
    <n v="13197.561"/>
    <x v="1408"/>
    <x v="0"/>
    <m/>
  </r>
  <r>
    <d v="2025-06-13T01:14:03"/>
    <x v="1"/>
    <x v="10"/>
    <s v="LOPERA ALVAREZ ESTIVEN "/>
    <x v="0"/>
    <x v="0"/>
    <n v="210"/>
    <n v="23.3333333333333"/>
    <n v="215.745042492918"/>
    <s v="FELIX CERVANTES Realiz 3 viajes donde moviliz 74 Usuarios "/>
    <n v="120945.8499"/>
    <x v="0"/>
    <n v="13197.561"/>
    <x v="1408"/>
    <x v="0"/>
    <m/>
  </r>
  <r>
    <d v="2025-06-13T01:14:04"/>
    <x v="9"/>
    <x v="11"/>
    <s v="HINCAPIE LOPEZ DIDIER FABIAN"/>
    <x v="2"/>
    <x v="0"/>
    <n v="152"/>
    <n v="27.636363636363601"/>
    <n v="131.84419263456101"/>
    <m/>
    <n v="73911.352700000003"/>
    <x v="1"/>
    <n v="13197.561"/>
    <x v="1408"/>
    <x v="0"/>
    <m/>
  </r>
  <r>
    <d v="2025-06-13T01:14:04"/>
    <x v="1"/>
    <x v="12"/>
    <s v="VERENZUELA MARTINEZ ALEXANDER"/>
    <x v="3"/>
    <x v="0"/>
    <n v="249"/>
    <n v="24.9"/>
    <n v="239.71671388102001"/>
    <s v="1 Descuento (Conduct) "/>
    <n v="134384.2776"/>
    <x v="1"/>
    <n v="13197.561"/>
    <x v="1408"/>
    <x v="0"/>
    <m/>
  </r>
  <r>
    <d v="2025-06-13T01:14:04"/>
    <x v="9"/>
    <x v="13"/>
    <s v="PEREZ GARCIA JUAN ESTEBAN"/>
    <x v="3"/>
    <x v="0"/>
    <n v="225"/>
    <n v="22.5"/>
    <n v="239.71671388102001"/>
    <s v="3 Descuentos (Despachador y usuarios desubicados) "/>
    <n v="134384.2776"/>
    <x v="0"/>
    <n v="13197.561"/>
    <x v="1408"/>
    <x v="0"/>
    <m/>
  </r>
  <r>
    <d v="2025-06-13T01:14:04"/>
    <x v="1"/>
    <x v="14"/>
    <s v="MURILLO  YORMAN ANDRES"/>
    <x v="3"/>
    <x v="0"/>
    <n v="238"/>
    <n v="23.8"/>
    <n v="239.71671388102001"/>
    <s v="Se descuenta 0.5 viaje de 5 12 pm ya que NO ingresa a San juan. 2 Descuentos (Usuarios desubicados) "/>
    <n v="127664.9676"/>
    <x v="0"/>
    <n v="13197.561"/>
    <x v="1408"/>
    <x v="2"/>
    <n v="11.986000000000001"/>
  </r>
  <r>
    <d v="2025-06-13T01:14:05"/>
    <x v="9"/>
    <x v="15"/>
    <s v="JARAMILLO JARAMILLO FRANCISCO WBEIMAR"/>
    <x v="3"/>
    <x v="0"/>
    <n v="195"/>
    <n v="19.5"/>
    <n v="239.71671388102001"/>
    <m/>
    <n v="134384.2776"/>
    <x v="0"/>
    <n v="13197.561"/>
    <x v="1408"/>
    <x v="0"/>
    <m/>
  </r>
  <r>
    <d v="2025-06-13T01:14:05"/>
    <x v="1"/>
    <x v="16"/>
    <s v="HENAO HOYOS SANTIAGO "/>
    <x v="1"/>
    <x v="0"/>
    <n v="233"/>
    <n v="21.181818181818201"/>
    <n v="263.68838526912202"/>
    <s v="3 Descuentos (Asociado y usuarios desubicados) "/>
    <n v="147822.70540000001"/>
    <x v="0"/>
    <n v="13197.561"/>
    <x v="1408"/>
    <x v="0"/>
    <m/>
  </r>
  <r>
    <d v="2025-06-13T01:14:05"/>
    <x v="9"/>
    <x v="17"/>
    <s v="VALENCIA MENDOZA JHON"/>
    <x v="2"/>
    <x v="0"/>
    <n v="151"/>
    <n v="25.1666666666667"/>
    <n v="143.830028328612"/>
    <s v="1 Descuento (Jefe de ruta) "/>
    <n v="80630.566600000006"/>
    <x v="0"/>
    <n v="13197.561"/>
    <x v="1408"/>
    <x v="0"/>
    <m/>
  </r>
  <r>
    <d v="2025-06-13T01:14:05"/>
    <x v="1"/>
    <x v="18"/>
    <s v="DURANGO DAVID JOSE"/>
    <x v="9"/>
    <x v="0"/>
    <n v="286"/>
    <n v="23.8333333333333"/>
    <n v="287.660056657224"/>
    <s v="2 Descuentos (Transbordo) "/>
    <n v="161261.13310000001"/>
    <x v="0"/>
    <n v="13197.561"/>
    <x v="1408"/>
    <x v="0"/>
    <m/>
  </r>
  <r>
    <d v="2025-06-13T01:14:06"/>
    <x v="9"/>
    <x v="19"/>
    <s v="QUIRAMA CASTAEDA JHON JADER"/>
    <x v="6"/>
    <x v="0"/>
    <n v="252"/>
    <n v="31.5"/>
    <n v="191.77337110481599"/>
    <m/>
    <n v="107507.4221"/>
    <x v="1"/>
    <n v="13197.561"/>
    <x v="1408"/>
    <x v="0"/>
    <m/>
  </r>
  <r>
    <d v="2025-06-13T01:14:06"/>
    <x v="1"/>
    <x v="20"/>
    <s v="SALDARRIAGA PARRA LUIS ALBERTO"/>
    <x v="0"/>
    <x v="0"/>
    <n v="212"/>
    <n v="23.5555555555556"/>
    <n v="215.745042492918"/>
    <s v="Se descuenta 0.5 viaje de 7 57 am ya que NO espera el tiempo indicado en el paradero. 1 Descuento (conduct) "/>
    <n v="114226.5399"/>
    <x v="2"/>
    <n v="13197.561"/>
    <x v="1408"/>
    <x v="2"/>
    <n v="11.986000000000001"/>
  </r>
  <r>
    <d v="2025-06-13T01:14:06"/>
    <x v="9"/>
    <x v="21"/>
    <s v="HERRERA GIRALDO DAVINSON"/>
    <x v="0"/>
    <x v="0"/>
    <n v="203"/>
    <n v="22.5555555555556"/>
    <n v="215.745042492918"/>
    <m/>
    <n v="120945.8499"/>
    <x v="0"/>
    <n v="13197.561"/>
    <x v="1408"/>
    <x v="0"/>
    <m/>
  </r>
  <r>
    <d v="2025-06-13T01:14:06"/>
    <x v="1"/>
    <x v="38"/>
    <s v="JIMENEZ HURTADO CARLOS ESTIVEN"/>
    <x v="2"/>
    <x v="0"/>
    <n v="136"/>
    <n v="22.6666666666667"/>
    <n v="143.830028328612"/>
    <m/>
    <n v="80630.566600000006"/>
    <x v="1"/>
    <n v="13197.561"/>
    <x v="1408"/>
    <x v="0"/>
    <m/>
  </r>
  <r>
    <d v="2025-06-13T01:14:07"/>
    <x v="9"/>
    <x v="22"/>
    <s v="CIRO MARIN RODRIGO ALBERTO"/>
    <x v="3"/>
    <x v="0"/>
    <n v="217"/>
    <n v="22.842105263157901"/>
    <n v="227.73087818696899"/>
    <m/>
    <n v="127665.0637"/>
    <x v="0"/>
    <n v="13197.561"/>
    <x v="1408"/>
    <x v="0"/>
    <m/>
  </r>
  <r>
    <d v="2025-06-13T01:14:07"/>
    <x v="1"/>
    <x v="23"/>
    <s v="HENAO MUOZ FERNEY"/>
    <x v="9"/>
    <x v="0"/>
    <n v="310"/>
    <n v="25.8333333333333"/>
    <n v="287.660056657224"/>
    <m/>
    <n v="161261.13310000001"/>
    <x v="0"/>
    <n v="13197.561"/>
    <x v="1408"/>
    <x v="0"/>
    <m/>
  </r>
  <r>
    <d v="2025-06-13T01:14:07"/>
    <x v="9"/>
    <x v="24"/>
    <s v="AGUDELO GARCIA LLORDIN ELIAS"/>
    <x v="0"/>
    <x v="0"/>
    <n v="197"/>
    <n v="21.8888888888889"/>
    <n v="215.745042492918"/>
    <m/>
    <n v="120945.8499"/>
    <x v="0"/>
    <n v="13197.561"/>
    <x v="1408"/>
    <x v="0"/>
    <m/>
  </r>
  <r>
    <d v="2025-06-13T01:14:08"/>
    <x v="1"/>
    <x v="25"/>
    <s v="HINCAPIE LONDOO JHONY ALEXANDER"/>
    <x v="8"/>
    <x v="0"/>
    <n v="113"/>
    <n v="22.6"/>
    <n v="119.85835694051001"/>
    <s v="Se descuenta 0.5 viaje de 5 25 am ya que NO ingresa al 13 sin autorizacin"/>
    <n v="60472.828800000003"/>
    <x v="0"/>
    <n v="13197.561"/>
    <x v="1408"/>
    <x v="2"/>
    <n v="11.986000000000001"/>
  </r>
  <r>
    <d v="2025-06-13T01:14:08"/>
    <x v="9"/>
    <x v="26"/>
    <s v="MARTINEZ  WILMAR"/>
    <x v="1"/>
    <x v="0"/>
    <n v="277"/>
    <n v="25.181818181818201"/>
    <n v="263.68838526912202"/>
    <s v="1 Descuento (Jefe de ruta) "/>
    <n v="147822.70540000001"/>
    <x v="0"/>
    <n v="13197.561"/>
    <x v="1408"/>
    <x v="0"/>
    <m/>
  </r>
  <r>
    <d v="2025-06-13T01:14:08"/>
    <x v="1"/>
    <x v="39"/>
    <s v="AGUIRRE GARCIA DEIMAR ANDRES"/>
    <x v="0"/>
    <x v="0"/>
    <n v="190"/>
    <n v="21.1111111111111"/>
    <n v="215.745042492918"/>
    <s v="1 Descuento (Despachador) "/>
    <n v="120945.8499"/>
    <x v="0"/>
    <n v="13197.561"/>
    <x v="1408"/>
    <x v="0"/>
    <m/>
  </r>
  <r>
    <d v="2025-06-13T01:14:08"/>
    <x v="9"/>
    <x v="27"/>
    <s v="AGUDELO GARCIA DENIN ANGELO "/>
    <x v="6"/>
    <x v="0"/>
    <n v="195"/>
    <n v="24.375"/>
    <n v="191.77337110481599"/>
    <m/>
    <n v="107507.4221"/>
    <x v="0"/>
    <n v="13197.561"/>
    <x v="1408"/>
    <x v="0"/>
    <m/>
  </r>
  <r>
    <d v="2025-06-13T01:14:08"/>
    <x v="1"/>
    <x v="28"/>
    <s v="MARULANDA JARAMILLO DAWER ANDRES"/>
    <x v="14"/>
    <x v="0"/>
    <n v="20"/>
    <n v="40"/>
    <n v="11.985835694051"/>
    <m/>
    <n v="6719.2138999999997"/>
    <x v="0"/>
    <n v="13197.561"/>
    <x v="1408"/>
    <x v="0"/>
    <m/>
  </r>
  <r>
    <d v="2025-06-13T01:14:09"/>
    <x v="9"/>
    <x v="29"/>
    <s v="MONTOYA OSPINA GILBERTO ANTONIO "/>
    <x v="3"/>
    <x v="0"/>
    <n v="255"/>
    <n v="25.5"/>
    <n v="239.71671388102001"/>
    <s v="2 Descuentos (Despachador y usuario desubicado) "/>
    <n v="134384.2776"/>
    <x v="0"/>
    <n v="13197.561"/>
    <x v="1408"/>
    <x v="0"/>
    <m/>
  </r>
  <r>
    <d v="2025-06-13T01:14:09"/>
    <x v="1"/>
    <x v="30"/>
    <s v="RUA CHAVARRIA JEFERSON ANDREY"/>
    <x v="1"/>
    <x v="0"/>
    <n v="268"/>
    <n v="24.363636363636399"/>
    <n v="263.68838526912202"/>
    <s v="1 Descuento (Usuario desubicado) "/>
    <n v="147822.70540000001"/>
    <x v="1"/>
    <n v="13197.561"/>
    <x v="1408"/>
    <x v="0"/>
    <m/>
  </r>
  <r>
    <d v="2025-06-13T01:14:09"/>
    <x v="9"/>
    <x v="31"/>
    <s v="MARTINEZ CHAVERRA LUIS NORBERTO"/>
    <x v="1"/>
    <x v="0"/>
    <n v="286"/>
    <n v="26"/>
    <n v="263.68838526912202"/>
    <m/>
    <n v="147822.70540000001"/>
    <x v="0"/>
    <n v="13197.561"/>
    <x v="1408"/>
    <x v="0"/>
    <m/>
  </r>
  <r>
    <d v="2025-06-13T01:14:09"/>
    <x v="1"/>
    <x v="32"/>
    <s v="TABORDA ROJAS DIEGO ALEJANDRO"/>
    <x v="3"/>
    <x v="0"/>
    <n v="299"/>
    <n v="29.9"/>
    <n v="239.71671388102001"/>
    <m/>
    <n v="134384.2776"/>
    <x v="1"/>
    <n v="13197.561"/>
    <x v="1408"/>
    <x v="0"/>
    <m/>
  </r>
  <r>
    <d v="2025-06-13T01:14:10"/>
    <x v="9"/>
    <x v="33"/>
    <s v="LEON PEREZ RAUL ENRIQUE"/>
    <x v="2"/>
    <x v="0"/>
    <n v="128"/>
    <n v="21.3333333333333"/>
    <n v="143.830028328612"/>
    <s v="3 Descuentos (Usuarios desubicados y despachador) "/>
    <n v="80630.566600000006"/>
    <x v="0"/>
    <n v="13197.561"/>
    <x v="1408"/>
    <x v="0"/>
    <m/>
  </r>
  <r>
    <d v="2025-06-13T01:14:10"/>
    <x v="1"/>
    <x v="34"/>
    <s v="PALMAR PANA EDIXON JOSUE "/>
    <x v="9"/>
    <x v="0"/>
    <n v="283"/>
    <n v="23.5833333333333"/>
    <n v="287.660056657224"/>
    <m/>
    <n v="161261.13310000001"/>
    <x v="0"/>
    <n v="13197.561"/>
    <x v="1408"/>
    <x v="0"/>
    <m/>
  </r>
  <r>
    <d v="2025-06-13T01:14:10"/>
    <x v="9"/>
    <x v="35"/>
    <s v="OCAMPO OCAMPO ANTONIO JOSE"/>
    <x v="0"/>
    <x v="0"/>
    <n v="224"/>
    <n v="24.8888888888889"/>
    <n v="215.745042492918"/>
    <m/>
    <n v="120945.8499"/>
    <x v="0"/>
    <n v="13197.561"/>
    <x v="1408"/>
    <x v="0"/>
    <m/>
  </r>
  <r>
    <d v="2025-06-13T01:14:10"/>
    <x v="1"/>
    <x v="41"/>
    <s v="GARCIA DAVID WILSON ALBERTO"/>
    <x v="3"/>
    <x v="0"/>
    <n v="282"/>
    <n v="28.2"/>
    <n v="239.71671388102001"/>
    <m/>
    <n v="134384.2776"/>
    <x v="1"/>
    <n v="13197.561"/>
    <x v="1408"/>
    <x v="0"/>
    <m/>
  </r>
  <r>
    <d v="2025-06-13T01:14:11"/>
    <x v="9"/>
    <x v="40"/>
    <s v="PALACIO  RODRIGO"/>
    <x v="1"/>
    <x v="0"/>
    <n v="234"/>
    <n v="21.272727272727298"/>
    <n v="263.68838526912202"/>
    <m/>
    <n v="147822.70540000001"/>
    <x v="1"/>
    <n v="13197.561"/>
    <x v="1408"/>
    <x v="0"/>
    <m/>
  </r>
  <r>
    <d v="2025-06-14T02:13:12"/>
    <x v="1"/>
    <x v="0"/>
    <s v="LOPEZ CEBALLOS JONATHAN CAMILO"/>
    <x v="2"/>
    <x v="0"/>
    <n v="166"/>
    <n v="27.6666666666667"/>
    <n v="148.90832157969001"/>
    <s v="1 Descuento (Usuario desubicado) "/>
    <n v="83601.368100000007"/>
    <x v="0"/>
    <n v="14424.3902"/>
    <x v="1409"/>
    <x v="0"/>
    <m/>
  </r>
  <r>
    <d v="2025-06-14T02:13:12"/>
    <x v="9"/>
    <x v="36"/>
    <s v="PARIAS MURIEL JHON FREDY"/>
    <x v="0"/>
    <x v="0"/>
    <n v="279"/>
    <n v="31"/>
    <n v="223.362482369535"/>
    <m/>
    <n v="125402.05220000001"/>
    <x v="1"/>
    <n v="14424.3902"/>
    <x v="1409"/>
    <x v="0"/>
    <m/>
  </r>
  <r>
    <d v="2025-06-14T02:13:13"/>
    <x v="1"/>
    <x v="1"/>
    <s v="ESPINOZA CHAVARRIA GUILLERMO LEON"/>
    <x v="6"/>
    <x v="0"/>
    <n v="179"/>
    <n v="22.375"/>
    <n v="198.54442877292001"/>
    <m/>
    <n v="111468.4908"/>
    <x v="0"/>
    <n v="14424.3902"/>
    <x v="1409"/>
    <x v="0"/>
    <m/>
  </r>
  <r>
    <d v="2025-06-14T02:13:13"/>
    <x v="9"/>
    <x v="37"/>
    <s v="SUAREZ ROLDAN BRAHIAN"/>
    <x v="6"/>
    <x v="0"/>
    <n v="214"/>
    <n v="26.75"/>
    <n v="198.54442877292001"/>
    <s v="1 Descuento (Despachador)"/>
    <n v="111468.4908"/>
    <x v="0"/>
    <n v="14424.3902"/>
    <x v="1409"/>
    <x v="0"/>
    <m/>
  </r>
  <r>
    <d v="2025-06-14T02:13:13"/>
    <x v="1"/>
    <x v="2"/>
    <s v="LONDOO LOPERA DUVAN ANDRES"/>
    <x v="0"/>
    <x v="0"/>
    <n v="246"/>
    <n v="27.3333333333333"/>
    <n v="223.362482369535"/>
    <m/>
    <n v="125402.05220000001"/>
    <x v="1"/>
    <n v="14424.3902"/>
    <x v="1409"/>
    <x v="0"/>
    <m/>
  </r>
  <r>
    <d v="2025-06-14T02:13:14"/>
    <x v="9"/>
    <x v="3"/>
    <s v="LOPEZ PINEDA DANIEL ESTIVEN"/>
    <x v="2"/>
    <x v="0"/>
    <n v="181"/>
    <n v="30.1666666666667"/>
    <n v="148.90832157969001"/>
    <m/>
    <n v="83601.368100000007"/>
    <x v="0"/>
    <n v="14424.3902"/>
    <x v="1409"/>
    <x v="0"/>
    <m/>
  </r>
  <r>
    <d v="2025-06-14T02:13:14"/>
    <x v="1"/>
    <x v="4"/>
    <s v="GIRALDO GIRALDO YOVIN ANDRES"/>
    <x v="9"/>
    <x v="0"/>
    <n v="254"/>
    <n v="21.1666666666667"/>
    <n v="297.816643159379"/>
    <s v="2 Descuentos (Conduct y usuario desubicado) "/>
    <n v="167202.73620000001"/>
    <x v="1"/>
    <n v="14424.3902"/>
    <x v="1409"/>
    <x v="0"/>
    <m/>
  </r>
  <r>
    <d v="2025-06-14T02:13:14"/>
    <x v="9"/>
    <x v="5"/>
    <s v="GONZALEZ PEREZ RAFAEL JOSE"/>
    <x v="3"/>
    <x v="0"/>
    <n v="230"/>
    <n v="23"/>
    <n v="248.18053596614999"/>
    <s v="3 Descuentos (Transbordo y conducts) "/>
    <n v="139335.61350000001"/>
    <x v="1"/>
    <n v="14424.3902"/>
    <x v="1409"/>
    <x v="0"/>
    <m/>
  </r>
  <r>
    <d v="2025-06-14T02:13:15"/>
    <x v="1"/>
    <x v="6"/>
    <s v="SERNA GONZALES GEOVANNY ANDRES"/>
    <x v="0"/>
    <x v="0"/>
    <n v="202"/>
    <n v="22.4444444444444"/>
    <n v="223.362482369535"/>
    <s v="1 Descuento (Despachador)"/>
    <n v="125402.05220000001"/>
    <x v="0"/>
    <n v="14424.3902"/>
    <x v="1409"/>
    <x v="0"/>
    <m/>
  </r>
  <r>
    <d v="2025-06-14T02:13:15"/>
    <x v="9"/>
    <x v="7"/>
    <s v="MARIN ALZATE KEVIN ANDRES"/>
    <x v="0"/>
    <x v="0"/>
    <n v="183"/>
    <n v="20.3333333333333"/>
    <n v="223.362482369535"/>
    <m/>
    <n v="125402.05220000001"/>
    <x v="0"/>
    <n v="14424.3902"/>
    <x v="1409"/>
    <x v="0"/>
    <m/>
  </r>
  <r>
    <d v="2025-06-14T02:13:15"/>
    <x v="1"/>
    <x v="9"/>
    <s v="DAVID  HENRY GIOVANNY"/>
    <x v="3"/>
    <x v="0"/>
    <n v="273"/>
    <n v="27.3"/>
    <n v="248.18053596614999"/>
    <m/>
    <n v="139335.61350000001"/>
    <x v="0"/>
    <n v="14424.3902"/>
    <x v="1409"/>
    <x v="0"/>
    <m/>
  </r>
  <r>
    <d v="2025-06-14T02:13:15"/>
    <x v="9"/>
    <x v="10"/>
    <s v="CERVANTES MARTINEZ FELIX ENRIQUE"/>
    <x v="0"/>
    <x v="0"/>
    <n v="221"/>
    <n v="24.5555555555556"/>
    <n v="223.362482369535"/>
    <m/>
    <n v="125402.05220000001"/>
    <x v="0"/>
    <n v="14424.3902"/>
    <x v="1409"/>
    <x v="0"/>
    <m/>
  </r>
  <r>
    <d v="2025-06-14T02:13:16"/>
    <x v="1"/>
    <x v="11"/>
    <s v="HINCAPIE LOPEZ DIDIER FABIAN"/>
    <x v="3"/>
    <x v="0"/>
    <n v="263"/>
    <n v="26.3"/>
    <n v="248.18053596614999"/>
    <m/>
    <n v="139335.61350000001"/>
    <x v="1"/>
    <n v="14424.3902"/>
    <x v="1409"/>
    <x v="0"/>
    <m/>
  </r>
  <r>
    <d v="2025-06-14T02:13:16"/>
    <x v="9"/>
    <x v="12"/>
    <s v="HERNANDEZ MACIAS GILBERTO"/>
    <x v="0"/>
    <x v="0"/>
    <n v="227"/>
    <n v="25.2222222222222"/>
    <n v="223.362482369535"/>
    <s v="1 Descuento (Controlador) "/>
    <n v="125402.05220000001"/>
    <x v="1"/>
    <n v="14424.3902"/>
    <x v="1409"/>
    <x v="0"/>
    <m/>
  </r>
  <r>
    <d v="2025-06-14T02:13:16"/>
    <x v="1"/>
    <x v="13"/>
    <s v="PEREZ GARCIA JUAN ESTEBAN"/>
    <x v="0"/>
    <x v="3"/>
    <n v="214"/>
    <n v="23.7777777777778"/>
    <n v="223.362482369535"/>
    <m/>
    <n v="125402.05220000001"/>
    <x v="0"/>
    <n v="14424.3902"/>
    <x v="1409"/>
    <x v="0"/>
    <m/>
  </r>
  <r>
    <d v="2025-06-14T02:13:16"/>
    <x v="9"/>
    <x v="14"/>
    <s v="MURILLO  YORMAN ANDRES"/>
    <x v="4"/>
    <x v="0"/>
    <n v="157"/>
    <n v="22.428571428571399"/>
    <n v="173.726375176305"/>
    <m/>
    <n v="97534.929499999998"/>
    <x v="0"/>
    <n v="14424.3902"/>
    <x v="1409"/>
    <x v="0"/>
    <m/>
  </r>
  <r>
    <d v="2025-06-14T02:13:17"/>
    <x v="1"/>
    <x v="15"/>
    <s v="BETANCUR GUZMAN JHON FERNANDO"/>
    <x v="0"/>
    <x v="0"/>
    <n v="201"/>
    <n v="22.3333333333333"/>
    <n v="223.362482369535"/>
    <m/>
    <n v="125402.05220000001"/>
    <x v="0"/>
    <n v="14424.3902"/>
    <x v="1409"/>
    <x v="0"/>
    <m/>
  </r>
  <r>
    <d v="2025-06-14T02:13:17"/>
    <x v="9"/>
    <x v="16"/>
    <s v="MACEA ARBELAEZ MATEO"/>
    <x v="1"/>
    <x v="3"/>
    <n v="250"/>
    <n v="22.727272727272702"/>
    <n v="272.99858956276398"/>
    <s v="12 Descuentos (Incidente con Usuarios) "/>
    <n v="153269.17490000001"/>
    <x v="0"/>
    <n v="14424.3902"/>
    <x v="1409"/>
    <x v="0"/>
    <m/>
  </r>
  <r>
    <d v="2025-06-14T02:13:17"/>
    <x v="1"/>
    <x v="17"/>
    <s v="JARAMILLO JARAMILLO FRANCISCO WBEIMAR"/>
    <x v="3"/>
    <x v="0"/>
    <n v="236"/>
    <n v="23.6"/>
    <n v="248.18053596614999"/>
    <m/>
    <n v="139335.61350000001"/>
    <x v="0"/>
    <n v="14424.3902"/>
    <x v="1409"/>
    <x v="0"/>
    <m/>
  </r>
  <r>
    <d v="2025-06-14T02:13:17"/>
    <x v="9"/>
    <x v="18"/>
    <s v="HENAO HOYOS SANTIAGO"/>
    <x v="6"/>
    <x v="0"/>
    <n v="178"/>
    <n v="22.25"/>
    <n v="198.54442877292001"/>
    <m/>
    <n v="111468.4908"/>
    <x v="0"/>
    <n v="14424.3902"/>
    <x v="1409"/>
    <x v="0"/>
    <m/>
  </r>
  <r>
    <d v="2025-06-14T02:13:18"/>
    <x v="1"/>
    <x v="19"/>
    <s v="QUIRAMA CASTAEDA JHON JADER"/>
    <x v="0"/>
    <x v="0"/>
    <n v="243"/>
    <n v="27"/>
    <n v="223.362482369535"/>
    <m/>
    <n v="125402.05220000001"/>
    <x v="1"/>
    <n v="14424.3902"/>
    <x v="1409"/>
    <x v="0"/>
    <m/>
  </r>
  <r>
    <d v="2025-06-14T02:13:18"/>
    <x v="9"/>
    <x v="20"/>
    <s v="SALDARRIAGA PARRA LUIS ALBERTO"/>
    <x v="7"/>
    <x v="0"/>
    <n v="89"/>
    <n v="29.6666666666667"/>
    <n v="74.454160789844806"/>
    <m/>
    <n v="41800.684099999999"/>
    <x v="2"/>
    <n v="14424.3902"/>
    <x v="1409"/>
    <x v="0"/>
    <m/>
  </r>
  <r>
    <d v="2025-06-14T02:13:18"/>
    <x v="1"/>
    <x v="21"/>
    <s v="HERRERA GIRALDO DAVINSON"/>
    <x v="0"/>
    <x v="0"/>
    <n v="216"/>
    <n v="24"/>
    <n v="223.362482369535"/>
    <s v="Se descuenta 0.5 viaje de 8 07 am ya que NO ingresa a la minorista "/>
    <n v="118435.28720000001"/>
    <x v="0"/>
    <n v="14424.3902"/>
    <x v="1409"/>
    <x v="2"/>
    <n v="12.409000000000001"/>
  </r>
  <r>
    <d v="2025-06-14T02:13:18"/>
    <x v="9"/>
    <x v="38"/>
    <s v="JIMENEZ HURTADO CARLOS ESTIVEN"/>
    <x v="6"/>
    <x v="0"/>
    <n v="208"/>
    <n v="26"/>
    <n v="198.54442877292001"/>
    <m/>
    <n v="111468.4908"/>
    <x v="1"/>
    <n v="14424.3902"/>
    <x v="1409"/>
    <x v="0"/>
    <m/>
  </r>
  <r>
    <d v="2025-06-14T02:13:19"/>
    <x v="1"/>
    <x v="22"/>
    <s v="CIRO MARIN RODRIGO ALBERTO"/>
    <x v="0"/>
    <x v="0"/>
    <n v="219"/>
    <n v="24.3333333333333"/>
    <n v="223.362482369535"/>
    <s v="3 Descuentos (Usuarios desubicados y despachador) "/>
    <n v="125402.05220000001"/>
    <x v="0"/>
    <n v="14424.3902"/>
    <x v="1409"/>
    <x v="0"/>
    <m/>
  </r>
  <r>
    <d v="2025-06-14T02:13:19"/>
    <x v="9"/>
    <x v="23"/>
    <s v="FLORES RINCON JORGE ALBERTO"/>
    <x v="9"/>
    <x v="0"/>
    <n v="356"/>
    <n v="29.6666666666667"/>
    <n v="297.816643159379"/>
    <s v="2 Descuentos (Usuarios desubicados) "/>
    <n v="167202.73620000001"/>
    <x v="0"/>
    <n v="14424.3902"/>
    <x v="1409"/>
    <x v="0"/>
    <m/>
  </r>
  <r>
    <d v="2025-06-14T02:13:19"/>
    <x v="1"/>
    <x v="24"/>
    <s v="AGUDELO GARCIA DENIN ANGELO"/>
    <x v="4"/>
    <x v="0"/>
    <n v="152"/>
    <n v="21.714285714285701"/>
    <n v="173.726375176305"/>
    <m/>
    <n v="97534.929499999998"/>
    <x v="0"/>
    <n v="14424.3902"/>
    <x v="1409"/>
    <x v="0"/>
    <m/>
  </r>
  <r>
    <d v="2025-06-14T02:13:19"/>
    <x v="9"/>
    <x v="25"/>
    <s v="HINCAPIE LONDOO JHONY ALEXANDER"/>
    <x v="6"/>
    <x v="0"/>
    <n v="170"/>
    <n v="21.25"/>
    <n v="198.54442877292001"/>
    <m/>
    <n v="111468.4908"/>
    <x v="0"/>
    <n v="14424.3902"/>
    <x v="1409"/>
    <x v="0"/>
    <m/>
  </r>
  <r>
    <d v="2025-06-14T02:13:20"/>
    <x v="1"/>
    <x v="26"/>
    <s v="MARTINEZ  WILMAR"/>
    <x v="3"/>
    <x v="0"/>
    <n v="237"/>
    <n v="23.7"/>
    <n v="248.18053596614999"/>
    <s v="1 Descuento (Controlador) "/>
    <n v="139335.61350000001"/>
    <x v="0"/>
    <n v="14424.3902"/>
    <x v="1409"/>
    <x v="0"/>
    <m/>
  </r>
  <r>
    <d v="2025-06-14T02:13:20"/>
    <x v="9"/>
    <x v="39"/>
    <s v="AGUIRRE GARCIA DEIMAR ANDRES"/>
    <x v="0"/>
    <x v="0"/>
    <n v="196"/>
    <n v="21.7777777777778"/>
    <n v="223.362482369535"/>
    <m/>
    <n v="125402.05220000001"/>
    <x v="0"/>
    <n v="14424.3902"/>
    <x v="1409"/>
    <x v="0"/>
    <m/>
  </r>
  <r>
    <d v="2025-06-14T02:13:20"/>
    <x v="1"/>
    <x v="27"/>
    <s v="GUTIERREZ ARICAPA DANIEL HUMBERTO"/>
    <x v="10"/>
    <x v="3"/>
    <n v="120"/>
    <n v="34.285714285714299"/>
    <n v="86.8631875881523"/>
    <m/>
    <n v="48767.464699999997"/>
    <x v="0"/>
    <n v="14424.3902"/>
    <x v="1409"/>
    <x v="0"/>
    <m/>
  </r>
  <r>
    <d v="2025-06-14T02:13:20"/>
    <x v="9"/>
    <x v="28"/>
    <s v="MARULANDA JARAMILLO DAWER ANDRES"/>
    <x v="0"/>
    <x v="0"/>
    <n v="220"/>
    <n v="24.4444444444444"/>
    <n v="223.362482369535"/>
    <m/>
    <n v="125402.05220000001"/>
    <x v="0"/>
    <n v="14424.3902"/>
    <x v="1409"/>
    <x v="0"/>
    <m/>
  </r>
  <r>
    <d v="2025-06-14T02:13:21"/>
    <x v="1"/>
    <x v="29"/>
    <s v="MONTOYA OSPINA GILBERTO ANTONIO"/>
    <x v="0"/>
    <x v="0"/>
    <n v="226"/>
    <n v="25.1111111111111"/>
    <n v="223.362482369535"/>
    <m/>
    <n v="125402.05220000001"/>
    <x v="0"/>
    <n v="14424.3902"/>
    <x v="1409"/>
    <x v="0"/>
    <m/>
  </r>
  <r>
    <d v="2025-06-14T02:13:21"/>
    <x v="9"/>
    <x v="30"/>
    <s v="RUA CHAVARRIA JEFERSON ANDREY"/>
    <x v="10"/>
    <x v="0"/>
    <n v="110"/>
    <n v="24.4444444444444"/>
    <n v="111.681241184767"/>
    <m/>
    <n v="62701.026100000003"/>
    <x v="1"/>
    <n v="14424.3902"/>
    <x v="1409"/>
    <x v="0"/>
    <m/>
  </r>
  <r>
    <d v="2025-06-14T02:13:21"/>
    <x v="1"/>
    <x v="31"/>
    <s v="MARTINEZ CHAVERRA LUIS NORBERTO"/>
    <x v="3"/>
    <x v="0"/>
    <n v="262"/>
    <n v="26.2"/>
    <n v="248.18053596614999"/>
    <m/>
    <n v="139335.61350000001"/>
    <x v="0"/>
    <n v="14424.3902"/>
    <x v="1409"/>
    <x v="0"/>
    <m/>
  </r>
  <r>
    <d v="2025-06-14T02:13:21"/>
    <x v="9"/>
    <x v="32"/>
    <s v="VALENCIA MENDOZA JHON"/>
    <x v="2"/>
    <x v="0"/>
    <n v="197"/>
    <n v="30.307692307692299"/>
    <n v="161.31734837799701"/>
    <m/>
    <n v="90568.148799999995"/>
    <x v="1"/>
    <n v="14424.3902"/>
    <x v="1409"/>
    <x v="0"/>
    <m/>
  </r>
  <r>
    <d v="2025-06-14T02:13:22"/>
    <x v="1"/>
    <x v="33"/>
    <s v="LEON PEREZ RAUL ENRIQUE"/>
    <x v="6"/>
    <x v="0"/>
    <n v="205"/>
    <n v="25.625"/>
    <n v="198.54442877292001"/>
    <s v="3 Descuentos (Usuarios desubicados y movilidad reducida) "/>
    <n v="111468.4908"/>
    <x v="0"/>
    <n v="14424.3902"/>
    <x v="1409"/>
    <x v="0"/>
    <m/>
  </r>
  <r>
    <d v="2025-06-14T02:13:22"/>
    <x v="9"/>
    <x v="34"/>
    <s v="PALMAR PANA EDIXON JOSUE"/>
    <x v="3"/>
    <x v="3"/>
    <n v="241"/>
    <n v="24.1"/>
    <n v="248.18053596614999"/>
    <m/>
    <n v="139335.61350000001"/>
    <x v="0"/>
    <n v="14424.3902"/>
    <x v="1409"/>
    <x v="0"/>
    <m/>
  </r>
  <r>
    <d v="2025-06-14T02:13:22"/>
    <x v="1"/>
    <x v="35"/>
    <s v="OCAMPO OCAMPO ANTONIO JOSE"/>
    <x v="1"/>
    <x v="0"/>
    <n v="239"/>
    <n v="21.727272727272702"/>
    <n v="272.99858956276398"/>
    <m/>
    <n v="153269.17490000001"/>
    <x v="0"/>
    <n v="14424.3902"/>
    <x v="1409"/>
    <x v="0"/>
    <m/>
  </r>
  <r>
    <d v="2025-06-14T02:13:22"/>
    <x v="9"/>
    <x v="41"/>
    <s v="GARCIA DAVID WILSON ALBERTO"/>
    <x v="3"/>
    <x v="0"/>
    <n v="259"/>
    <n v="25.9"/>
    <n v="248.18053596614999"/>
    <s v="3 Descuentos (Asociado, conduct y monitoreo) "/>
    <n v="139335.61350000001"/>
    <x v="1"/>
    <n v="14424.3902"/>
    <x v="1409"/>
    <x v="0"/>
    <m/>
  </r>
  <r>
    <d v="2025-06-14T02:13:23"/>
    <x v="1"/>
    <x v="40"/>
    <s v="LOPERA ALVAREZ ESTIVEN"/>
    <x v="1"/>
    <x v="0"/>
    <n v="279"/>
    <n v="25.363636363636399"/>
    <n v="272.99858956276398"/>
    <m/>
    <n v="153269.17490000001"/>
    <x v="1"/>
    <n v="14424.3902"/>
    <x v="1409"/>
    <x v="0"/>
    <m/>
  </r>
  <r>
    <d v="2025-06-15T01:57:19"/>
    <x v="9"/>
    <x v="0"/>
    <s v="LOPEZ CEBALLOS JONATHAN CAMILO"/>
    <x v="0"/>
    <x v="0"/>
    <n v="260"/>
    <n v="28.8888888888889"/>
    <n v="228.821150855365"/>
    <s v="5 Descuentos (Asociado, conduct, jefe de ruta y usuarios desubicados) "/>
    <n v="128595.37330000001"/>
    <x v="0"/>
    <n v="14328.947399999999"/>
    <x v="1410"/>
    <x v="0"/>
    <m/>
  </r>
  <r>
    <d v="2025-06-15T01:57:19"/>
    <x v="1"/>
    <x v="36"/>
    <s v="PARIAS MURIEL JHON FREDY"/>
    <x v="0"/>
    <x v="0"/>
    <n v="255"/>
    <n v="28.3333333333333"/>
    <n v="228.821150855365"/>
    <s v="2 Descuentos (Monitoreo) "/>
    <n v="128595.37330000001"/>
    <x v="1"/>
    <n v="14328.947399999999"/>
    <x v="1410"/>
    <x v="0"/>
    <m/>
  </r>
  <r>
    <d v="2025-06-15T01:57:20"/>
    <x v="9"/>
    <x v="37"/>
    <s v="SUAREZ ROLDAN BRAHIAN"/>
    <x v="0"/>
    <x v="0"/>
    <n v="310"/>
    <n v="34.4444444444444"/>
    <n v="228.821150855365"/>
    <s v="2 Descuentos (Usuarios desubicados) "/>
    <n v="128595.37330000001"/>
    <x v="0"/>
    <n v="14328.947399999999"/>
    <x v="1410"/>
    <x v="0"/>
    <m/>
  </r>
  <r>
    <d v="2025-06-15T01:57:20"/>
    <x v="1"/>
    <x v="2"/>
    <s v="LONDOO LOPERA DUVAN ANDRES"/>
    <x v="6"/>
    <x v="0"/>
    <n v="228"/>
    <n v="28.5"/>
    <n v="203.396578538103"/>
    <m/>
    <n v="114306.9984"/>
    <x v="1"/>
    <n v="14328.947399999999"/>
    <x v="1410"/>
    <x v="0"/>
    <m/>
  </r>
  <r>
    <d v="2025-06-15T01:57:20"/>
    <x v="9"/>
    <x v="3"/>
    <s v="LOPEZ PINEDA DANIEL ESTIVEN"/>
    <x v="2"/>
    <x v="0"/>
    <n v="109"/>
    <n v="19.818181818181799"/>
    <n v="139.835147744946"/>
    <s v="1 Descuento (Transbordo) "/>
    <n v="78586.061400000006"/>
    <x v="0"/>
    <n v="14328.947399999999"/>
    <x v="1410"/>
    <x v="0"/>
    <m/>
  </r>
  <r>
    <d v="2025-06-15T01:57:20"/>
    <x v="1"/>
    <x v="4"/>
    <s v="HERNANDEZ MACIAS GILBERTO"/>
    <x v="0"/>
    <x v="0"/>
    <n v="203"/>
    <n v="22.5555555555556"/>
    <n v="228.821150855365"/>
    <m/>
    <n v="128595.37330000001"/>
    <x v="1"/>
    <n v="14328.947399999999"/>
    <x v="1410"/>
    <x v="0"/>
    <m/>
  </r>
  <r>
    <d v="2025-06-15T01:57:21"/>
    <x v="9"/>
    <x v="5"/>
    <s v="GONZALEZ PEREZ RAFAEL JOSE"/>
    <x v="6"/>
    <x v="0"/>
    <n v="216"/>
    <n v="27"/>
    <n v="203.396578538103"/>
    <s v="1 Descuento (Tecnico radios) "/>
    <n v="114306.9984"/>
    <x v="1"/>
    <n v="14328.947399999999"/>
    <x v="1410"/>
    <x v="0"/>
    <m/>
  </r>
  <r>
    <d v="2025-06-15T01:57:21"/>
    <x v="1"/>
    <x v="6"/>
    <s v="SERNA GONZALES GEOVANNY ANDRES"/>
    <x v="2"/>
    <x v="0"/>
    <n v="122"/>
    <n v="22.181818181818201"/>
    <n v="139.835147744946"/>
    <m/>
    <n v="78586.061400000006"/>
    <x v="0"/>
    <n v="14328.947399999999"/>
    <x v="1410"/>
    <x v="0"/>
    <m/>
  </r>
  <r>
    <d v="2025-06-15T01:57:21"/>
    <x v="9"/>
    <x v="7"/>
    <s v="HENAO HOYOS SANTIAGO"/>
    <x v="3"/>
    <x v="0"/>
    <n v="248"/>
    <n v="24.8"/>
    <n v="254.245723172628"/>
    <s v="1 Descuento (Usuario movilidad reducida) "/>
    <n v="142883.7481"/>
    <x v="0"/>
    <n v="14328.947399999999"/>
    <x v="1410"/>
    <x v="0"/>
    <m/>
  </r>
  <r>
    <d v="2025-06-15T01:57:21"/>
    <x v="1"/>
    <x v="9"/>
    <s v="DAVID  HENRY GIOVANNY"/>
    <x v="8"/>
    <x v="0"/>
    <n v="135"/>
    <n v="27"/>
    <n v="127.122861586314"/>
    <m/>
    <n v="71441.873999999996"/>
    <x v="0"/>
    <n v="14328.947399999999"/>
    <x v="1410"/>
    <x v="0"/>
    <m/>
  </r>
  <r>
    <d v="2025-06-15T01:57:22"/>
    <x v="9"/>
    <x v="10"/>
    <s v="CERVANTES MARTINEZ FELIX ENRIQUE"/>
    <x v="10"/>
    <x v="0"/>
    <n v="91"/>
    <n v="20.2222222222222"/>
    <n v="114.410575427683"/>
    <m/>
    <n v="64297.686600000001"/>
    <x v="0"/>
    <n v="14328.947399999999"/>
    <x v="1410"/>
    <x v="0"/>
    <m/>
  </r>
  <r>
    <d v="2025-06-15T01:57:22"/>
    <x v="1"/>
    <x v="11"/>
    <s v="HINCAPIE LOPEZ DIDIER FABIAN"/>
    <x v="0"/>
    <x v="0"/>
    <n v="243"/>
    <n v="27"/>
    <n v="228.821150855365"/>
    <m/>
    <n v="128595.37330000001"/>
    <x v="1"/>
    <n v="14328.947399999999"/>
    <x v="1410"/>
    <x v="0"/>
    <m/>
  </r>
  <r>
    <d v="2025-06-15T01:57:22"/>
    <x v="9"/>
    <x v="12"/>
    <s v="VERENZUELA MARTINEZ ALEXANDER"/>
    <x v="0"/>
    <x v="0"/>
    <n v="235"/>
    <n v="26.1111111111111"/>
    <n v="228.821150855365"/>
    <s v="2 Descuentos (Usuarios desubicados) "/>
    <n v="128595.37330000001"/>
    <x v="1"/>
    <n v="14328.947399999999"/>
    <x v="1410"/>
    <x v="0"/>
    <m/>
  </r>
  <r>
    <d v="2025-06-15T01:57:22"/>
    <x v="1"/>
    <x v="13"/>
    <s v="PEREZ GARCIA JUAN ESTEBAN"/>
    <x v="0"/>
    <x v="0"/>
    <n v="275"/>
    <n v="30.5555555555556"/>
    <n v="228.821150855365"/>
    <s v="2 Descuentos (Usuarios desubicados) "/>
    <n v="128595.37330000001"/>
    <x v="0"/>
    <n v="14328.947399999999"/>
    <x v="1410"/>
    <x v="0"/>
    <m/>
  </r>
  <r>
    <d v="2025-06-15T01:57:23"/>
    <x v="9"/>
    <x v="14"/>
    <s v="MURILLO  YORMAN ANDRES"/>
    <x v="3"/>
    <x v="0"/>
    <n v="252"/>
    <n v="25.2"/>
    <n v="254.245723172628"/>
    <m/>
    <n v="142883.7481"/>
    <x v="0"/>
    <n v="14328.947399999999"/>
    <x v="1410"/>
    <x v="0"/>
    <m/>
  </r>
  <r>
    <d v="2025-06-15T01:57:23"/>
    <x v="1"/>
    <x v="15"/>
    <s v="BETANCUR GUZMAN JHON FERNANDO"/>
    <x v="3"/>
    <x v="0"/>
    <n v="275"/>
    <n v="27.5"/>
    <n v="254.245723172628"/>
    <s v="4 Descuentos (Conducts) "/>
    <n v="142883.7481"/>
    <x v="0"/>
    <n v="14328.947399999999"/>
    <x v="1410"/>
    <x v="0"/>
    <m/>
  </r>
  <r>
    <d v="2025-06-15T01:57:23"/>
    <x v="9"/>
    <x v="16"/>
    <s v="MACEA ARBELAEZ MATEO"/>
    <x v="13"/>
    <x v="0"/>
    <n v="362"/>
    <n v="25.8571428571429"/>
    <n v="355.94401244168"/>
    <s v="1 Descuento (Monitoreo) "/>
    <n v="200037.24729999999"/>
    <x v="0"/>
    <n v="14328.947399999999"/>
    <x v="1410"/>
    <x v="0"/>
    <m/>
  </r>
  <r>
    <d v="2025-06-15T01:57:23"/>
    <x v="1"/>
    <x v="17"/>
    <s v="JARAMILLO JARAMILLO FRANCISCO WBEIMAR"/>
    <x v="3"/>
    <x v="0"/>
    <n v="166"/>
    <n v="16.600000000000001"/>
    <n v="254.245723172628"/>
    <s v="Se descuenta 0.5 viaje de 7 18 am ya que NO espera el tiempo indicado en el paradero"/>
    <n v="135739.4356"/>
    <x v="0"/>
    <n v="14328.947399999999"/>
    <x v="1410"/>
    <x v="2"/>
    <n v="12.7125"/>
  </r>
  <r>
    <d v="2025-06-15T01:57:24"/>
    <x v="9"/>
    <x v="18"/>
    <s v="DURANGO DAVID JOSE"/>
    <x v="0"/>
    <x v="0"/>
    <n v="214"/>
    <n v="23.7777777777778"/>
    <n v="228.821150855365"/>
    <m/>
    <n v="128595.37330000001"/>
    <x v="0"/>
    <n v="14328.947399999999"/>
    <x v="1410"/>
    <x v="0"/>
    <m/>
  </r>
  <r>
    <d v="2025-06-15T01:57:24"/>
    <x v="1"/>
    <x v="19"/>
    <s v="QUIRAMA CASTAEDA JHON JADER"/>
    <x v="8"/>
    <x v="0"/>
    <n v="114"/>
    <n v="22.8"/>
    <n v="127.122861586314"/>
    <m/>
    <n v="71441.873999999996"/>
    <x v="1"/>
    <n v="14328.947399999999"/>
    <x v="1410"/>
    <x v="0"/>
    <m/>
  </r>
  <r>
    <d v="2025-06-15T01:57:24"/>
    <x v="9"/>
    <x v="20"/>
    <s v="RUA CHAVARRIA JEFERSON ANDREY"/>
    <x v="0"/>
    <x v="0"/>
    <n v="213"/>
    <n v="23.6666666666667"/>
    <n v="228.821150855365"/>
    <s v="2 Descuentos (Monitoreo y usuario movilidad reducida) "/>
    <n v="128595.37330000001"/>
    <x v="2"/>
    <n v="14328.947399999999"/>
    <x v="1410"/>
    <x v="0"/>
    <m/>
  </r>
  <r>
    <d v="2025-06-15T01:57:24"/>
    <x v="1"/>
    <x v="21"/>
    <s v="HERRERA GIRALDO DAVINSON "/>
    <x v="0"/>
    <x v="0"/>
    <n v="223"/>
    <n v="24.7777777777778"/>
    <n v="228.821150855365"/>
    <s v="1 Descuento (Usuario desubicado) "/>
    <n v="128595.37330000001"/>
    <x v="0"/>
    <n v="14328.947399999999"/>
    <x v="1410"/>
    <x v="0"/>
    <m/>
  </r>
  <r>
    <d v="2025-06-15T01:57:25"/>
    <x v="9"/>
    <x v="22"/>
    <s v="CIRO MARIN RODRIGO ALBERTO"/>
    <x v="0"/>
    <x v="0"/>
    <n v="214"/>
    <n v="23.7777777777778"/>
    <n v="228.821150855365"/>
    <s v="2 Descuentos (Conducts) "/>
    <n v="128595.37330000001"/>
    <x v="0"/>
    <n v="14328.947399999999"/>
    <x v="1410"/>
    <x v="0"/>
    <m/>
  </r>
  <r>
    <d v="2025-06-15T01:57:25"/>
    <x v="1"/>
    <x v="23"/>
    <s v="FLORES RINCON JORGE ALBERTO"/>
    <x v="9"/>
    <x v="0"/>
    <n v="325"/>
    <n v="27.0833333333333"/>
    <n v="305.094867807154"/>
    <m/>
    <n v="171460.49770000001"/>
    <x v="0"/>
    <n v="14328.947399999999"/>
    <x v="1410"/>
    <x v="0"/>
    <m/>
  </r>
  <r>
    <d v="2025-06-15T01:57:25"/>
    <x v="9"/>
    <x v="25"/>
    <s v="HINCAPIE LOPEZ DIDIER FABIAN"/>
    <x v="0"/>
    <x v="0"/>
    <n v="218"/>
    <n v="24.2222222222222"/>
    <n v="228.821150855365"/>
    <m/>
    <n v="128595.37330000001"/>
    <x v="0"/>
    <n v="14328.947399999999"/>
    <x v="1410"/>
    <x v="0"/>
    <m/>
  </r>
  <r>
    <d v="2025-06-15T01:57:25"/>
    <x v="1"/>
    <x v="26"/>
    <s v="GUTIERREZ ARICAPA DANIEL HUMBERTO"/>
    <x v="0"/>
    <x v="0"/>
    <n v="228"/>
    <n v="25.3333333333333"/>
    <n v="228.821150855365"/>
    <m/>
    <n v="128595.37330000001"/>
    <x v="0"/>
    <n v="14328.947399999999"/>
    <x v="1410"/>
    <x v="0"/>
    <m/>
  </r>
  <r>
    <d v="2025-06-15T01:57:26"/>
    <x v="9"/>
    <x v="39"/>
    <s v="AGUIRRE GARCIA DEIMAR ANDRES"/>
    <x v="0"/>
    <x v="0"/>
    <n v="203"/>
    <n v="22.5555555555556"/>
    <n v="228.821150855365"/>
    <s v="2 Descuentos (Jefe de ruta y transbordo) "/>
    <n v="128595.37330000001"/>
    <x v="0"/>
    <n v="14328.947399999999"/>
    <x v="1410"/>
    <x v="0"/>
    <m/>
  </r>
  <r>
    <d v="2025-06-15T01:57:26"/>
    <x v="1"/>
    <x v="27"/>
    <s v="AGUDELO GARCIA DENIN ANGELO"/>
    <x v="10"/>
    <x v="0"/>
    <n v="104"/>
    <n v="29.714285714285701"/>
    <n v="88.986003110419901"/>
    <m/>
    <n v="50009.311800000003"/>
    <x v="0"/>
    <n v="14328.947399999999"/>
    <x v="1410"/>
    <x v="0"/>
    <m/>
  </r>
  <r>
    <d v="2025-06-15T01:57:26"/>
    <x v="9"/>
    <x v="28"/>
    <s v="MARULANDA JARAMILLO DAWER ANDRES"/>
    <x v="6"/>
    <x v="0"/>
    <n v="166"/>
    <n v="20.75"/>
    <n v="203.396578538103"/>
    <m/>
    <n v="114306.9984"/>
    <x v="0"/>
    <n v="14328.947399999999"/>
    <x v="1410"/>
    <x v="0"/>
    <m/>
  </r>
  <r>
    <d v="2025-06-15T01:57:26"/>
    <x v="1"/>
    <x v="29"/>
    <s v="MONTOYA OSPINA GILBERTO ANTONIO"/>
    <x v="1"/>
    <x v="0"/>
    <n v="276"/>
    <n v="25.090909090909101"/>
    <n v="279.67029548989098"/>
    <m/>
    <n v="157172.12289999999"/>
    <x v="0"/>
    <n v="14328.947399999999"/>
    <x v="1410"/>
    <x v="0"/>
    <m/>
  </r>
  <r>
    <d v="2025-06-15T01:57:27"/>
    <x v="9"/>
    <x v="30"/>
    <s v="GOMEZ VERGARA EDWIN"/>
    <x v="1"/>
    <x v="0"/>
    <n v="279"/>
    <n v="25.363636363636399"/>
    <n v="279.67029548989098"/>
    <m/>
    <n v="157172.12289999999"/>
    <x v="1"/>
    <n v="14328.947399999999"/>
    <x v="1410"/>
    <x v="0"/>
    <m/>
  </r>
  <r>
    <d v="2025-06-15T01:57:27"/>
    <x v="1"/>
    <x v="31"/>
    <s v="MARTINEZ CHAVERRA LUIS NORBERTO "/>
    <x v="0"/>
    <x v="0"/>
    <n v="248"/>
    <n v="27.5555555555556"/>
    <n v="228.821150855365"/>
    <m/>
    <n v="128595.37330000001"/>
    <x v="0"/>
    <n v="14328.947399999999"/>
    <x v="1410"/>
    <x v="0"/>
    <m/>
  </r>
  <r>
    <d v="2025-06-15T01:57:27"/>
    <x v="9"/>
    <x v="32"/>
    <s v="TABORDA ROJAS DIEGO ALEJANDRO"/>
    <x v="0"/>
    <x v="0"/>
    <n v="196"/>
    <n v="21.7777777777778"/>
    <n v="228.821150855365"/>
    <m/>
    <n v="128595.37330000001"/>
    <x v="1"/>
    <n v="14328.947399999999"/>
    <x v="1410"/>
    <x v="0"/>
    <m/>
  </r>
  <r>
    <d v="2025-06-15T01:57:27"/>
    <x v="1"/>
    <x v="33"/>
    <s v="LEON PEREZ RAUL ENRIQUE"/>
    <x v="11"/>
    <x v="0"/>
    <n v="61"/>
    <n v="24.4"/>
    <n v="63.561430793157101"/>
    <m/>
    <n v="35720.936999999998"/>
    <x v="0"/>
    <n v="14328.947399999999"/>
    <x v="1410"/>
    <x v="0"/>
    <m/>
  </r>
  <r>
    <d v="2025-06-15T01:57:28"/>
    <x v="9"/>
    <x v="34"/>
    <s v="PALMAR PANA EDIXON JOSUE"/>
    <x v="6"/>
    <x v="0"/>
    <n v="209"/>
    <n v="26.125"/>
    <n v="203.396578538103"/>
    <s v="1 Descuento (Asociado) "/>
    <n v="114306.9984"/>
    <x v="0"/>
    <n v="14328.947399999999"/>
    <x v="1410"/>
    <x v="0"/>
    <m/>
  </r>
  <r>
    <d v="2025-06-15T01:57:28"/>
    <x v="1"/>
    <x v="35"/>
    <s v="OCAMPO OCAMPO ANTONIO JOSE"/>
    <x v="4"/>
    <x v="0"/>
    <n v="151"/>
    <n v="21.571428571428601"/>
    <n v="177.97200622084"/>
    <m/>
    <n v="100018.62360000001"/>
    <x v="0"/>
    <n v="14328.947399999999"/>
    <x v="1410"/>
    <x v="0"/>
    <m/>
  </r>
  <r>
    <d v="2025-06-15T01:57:28"/>
    <x v="9"/>
    <x v="41"/>
    <s v="GARCIA DAVID WILSON ALBERTO"/>
    <x v="0"/>
    <x v="0"/>
    <n v="223"/>
    <n v="24.7777777777778"/>
    <n v="228.821150855365"/>
    <m/>
    <n v="128595.37330000001"/>
    <x v="1"/>
    <n v="14328.947399999999"/>
    <x v="1410"/>
    <x v="0"/>
    <m/>
  </r>
  <r>
    <d v="2025-06-15T01:57:28"/>
    <x v="1"/>
    <x v="40"/>
    <s v="PALACIO  RODRIGO"/>
    <x v="3"/>
    <x v="0"/>
    <n v="324"/>
    <n v="32.4"/>
    <n v="254.245723172628"/>
    <s v="Se descuenta 0.5 viaje de 4 38 am ya que sube por el 13 sin autorizacin "/>
    <n v="135739.4356"/>
    <x v="1"/>
    <n v="14328.947399999999"/>
    <x v="1410"/>
    <x v="2"/>
    <n v="12.7125"/>
  </r>
  <r>
    <d v="2025-06-16T01:26:50"/>
    <x v="12"/>
    <x v="37"/>
    <s v="SUAREZ ROLDAN BRAHIAN"/>
    <x v="1"/>
    <x v="0"/>
    <n v="207"/>
    <n v="18.818181818181799"/>
    <n v="239.364583333333"/>
    <m/>
    <n v="133593.2812"/>
    <x v="0"/>
    <n v="15119.0476"/>
    <x v="1411"/>
    <x v="0"/>
    <m/>
  </r>
  <r>
    <d v="2025-06-16T01:26:50"/>
    <x v="12"/>
    <x v="3"/>
    <s v="LOPEZ PINEDA DANIEL ESTIVEN"/>
    <x v="6"/>
    <x v="0"/>
    <n v="175"/>
    <n v="21.875"/>
    <n v="174.083333333333"/>
    <m/>
    <n v="97158.75"/>
    <x v="0"/>
    <n v="15119.0476"/>
    <x v="1411"/>
    <x v="0"/>
    <m/>
  </r>
  <r>
    <d v="2025-06-16T01:26:50"/>
    <x v="12"/>
    <x v="4"/>
    <s v="GIRALDO GIRALDO YOVIN ANDRES"/>
    <x v="3"/>
    <x v="0"/>
    <n v="260"/>
    <n v="26"/>
    <n v="217.604166666667"/>
    <m/>
    <n v="121448.4375"/>
    <x v="1"/>
    <n v="15119.0476"/>
    <x v="1411"/>
    <x v="0"/>
    <m/>
  </r>
  <r>
    <d v="2025-06-16T01:26:50"/>
    <x v="12"/>
    <x v="5"/>
    <s v="GONZALEZ PEREZ RAFAEL JOSE"/>
    <x v="4"/>
    <x v="0"/>
    <n v="178"/>
    <n v="25.428571428571399"/>
    <n v="152.322916666667"/>
    <s v="2 Descuentos (Usuario desubicado y despachador) "/>
    <n v="85013.906300000002"/>
    <x v="1"/>
    <n v="15119.0476"/>
    <x v="1411"/>
    <x v="0"/>
    <m/>
  </r>
  <r>
    <d v="2025-06-16T01:26:51"/>
    <x v="12"/>
    <x v="9"/>
    <s v="DAVID  HENRY GIOVANNY"/>
    <x v="0"/>
    <x v="0"/>
    <n v="201"/>
    <n v="22.3333333333333"/>
    <n v="195.84375"/>
    <m/>
    <n v="109303.5938"/>
    <x v="0"/>
    <n v="15119.0476"/>
    <x v="1411"/>
    <x v="0"/>
    <m/>
  </r>
  <r>
    <d v="2025-06-16T01:26:51"/>
    <x v="12"/>
    <x v="11"/>
    <s v="HINCAPIE LOPEZ DIDIER FABIAN"/>
    <x v="0"/>
    <x v="0"/>
    <n v="182"/>
    <n v="20.2222222222222"/>
    <n v="195.84375"/>
    <m/>
    <n v="109303.5938"/>
    <x v="1"/>
    <n v="15119.0476"/>
    <x v="1411"/>
    <x v="0"/>
    <m/>
  </r>
  <r>
    <d v="2025-06-16T01:26:51"/>
    <x v="12"/>
    <x v="15"/>
    <s v="BETANCUR GUZMAN JHON FERNANDO"/>
    <x v="0"/>
    <x v="0"/>
    <n v="187"/>
    <n v="20.7777777777778"/>
    <n v="195.84375"/>
    <m/>
    <n v="109303.5938"/>
    <x v="0"/>
    <n v="15119.0476"/>
    <x v="1411"/>
    <x v="0"/>
    <m/>
  </r>
  <r>
    <d v="2025-06-16T01:26:51"/>
    <x v="12"/>
    <x v="17"/>
    <s v="VALENCIA MENDOZA JHON"/>
    <x v="3"/>
    <x v="0"/>
    <n v="237"/>
    <n v="23.7"/>
    <n v="217.604166666667"/>
    <m/>
    <n v="121448.4375"/>
    <x v="0"/>
    <n v="15119.0476"/>
    <x v="1411"/>
    <x v="0"/>
    <m/>
  </r>
  <r>
    <d v="2025-06-16T01:26:52"/>
    <x v="12"/>
    <x v="21"/>
    <s v="HERRERA GIRALDO DAVINSON"/>
    <x v="6"/>
    <x v="3"/>
    <n v="199"/>
    <n v="24.875"/>
    <n v="174.083333333333"/>
    <m/>
    <n v="97158.75"/>
    <x v="0"/>
    <n v="15119.0476"/>
    <x v="1411"/>
    <x v="0"/>
    <m/>
  </r>
  <r>
    <d v="2025-06-16T01:26:52"/>
    <x v="12"/>
    <x v="22"/>
    <s v="CIRO MARIN RODRIGO ALBERTO"/>
    <x v="0"/>
    <x v="0"/>
    <n v="227"/>
    <n v="25.2222222222222"/>
    <n v="195.84375"/>
    <s v="3 Descuentos (Conducts y asociado)  "/>
    <n v="109303.5938"/>
    <x v="0"/>
    <n v="15119.0476"/>
    <x v="1411"/>
    <x v="0"/>
    <m/>
  </r>
  <r>
    <d v="2025-06-16T01:26:52"/>
    <x v="12"/>
    <x v="25"/>
    <s v="PEREZ GARCIA JUAN ESTEBAN"/>
    <x v="0"/>
    <x v="0"/>
    <n v="179"/>
    <n v="19.8888888888889"/>
    <n v="195.84375"/>
    <m/>
    <n v="109303.5938"/>
    <x v="0"/>
    <n v="15119.0476"/>
    <x v="1411"/>
    <x v="0"/>
    <m/>
  </r>
  <r>
    <d v="2025-06-16T01:26:52"/>
    <x v="12"/>
    <x v="26"/>
    <s v="MARTINEZ  WILMAR"/>
    <x v="3"/>
    <x v="3"/>
    <n v="269"/>
    <n v="26.9"/>
    <n v="217.604166666667"/>
    <s v="2 Descuentos (Conducts) "/>
    <n v="121448.4375"/>
    <x v="0"/>
    <n v="15119.0476"/>
    <x v="1411"/>
    <x v="0"/>
    <m/>
  </r>
  <r>
    <d v="2025-06-16T01:26:52"/>
    <x v="12"/>
    <x v="27"/>
    <s v="AGUDELO GARCIA DENIN ANGELO "/>
    <x v="3"/>
    <x v="0"/>
    <n v="209"/>
    <n v="20.9"/>
    <n v="217.604166666667"/>
    <m/>
    <n v="121448.4375"/>
    <x v="0"/>
    <n v="15119.0476"/>
    <x v="1411"/>
    <x v="0"/>
    <m/>
  </r>
  <r>
    <d v="2025-06-16T01:26:53"/>
    <x v="12"/>
    <x v="28"/>
    <s v="MARULANDA JARAMILLO DAWER ANDRES"/>
    <x v="0"/>
    <x v="0"/>
    <n v="154"/>
    <n v="17.1111111111111"/>
    <n v="195.84375"/>
    <m/>
    <n v="109303.5938"/>
    <x v="0"/>
    <n v="15119.0476"/>
    <x v="1411"/>
    <x v="0"/>
    <m/>
  </r>
  <r>
    <d v="2025-06-16T01:26:53"/>
    <x v="12"/>
    <x v="29"/>
    <s v="MONTOYA OSPINA GILBERTO ANTONIO"/>
    <x v="3"/>
    <x v="0"/>
    <n v="203"/>
    <n v="20.3"/>
    <n v="217.604166666667"/>
    <m/>
    <n v="121448.4375"/>
    <x v="0"/>
    <n v="15119.0476"/>
    <x v="1411"/>
    <x v="0"/>
    <m/>
  </r>
  <r>
    <d v="2025-06-16T01:26:53"/>
    <x v="12"/>
    <x v="30"/>
    <s v="GOMEZ VERGARA EDWIN"/>
    <x v="0"/>
    <x v="0"/>
    <n v="183"/>
    <n v="20.3333333333333"/>
    <n v="195.84375"/>
    <m/>
    <n v="109303.5938"/>
    <x v="1"/>
    <n v="15119.0476"/>
    <x v="1411"/>
    <x v="0"/>
    <m/>
  </r>
  <r>
    <d v="2025-06-16T01:26:53"/>
    <x v="12"/>
    <x v="31"/>
    <s v="MARTINEZ CHAVERRA LUIS NORBERTO"/>
    <x v="3"/>
    <x v="0"/>
    <n v="228"/>
    <n v="22.8"/>
    <n v="217.604166666667"/>
    <s v="1 Descuento (Despachador) "/>
    <n v="121448.4375"/>
    <x v="0"/>
    <n v="15119.0476"/>
    <x v="1411"/>
    <x v="0"/>
    <m/>
  </r>
  <r>
    <d v="2025-06-16T01:26:54"/>
    <x v="12"/>
    <x v="32"/>
    <s v="TABORDA ROJAS DIEGO ALEJANDRO"/>
    <x v="6"/>
    <x v="0"/>
    <n v="200"/>
    <n v="25"/>
    <n v="174.083333333333"/>
    <m/>
    <n v="97158.75"/>
    <x v="1"/>
    <n v="15119.0476"/>
    <x v="1411"/>
    <x v="0"/>
    <m/>
  </r>
  <r>
    <d v="2025-06-16T01:26:54"/>
    <x v="12"/>
    <x v="33"/>
    <s v="LEON PEREZ RAUL ENRIQUE"/>
    <x v="3"/>
    <x v="0"/>
    <n v="191"/>
    <n v="19.100000000000001"/>
    <n v="217.604166666667"/>
    <m/>
    <n v="121448.4375"/>
    <x v="0"/>
    <n v="15119.0476"/>
    <x v="1411"/>
    <x v="0"/>
    <m/>
  </r>
  <r>
    <d v="2025-06-16T01:26:54"/>
    <x v="12"/>
    <x v="34"/>
    <s v="PALMAR PANA EDIXON JOSUE"/>
    <x v="6"/>
    <x v="0"/>
    <n v="146"/>
    <n v="18.25"/>
    <n v="174.083333333333"/>
    <m/>
    <n v="97158.75"/>
    <x v="0"/>
    <n v="15119.0476"/>
    <x v="1411"/>
    <x v="0"/>
    <m/>
  </r>
  <r>
    <d v="2025-06-16T01:26:54"/>
    <x v="12"/>
    <x v="35"/>
    <s v="OCAMPO OCAMPO ANTONIO JOSE"/>
    <x v="0"/>
    <x v="0"/>
    <n v="163"/>
    <n v="18.1111111111111"/>
    <n v="195.84375"/>
    <m/>
    <n v="109303.5938"/>
    <x v="0"/>
    <n v="15119.0476"/>
    <x v="1411"/>
    <x v="0"/>
    <m/>
  </r>
  <r>
    <d v="2025-06-17T02:19:27"/>
    <x v="9"/>
    <x v="0"/>
    <s v="LOPEZ CEBALLOS JONATHAN CAMILO"/>
    <x v="3"/>
    <x v="0"/>
    <n v="218"/>
    <n v="21.8"/>
    <n v="211.48459383753499"/>
    <m/>
    <n v="117868.4874"/>
    <x v="0"/>
    <n v="12005.128199999999"/>
    <x v="1412"/>
    <x v="0"/>
    <m/>
  </r>
  <r>
    <d v="2025-06-17T02:19:28"/>
    <x v="1"/>
    <x v="36"/>
    <s v="PARIAS MURIEL JHON FREDY"/>
    <x v="0"/>
    <x v="3"/>
    <n v="189"/>
    <n v="21"/>
    <n v="190.33613445378199"/>
    <s v="6 Descuentos (Usuarios movilidad reducida y desubicados) "/>
    <n v="106081.6387"/>
    <x v="1"/>
    <n v="12005.128199999999"/>
    <x v="1412"/>
    <x v="0"/>
    <m/>
  </r>
  <r>
    <d v="2025-06-17T02:19:28"/>
    <x v="9"/>
    <x v="1"/>
    <s v="CIRO MARIN RODRIGO ALBERTO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28"/>
    <x v="1"/>
    <x v="37"/>
    <s v="SUAREZ ROLDAN BRAHIAN"/>
    <x v="9"/>
    <x v="0"/>
    <n v="277"/>
    <n v="23.0833333333333"/>
    <n v="253.781512605042"/>
    <s v="5 Descuentos (Despachador, usuarios desubicados y monitoreo) "/>
    <n v="141442.18489999999"/>
    <x v="0"/>
    <n v="12005.128199999999"/>
    <x v="1412"/>
    <x v="0"/>
    <m/>
  </r>
  <r>
    <d v="2025-06-17T02:19:29"/>
    <x v="9"/>
    <x v="2"/>
    <s v="LONDOO LOPERA DUVAN ANDRES"/>
    <x v="3"/>
    <x v="0"/>
    <n v="215"/>
    <n v="21.5"/>
    <n v="211.48459383753499"/>
    <s v="2 Descuentos (Despachador y conduct) "/>
    <n v="117868.4874"/>
    <x v="1"/>
    <n v="12005.128199999999"/>
    <x v="1412"/>
    <x v="0"/>
    <m/>
  </r>
  <r>
    <d v="2025-06-17T02:19:29"/>
    <x v="1"/>
    <x v="3"/>
    <s v="GUTIERREZ ARICAPA DANIEL HUMBERTO"/>
    <x v="6"/>
    <x v="0"/>
    <n v="158"/>
    <n v="19.75"/>
    <n v="169.18767507002801"/>
    <m/>
    <n v="94294.789900000003"/>
    <x v="0"/>
    <n v="12005.128199999999"/>
    <x v="1412"/>
    <x v="0"/>
    <m/>
  </r>
  <r>
    <d v="2025-06-17T02:19:29"/>
    <x v="9"/>
    <x v="4"/>
    <s v="GIRALDO GIRALDO YOVIN ANDRES"/>
    <x v="12"/>
    <x v="0"/>
    <n v="256"/>
    <n v="19.692307692307701"/>
    <n v="274.92997198879601"/>
    <s v="5 Descuentos (Transbordo, conduct y usuario desubicado) "/>
    <n v="153229.0336"/>
    <x v="1"/>
    <n v="12005.128199999999"/>
    <x v="1412"/>
    <x v="0"/>
    <m/>
  </r>
  <r>
    <d v="2025-06-17T02:19:29"/>
    <x v="1"/>
    <x v="5"/>
    <s v="GONZALEZ PEREZ RAFAEL JOSE"/>
    <x v="3"/>
    <x v="0"/>
    <n v="202"/>
    <n v="20.2"/>
    <n v="211.48459383753499"/>
    <m/>
    <n v="117868.4874"/>
    <x v="1"/>
    <n v="12005.128199999999"/>
    <x v="1412"/>
    <x v="0"/>
    <m/>
  </r>
  <r>
    <d v="2025-06-17T02:19:30"/>
    <x v="9"/>
    <x v="6"/>
    <s v="SERNA GONZALES GEOVANNY ANDRES"/>
    <x v="0"/>
    <x v="0"/>
    <n v="193"/>
    <n v="21.4444444444444"/>
    <n v="190.33613445378199"/>
    <s v="5 Descuentos (Usuario movilidad reducida y desubicado, conducts) "/>
    <n v="106081.6387"/>
    <x v="0"/>
    <n v="12005.128199999999"/>
    <x v="1412"/>
    <x v="0"/>
    <m/>
  </r>
  <r>
    <d v="2025-06-17T02:19:30"/>
    <x v="1"/>
    <x v="7"/>
    <s v="MARIN ALZATE KEVIN ANDRES"/>
    <x v="3"/>
    <x v="0"/>
    <n v="217"/>
    <n v="21.7"/>
    <n v="211.48459383753499"/>
    <m/>
    <n v="117868.4874"/>
    <x v="0"/>
    <n v="12005.128199999999"/>
    <x v="1412"/>
    <x v="0"/>
    <m/>
  </r>
  <r>
    <d v="2025-06-17T02:19:30"/>
    <x v="9"/>
    <x v="9"/>
    <s v="DAVID  HENRY GIOVANNY"/>
    <x v="4"/>
    <x v="0"/>
    <n v="143"/>
    <n v="20.428571428571399"/>
    <n v="148.03921568627501"/>
    <s v="5 Descuentos (Transbordo y despachador) "/>
    <n v="82507.941200000001"/>
    <x v="0"/>
    <n v="12005.128199999999"/>
    <x v="1412"/>
    <x v="0"/>
    <m/>
  </r>
  <r>
    <d v="2025-06-17T02:19:30"/>
    <x v="1"/>
    <x v="10"/>
    <s v="CERVANTES MARTINEZ FELIX ENRIQUE"/>
    <x v="11"/>
    <x v="0"/>
    <n v="53"/>
    <n v="26.5"/>
    <n v="42.296918767507002"/>
    <m/>
    <n v="23573.697499999998"/>
    <x v="0"/>
    <n v="12005.128199999999"/>
    <x v="1412"/>
    <x v="0"/>
    <m/>
  </r>
  <r>
    <d v="2025-06-17T02:19:31"/>
    <x v="9"/>
    <x v="11"/>
    <s v="RUA CHAVARRIA JEFERSON ANDREY"/>
    <x v="6"/>
    <x v="0"/>
    <n v="158"/>
    <n v="19.75"/>
    <n v="169.18767507002801"/>
    <s v="7 Descuentos (Transbordo, asociados y conduct) "/>
    <n v="94294.789900000003"/>
    <x v="1"/>
    <n v="12005.128199999999"/>
    <x v="1412"/>
    <x v="0"/>
    <m/>
  </r>
  <r>
    <d v="2025-06-17T02:19:31"/>
    <x v="1"/>
    <x v="12"/>
    <s v="VERENZUELA MARTINEZ ALEXANDER"/>
    <x v="6"/>
    <x v="0"/>
    <n v="175"/>
    <n v="20.588235294117599"/>
    <n v="179.76190476190499"/>
    <s v="4 Descuentos (Transbordo) "/>
    <n v="100188.21430000001"/>
    <x v="1"/>
    <n v="12005.128199999999"/>
    <x v="1412"/>
    <x v="0"/>
    <m/>
  </r>
  <r>
    <d v="2025-06-17T02:19:31"/>
    <x v="9"/>
    <x v="13"/>
    <s v="JARAMILLO JARAMILLO FRANCISCO WBEIMAR"/>
    <x v="0"/>
    <x v="0"/>
    <n v="136"/>
    <n v="15.1111111111111"/>
    <n v="190.33613445378199"/>
    <m/>
    <n v="106081.6387"/>
    <x v="0"/>
    <n v="12005.128199999999"/>
    <x v="1412"/>
    <x v="0"/>
    <m/>
  </r>
  <r>
    <d v="2025-06-17T02:19:32"/>
    <x v="1"/>
    <x v="14"/>
    <s v="MURILLO  YORMAN ANDRES"/>
    <x v="3"/>
    <x v="0"/>
    <n v="187"/>
    <n v="18.7"/>
    <n v="211.48459383753499"/>
    <m/>
    <n v="117868.4874"/>
    <x v="0"/>
    <n v="12005.128199999999"/>
    <x v="1412"/>
    <x v="0"/>
    <m/>
  </r>
  <r>
    <d v="2025-06-17T02:19:32"/>
    <x v="9"/>
    <x v="15"/>
    <s v="BETANCUR GUZMAN JHON FERNANDO"/>
    <x v="3"/>
    <x v="0"/>
    <n v="169"/>
    <n v="16.899999999999999"/>
    <n v="211.48459383753499"/>
    <m/>
    <n v="117868.4874"/>
    <x v="0"/>
    <n v="12005.128199999999"/>
    <x v="1412"/>
    <x v="0"/>
    <m/>
  </r>
  <r>
    <d v="2025-06-17T02:19:32"/>
    <x v="1"/>
    <x v="16"/>
    <s v="MACEA ARBELAEZ MATEO"/>
    <x v="10"/>
    <x v="0"/>
    <n v="80"/>
    <n v="20"/>
    <n v="84.593837535014003"/>
    <m/>
    <n v="47147.394999999997"/>
    <x v="0"/>
    <n v="12005.128199999999"/>
    <x v="1412"/>
    <x v="0"/>
    <m/>
  </r>
  <r>
    <d v="2025-06-17T02:19:32"/>
    <x v="9"/>
    <x v="17"/>
    <s v="VALENCIA MENDOZA JHON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33"/>
    <x v="1"/>
    <x v="18"/>
    <s v="DURANGO DAVID JOSE"/>
    <x v="3"/>
    <x v="0"/>
    <n v="186"/>
    <n v="18.600000000000001"/>
    <n v="211.48459383753499"/>
    <s v="4 Descuentos (Despachadores y conducts) "/>
    <n v="117868.4874"/>
    <x v="0"/>
    <n v="12005.128199999999"/>
    <x v="1412"/>
    <x v="0"/>
    <m/>
  </r>
  <r>
    <d v="2025-06-17T02:19:33"/>
    <x v="9"/>
    <x v="19"/>
    <s v="QUIRAMA CASTAEDA JHON JADER"/>
    <x v="12"/>
    <x v="0"/>
    <n v="275"/>
    <n v="21.153846153846199"/>
    <n v="274.92997198879601"/>
    <m/>
    <n v="153229.0336"/>
    <x v="1"/>
    <n v="12005.128199999999"/>
    <x v="1412"/>
    <x v="0"/>
    <m/>
  </r>
  <r>
    <d v="2025-06-17T02:19:33"/>
    <x v="1"/>
    <x v="20"/>
    <s v="SALDARRIAGA PARRA LUIS ALBERTO"/>
    <x v="3"/>
    <x v="0"/>
    <n v="244"/>
    <n v="24.4"/>
    <n v="211.48459383753499"/>
    <m/>
    <n v="117868.4874"/>
    <x v="2"/>
    <n v="12005.128199999999"/>
    <x v="1412"/>
    <x v="0"/>
    <m/>
  </r>
  <r>
    <d v="2025-06-17T02:19:33"/>
    <x v="9"/>
    <x v="21"/>
    <s v="HERRERA GIRALDO DAVINSON"/>
    <x v="3"/>
    <x v="0"/>
    <n v="190"/>
    <n v="19"/>
    <n v="211.48459383753499"/>
    <m/>
    <n v="117868.4874"/>
    <x v="0"/>
    <n v="12005.128199999999"/>
    <x v="1412"/>
    <x v="0"/>
    <m/>
  </r>
  <r>
    <d v="2025-06-17T02:19:34"/>
    <x v="1"/>
    <x v="38"/>
    <s v="JIMENEZ HURTADO CARLOS ESTIVEN"/>
    <x v="0"/>
    <x v="0"/>
    <n v="198"/>
    <n v="22"/>
    <n v="190.33613445378199"/>
    <s v="6 Descuentos (usuarios desubicados, despachador y conducts)"/>
    <n v="106081.6387"/>
    <x v="1"/>
    <n v="12005.128199999999"/>
    <x v="1412"/>
    <x v="0"/>
    <m/>
  </r>
  <r>
    <d v="2025-06-17T02:19:34"/>
    <x v="9"/>
    <x v="23"/>
    <s v="FLORES RINCON JORGE ALBERTO"/>
    <x v="9"/>
    <x v="0"/>
    <n v="292"/>
    <n v="24.3333333333333"/>
    <n v="253.781512605042"/>
    <s v="1 Descuento (Usuario desubicado) "/>
    <n v="141442.18489999999"/>
    <x v="0"/>
    <n v="12005.128199999999"/>
    <x v="1412"/>
    <x v="0"/>
    <m/>
  </r>
  <r>
    <d v="2025-06-17T02:19:34"/>
    <x v="1"/>
    <x v="25"/>
    <s v="HINCAPIE LONDOO JHONY ALEXANDER"/>
    <x v="3"/>
    <x v="0"/>
    <n v="218"/>
    <n v="21.8"/>
    <n v="211.48459383753499"/>
    <s v="1 Descuento (Usuario desubicado) "/>
    <n v="117868.4874"/>
    <x v="0"/>
    <n v="12005.128199999999"/>
    <x v="1412"/>
    <x v="0"/>
    <m/>
  </r>
  <r>
    <d v="2025-06-17T02:19:34"/>
    <x v="9"/>
    <x v="26"/>
    <s v="MARTINEZ  WILMAR"/>
    <x v="3"/>
    <x v="0"/>
    <n v="215"/>
    <n v="21.5"/>
    <n v="211.48459383753499"/>
    <s v="2 Descuentos (Transbordo y usuario desubicado) "/>
    <n v="117868.4874"/>
    <x v="0"/>
    <n v="12005.128199999999"/>
    <x v="1412"/>
    <x v="0"/>
    <m/>
  </r>
  <r>
    <d v="2025-06-17T02:19:35"/>
    <x v="1"/>
    <x v="39"/>
    <s v="AGUIRRE GARCIA DEIMAR ANDRES"/>
    <x v="2"/>
    <x v="0"/>
    <n v="143"/>
    <n v="22"/>
    <n v="137.46498599439801"/>
    <s v="17 Descuentos (Transbordo) "/>
    <n v="76614.516799999998"/>
    <x v="0"/>
    <n v="12005.128199999999"/>
    <x v="1412"/>
    <x v="0"/>
    <m/>
  </r>
  <r>
    <d v="2025-06-17T02:19:35"/>
    <x v="9"/>
    <x v="27"/>
    <s v="AGUDELO GARCIA DENIN ANGELO"/>
    <x v="8"/>
    <x v="0"/>
    <n v="140"/>
    <n v="28"/>
    <n v="105.74229691876801"/>
    <m/>
    <n v="58934.243699999999"/>
    <x v="0"/>
    <n v="12005.128199999999"/>
    <x v="1412"/>
    <x v="0"/>
    <m/>
  </r>
  <r>
    <d v="2025-06-17T02:19:35"/>
    <x v="1"/>
    <x v="28"/>
    <s v="AGUDELO GARCIA LLORDIN ELIAS"/>
    <x v="2"/>
    <x v="0"/>
    <n v="147"/>
    <n v="24.5"/>
    <n v="126.890756302521"/>
    <m/>
    <n v="70721.092399999994"/>
    <x v="0"/>
    <n v="12005.128199999999"/>
    <x v="1412"/>
    <x v="0"/>
    <m/>
  </r>
  <r>
    <d v="2025-06-17T02:19:35"/>
    <x v="9"/>
    <x v="29"/>
    <s v="MONTOYA OSPINA GILBERTO ANTONIO"/>
    <x v="1"/>
    <x v="0"/>
    <n v="243"/>
    <n v="22.090909090909101"/>
    <n v="232.633053221289"/>
    <m/>
    <n v="129655.3361"/>
    <x v="0"/>
    <n v="12005.128199999999"/>
    <x v="1412"/>
    <x v="0"/>
    <m/>
  </r>
  <r>
    <d v="2025-06-17T02:19:36"/>
    <x v="1"/>
    <x v="30"/>
    <s v="GOMEZ VERGARA EDWIN"/>
    <x v="1"/>
    <x v="0"/>
    <n v="267"/>
    <n v="24.272727272727298"/>
    <n v="232.633053221289"/>
    <s v="2 Descuentos (Conduct y controlador) "/>
    <n v="129655.3361"/>
    <x v="1"/>
    <n v="12005.128199999999"/>
    <x v="1412"/>
    <x v="0"/>
    <m/>
  </r>
  <r>
    <d v="2025-06-17T02:19:36"/>
    <x v="9"/>
    <x v="31"/>
    <s v="MARTINEZ CHAVERRA LUIS NORBERTO"/>
    <x v="1"/>
    <x v="0"/>
    <n v="235"/>
    <n v="21.363636363636399"/>
    <n v="232.633053221289"/>
    <m/>
    <n v="129655.3361"/>
    <x v="0"/>
    <n v="12005.128199999999"/>
    <x v="1412"/>
    <x v="0"/>
    <m/>
  </r>
  <r>
    <d v="2025-06-17T02:19:36"/>
    <x v="1"/>
    <x v="32"/>
    <s v="TABORDA ROJAS DIEGO ALEJANDRO"/>
    <x v="1"/>
    <x v="0"/>
    <n v="235"/>
    <n v="21.363636363636399"/>
    <n v="232.633053221289"/>
    <m/>
    <n v="129655.3361"/>
    <x v="1"/>
    <n v="12005.128199999999"/>
    <x v="1412"/>
    <x v="0"/>
    <m/>
  </r>
  <r>
    <d v="2025-06-17T02:19:36"/>
    <x v="9"/>
    <x v="33"/>
    <s v="LEON PEREZ RAUL ENRIQUE"/>
    <x v="1"/>
    <x v="0"/>
    <n v="189"/>
    <n v="17.181818181818201"/>
    <n v="232.633053221289"/>
    <s v="1 Descuento (Monitoreo) "/>
    <n v="129655.3361"/>
    <x v="0"/>
    <n v="12005.128199999999"/>
    <x v="1412"/>
    <x v="0"/>
    <m/>
  </r>
  <r>
    <d v="2025-06-17T02:19:37"/>
    <x v="1"/>
    <x v="34"/>
    <s v="HENAO HOYOS SANTIAGO"/>
    <x v="1"/>
    <x v="0"/>
    <n v="195"/>
    <n v="17.727272727272702"/>
    <n v="232.633053221289"/>
    <m/>
    <n v="129655.3361"/>
    <x v="0"/>
    <n v="12005.128199999999"/>
    <x v="1412"/>
    <x v="0"/>
    <m/>
  </r>
  <r>
    <d v="2025-06-17T02:19:37"/>
    <x v="9"/>
    <x v="35"/>
    <s v="OCAMPO OCAMPO ANTONIO JOSE"/>
    <x v="3"/>
    <x v="0"/>
    <n v="210"/>
    <n v="21"/>
    <n v="211.48459383753499"/>
    <s v="4 Descuentos (Despachador y conducts) "/>
    <n v="117868.4874"/>
    <x v="0"/>
    <n v="12005.128199999999"/>
    <x v="1412"/>
    <x v="0"/>
    <m/>
  </r>
  <r>
    <d v="2025-06-17T02:19:37"/>
    <x v="1"/>
    <x v="41"/>
    <s v="GARCIA DAVID WILSON ALBERTO"/>
    <x v="3"/>
    <x v="0"/>
    <n v="265"/>
    <n v="26.5"/>
    <n v="211.48459383753499"/>
    <m/>
    <n v="117868.4874"/>
    <x v="1"/>
    <n v="12005.128199999999"/>
    <x v="1412"/>
    <x v="0"/>
    <m/>
  </r>
  <r>
    <d v="2025-06-17T02:19:37"/>
    <x v="9"/>
    <x v="40"/>
    <s v="PALACIO  RODRIGO"/>
    <x v="6"/>
    <x v="0"/>
    <n v="189"/>
    <n v="23.625"/>
    <n v="169.18767507002801"/>
    <s v="1 Descuento (Asociado) "/>
    <n v="94294.789900000003"/>
    <x v="1"/>
    <n v="12005.128199999999"/>
    <x v="1412"/>
    <x v="0"/>
    <m/>
  </r>
  <r>
    <d v="2025-06-18T02:10:06"/>
    <x v="1"/>
    <x v="0"/>
    <s v="LOPEZ CEBALLOS JONATHAN CAMILO"/>
    <x v="3"/>
    <x v="0"/>
    <n v="204"/>
    <n v="20.399999999999999"/>
    <n v="217.48211731044299"/>
    <m/>
    <n v="121377.0386"/>
    <x v="0"/>
    <n v="13967.5676"/>
    <x v="1413"/>
    <x v="0"/>
    <m/>
  </r>
  <r>
    <d v="2025-06-18T02:10:07"/>
    <x v="9"/>
    <x v="36"/>
    <s v="PARIAS MURIEL JHON FREDY"/>
    <x v="0"/>
    <x v="0"/>
    <n v="173"/>
    <n v="19.2222222222222"/>
    <n v="195.73390557939899"/>
    <s v="1 Descuento (Despachador) "/>
    <n v="109239.3348"/>
    <x v="1"/>
    <n v="13967.5676"/>
    <x v="1413"/>
    <x v="0"/>
    <m/>
  </r>
  <r>
    <d v="2025-06-18T02:10:07"/>
    <x v="1"/>
    <x v="1"/>
    <s v="ESPINOZA CHAVARRIA GUILLERMO LEON"/>
    <x v="0"/>
    <x v="0"/>
    <n v="192"/>
    <n v="21.3333333333333"/>
    <n v="195.73390557939899"/>
    <m/>
    <n v="109239.3348"/>
    <x v="0"/>
    <n v="13967.5676"/>
    <x v="1413"/>
    <x v="0"/>
    <m/>
  </r>
  <r>
    <d v="2025-06-18T02:10:07"/>
    <x v="9"/>
    <x v="37"/>
    <s v="GUTIERREZ ARICAPA DANIEL HUMBERTO"/>
    <x v="0"/>
    <x v="0"/>
    <n v="217"/>
    <n v="24.1111111111111"/>
    <n v="195.73390557939899"/>
    <s v="10 Descuentos (Transbordo) "/>
    <n v="109239.3348"/>
    <x v="0"/>
    <n v="13967.5676"/>
    <x v="1413"/>
    <x v="0"/>
    <m/>
  </r>
  <r>
    <d v="2025-06-18T02:10:07"/>
    <x v="1"/>
    <x v="2"/>
    <s v="RUA CHAVARRIA JEFERSON ANDREY"/>
    <x v="9"/>
    <x v="0"/>
    <n v="316"/>
    <n v="26.3333333333333"/>
    <n v="260.97854077253203"/>
    <s v="1 Descuento (Tecnico radios) "/>
    <n v="145652.44639999999"/>
    <x v="1"/>
    <n v="13967.5676"/>
    <x v="1413"/>
    <x v="0"/>
    <m/>
  </r>
  <r>
    <d v="2025-06-18T02:10:08"/>
    <x v="9"/>
    <x v="3"/>
    <s v="LOPEZ PINEDA DANIEL ESTIVEN"/>
    <x v="8"/>
    <x v="0"/>
    <n v="140"/>
    <n v="28"/>
    <n v="108.74105865522201"/>
    <m/>
    <n v="60688.5193"/>
    <x v="0"/>
    <n v="13967.5676"/>
    <x v="1413"/>
    <x v="0"/>
    <m/>
  </r>
  <r>
    <d v="2025-06-18T02:10:08"/>
    <x v="1"/>
    <x v="4"/>
    <s v="GIRALDO GIRALDO YOVIN ANDRES"/>
    <x v="3"/>
    <x v="0"/>
    <n v="184"/>
    <n v="17.523809523809501"/>
    <n v="228.35622317596599"/>
    <m/>
    <n v="127445.8906"/>
    <x v="1"/>
    <n v="13967.5676"/>
    <x v="1413"/>
    <x v="0"/>
    <m/>
  </r>
  <r>
    <d v="2025-06-18T02:10:08"/>
    <x v="9"/>
    <x v="5"/>
    <s v="GONZALEZ PEREZ RAFAEL JOSE"/>
    <x v="1"/>
    <x v="0"/>
    <n v="270"/>
    <n v="24.545454545454501"/>
    <n v="239.23032904148801"/>
    <m/>
    <n v="133514.74249999999"/>
    <x v="1"/>
    <n v="13967.5676"/>
    <x v="1413"/>
    <x v="0"/>
    <m/>
  </r>
  <r>
    <d v="2025-06-18T02:10:08"/>
    <x v="1"/>
    <x v="6"/>
    <s v="SERNA GONZALES GEOVANNY ANDRES"/>
    <x v="2"/>
    <x v="0"/>
    <n v="154"/>
    <n v="25.6666666666667"/>
    <n v="130.48927038626601"/>
    <s v="6 Descuentos (Tecnico radios, jefe de ruta y usuarios desubicados) "/>
    <n v="72826.223199999993"/>
    <x v="0"/>
    <n v="13967.5676"/>
    <x v="1413"/>
    <x v="0"/>
    <m/>
  </r>
  <r>
    <d v="2025-06-18T02:10:09"/>
    <x v="9"/>
    <x v="7"/>
    <s v="MARIN ALZATE KEVIN ANDRES"/>
    <x v="0"/>
    <x v="0"/>
    <n v="196"/>
    <n v="21.7777777777778"/>
    <n v="195.73390557939899"/>
    <m/>
    <n v="109239.3348"/>
    <x v="0"/>
    <n v="13967.5676"/>
    <x v="1413"/>
    <x v="0"/>
    <m/>
  </r>
  <r>
    <d v="2025-06-18T02:10:09"/>
    <x v="1"/>
    <x v="9"/>
    <s v="HENAO HOYOS SANTIAGO"/>
    <x v="9"/>
    <x v="0"/>
    <n v="259"/>
    <n v="21.5833333333333"/>
    <n v="260.97854077253203"/>
    <s v="1 Descuento (Despachador) "/>
    <n v="145652.44639999999"/>
    <x v="0"/>
    <n v="13967.5676"/>
    <x v="1413"/>
    <x v="0"/>
    <m/>
  </r>
  <r>
    <d v="2025-06-18T02:10:09"/>
    <x v="9"/>
    <x v="10"/>
    <s v="CERVANTES MARTINEZ FELIX ENRIQUE"/>
    <x v="0"/>
    <x v="0"/>
    <n v="207"/>
    <n v="23"/>
    <n v="195.73390557939899"/>
    <m/>
    <n v="109239.3348"/>
    <x v="0"/>
    <n v="13967.5676"/>
    <x v="1413"/>
    <x v="0"/>
    <m/>
  </r>
  <r>
    <d v="2025-06-18T02:10:09"/>
    <x v="1"/>
    <x v="11"/>
    <s v="HINCAPIE LOPEZ DIDIER FABIAN"/>
    <x v="2"/>
    <x v="0"/>
    <n v="183"/>
    <n v="30.5"/>
    <n v="130.48927038626601"/>
    <m/>
    <n v="72826.223199999993"/>
    <x v="1"/>
    <n v="13967.5676"/>
    <x v="1413"/>
    <x v="0"/>
    <m/>
  </r>
  <r>
    <d v="2025-06-18T02:10:10"/>
    <x v="9"/>
    <x v="12"/>
    <s v="VERENZUELA MARTINEZ ALEXANDER"/>
    <x v="0"/>
    <x v="0"/>
    <n v="214"/>
    <n v="23.7777777777778"/>
    <n v="195.73390557939899"/>
    <s v="5 Descuentos (Transbordo y despachador) "/>
    <n v="109239.3348"/>
    <x v="1"/>
    <n v="13967.5676"/>
    <x v="1413"/>
    <x v="0"/>
    <m/>
  </r>
  <r>
    <d v="2025-06-18T02:10:10"/>
    <x v="1"/>
    <x v="13"/>
    <s v="PEREZ GARCIA JUAN ESTEBAN"/>
    <x v="0"/>
    <x v="0"/>
    <n v="145"/>
    <n v="16.1111111111111"/>
    <n v="195.73390557939899"/>
    <s v="2 Descuentos (Usuarios desubicados) "/>
    <n v="109239.3348"/>
    <x v="0"/>
    <n v="13967.5676"/>
    <x v="1413"/>
    <x v="0"/>
    <m/>
  </r>
  <r>
    <d v="2025-06-18T02:10:10"/>
    <x v="9"/>
    <x v="14"/>
    <s v="MURILLO  YORMAN ANDRES"/>
    <x v="3"/>
    <x v="0"/>
    <n v="219"/>
    <n v="21.9"/>
    <n v="217.48211731044299"/>
    <s v="1 Descuento (Oficina) "/>
    <n v="121377.0386"/>
    <x v="0"/>
    <n v="13967.5676"/>
    <x v="1413"/>
    <x v="0"/>
    <m/>
  </r>
  <r>
    <d v="2025-06-18T02:10:10"/>
    <x v="1"/>
    <x v="16"/>
    <s v="MACEA ARBELAEZ MATEO"/>
    <x v="10"/>
    <x v="0"/>
    <n v="108"/>
    <n v="27"/>
    <n v="86.9928469241774"/>
    <m/>
    <n v="48550.815499999997"/>
    <x v="0"/>
    <n v="13967.5676"/>
    <x v="1413"/>
    <x v="0"/>
    <m/>
  </r>
  <r>
    <d v="2025-06-18T02:10:11"/>
    <x v="9"/>
    <x v="17"/>
    <s v="VALENCIA MENDOZA JHON"/>
    <x v="3"/>
    <x v="0"/>
    <n v="223"/>
    <n v="22.3"/>
    <n v="217.48211731044299"/>
    <m/>
    <n v="121377.0386"/>
    <x v="0"/>
    <n v="13967.5676"/>
    <x v="1413"/>
    <x v="0"/>
    <m/>
  </r>
  <r>
    <d v="2025-06-18T02:10:11"/>
    <x v="1"/>
    <x v="18"/>
    <s v="DURANGO DAVID JOSE"/>
    <x v="3"/>
    <x v="0"/>
    <n v="215"/>
    <n v="21.5"/>
    <n v="217.48211731044299"/>
    <m/>
    <n v="121377.0386"/>
    <x v="0"/>
    <n v="13967.5676"/>
    <x v="1413"/>
    <x v="0"/>
    <m/>
  </r>
  <r>
    <d v="2025-06-18T02:10:11"/>
    <x v="9"/>
    <x v="20"/>
    <s v="SALDARRIAGA PARRA LUIS ALBERTO"/>
    <x v="3"/>
    <x v="0"/>
    <n v="210"/>
    <n v="21"/>
    <n v="217.48211731044299"/>
    <s v="2 Descuentos (Usuarios desubicados) "/>
    <n v="121377.0386"/>
    <x v="2"/>
    <n v="13967.5676"/>
    <x v="1413"/>
    <x v="0"/>
    <m/>
  </r>
  <r>
    <d v="2025-06-18T02:10:11"/>
    <x v="1"/>
    <x v="21"/>
    <s v="HERRERA GIRALDO DAVINSON"/>
    <x v="1"/>
    <x v="0"/>
    <n v="247"/>
    <n v="22.454545454545499"/>
    <n v="239.23032904148801"/>
    <m/>
    <n v="133514.74249999999"/>
    <x v="0"/>
    <n v="13967.5676"/>
    <x v="1413"/>
    <x v="0"/>
    <m/>
  </r>
  <r>
    <d v="2025-06-18T02:10:12"/>
    <x v="9"/>
    <x v="38"/>
    <s v="JIMENEZ HURTADO CARLOS ESTIVEN"/>
    <x v="3"/>
    <x v="0"/>
    <n v="225"/>
    <n v="22.5"/>
    <n v="217.48211731044299"/>
    <m/>
    <n v="121377.0386"/>
    <x v="1"/>
    <n v="13967.5676"/>
    <x v="1413"/>
    <x v="0"/>
    <m/>
  </r>
  <r>
    <d v="2025-06-18T02:10:12"/>
    <x v="1"/>
    <x v="22"/>
    <s v="CIRO MARIN RODRIGO ALBERTO"/>
    <x v="1"/>
    <x v="0"/>
    <n v="200"/>
    <n v="18.181818181818201"/>
    <n v="239.23032904148801"/>
    <s v="5 Descuentos (Conducts y Despachadores) "/>
    <n v="133514.74249999999"/>
    <x v="0"/>
    <n v="13967.5676"/>
    <x v="1413"/>
    <x v="0"/>
    <m/>
  </r>
  <r>
    <d v="2025-06-18T02:10:12"/>
    <x v="9"/>
    <x v="23"/>
    <s v="HENAO MUOZ FERNEY"/>
    <x v="3"/>
    <x v="0"/>
    <n v="198"/>
    <n v="19.8"/>
    <n v="217.48211731044299"/>
    <s v="JORGE FLORES Realiz 5 viajes donde moviliz 100 Usuarios "/>
    <n v="121377.0386"/>
    <x v="0"/>
    <n v="13967.5676"/>
    <x v="1413"/>
    <x v="0"/>
    <m/>
  </r>
  <r>
    <d v="2025-06-18T02:10:12"/>
    <x v="1"/>
    <x v="25"/>
    <s v="JARAMILLO JARAMILLO FRANCISCO WBEIMAR"/>
    <x v="1"/>
    <x v="0"/>
    <n v="197"/>
    <n v="17.909090909090899"/>
    <n v="239.23032904148801"/>
    <m/>
    <n v="133514.74249999999"/>
    <x v="0"/>
    <n v="13967.5676"/>
    <x v="1413"/>
    <x v="0"/>
    <m/>
  </r>
  <r>
    <d v="2025-06-18T02:10:13"/>
    <x v="9"/>
    <x v="26"/>
    <s v="MARTINEZ  WILMAR"/>
    <x v="12"/>
    <x v="0"/>
    <n v="314"/>
    <n v="24.153846153846199"/>
    <n v="282.72675250357702"/>
    <s v="2 Descuentos (Despachador y conduct) "/>
    <n v="157790.1502"/>
    <x v="0"/>
    <n v="13967.5676"/>
    <x v="1413"/>
    <x v="0"/>
    <m/>
  </r>
  <r>
    <d v="2025-06-18T02:10:13"/>
    <x v="1"/>
    <x v="39"/>
    <s v="AGUIRRE GARCIA DEIMAR ANDRES"/>
    <x v="2"/>
    <x v="0"/>
    <n v="119"/>
    <n v="18.307692307692299"/>
    <n v="141.363376251788"/>
    <m/>
    <n v="78895.075100000002"/>
    <x v="0"/>
    <n v="13967.5676"/>
    <x v="1413"/>
    <x v="0"/>
    <m/>
  </r>
  <r>
    <d v="2025-06-18T02:10:13"/>
    <x v="9"/>
    <x v="27"/>
    <s v="AGUDELO GARCIA DENIN ANGELO"/>
    <x v="3"/>
    <x v="0"/>
    <n v="233"/>
    <n v="23.3"/>
    <n v="217.48211731044299"/>
    <m/>
    <n v="121377.0386"/>
    <x v="0"/>
    <n v="13967.5676"/>
    <x v="1413"/>
    <x v="0"/>
    <m/>
  </r>
  <r>
    <d v="2025-06-18T02:10:14"/>
    <x v="1"/>
    <x v="28"/>
    <s v="MARULANDA JARAMILLO DAWER ANDRES"/>
    <x v="3"/>
    <x v="0"/>
    <n v="219"/>
    <n v="21.9"/>
    <n v="217.48211731044299"/>
    <m/>
    <n v="121377.0386"/>
    <x v="0"/>
    <n v="13967.5676"/>
    <x v="1413"/>
    <x v="0"/>
    <m/>
  </r>
  <r>
    <d v="2025-06-18T02:10:14"/>
    <x v="9"/>
    <x v="29"/>
    <s v="LOPERA ALVAREZ ESTIVEN"/>
    <x v="1"/>
    <x v="0"/>
    <n v="277"/>
    <n v="25.181818181818201"/>
    <n v="239.23032904148801"/>
    <m/>
    <n v="133514.74249999999"/>
    <x v="0"/>
    <n v="13967.5676"/>
    <x v="1413"/>
    <x v="0"/>
    <m/>
  </r>
  <r>
    <d v="2025-06-18T02:10:14"/>
    <x v="1"/>
    <x v="30"/>
    <s v="GOMEZ VERGARA EDWIN"/>
    <x v="2"/>
    <x v="0"/>
    <n v="84"/>
    <n v="15.2727272727273"/>
    <n v="119.615164520744"/>
    <s v="Se descuenta 0.5 viaje de 1 09 pm ya que NO espera el tiempo indicado en el paradero. 3 Descuentos (Usuarios desubicados y conduct) "/>
    <n v="60698.5262"/>
    <x v="1"/>
    <n v="13967.5676"/>
    <x v="1413"/>
    <x v="2"/>
    <n v="10.856999999999999"/>
  </r>
  <r>
    <d v="2025-06-18T02:10:14"/>
    <x v="9"/>
    <x v="31"/>
    <s v="MARTINEZ CHAVERRA LUIS NORBERTO"/>
    <x v="1"/>
    <x v="0"/>
    <n v="216"/>
    <n v="19.636363636363601"/>
    <n v="239.23032904148801"/>
    <m/>
    <n v="133514.74249999999"/>
    <x v="0"/>
    <n v="13967.5676"/>
    <x v="1413"/>
    <x v="0"/>
    <m/>
  </r>
  <r>
    <d v="2025-06-18T02:10:15"/>
    <x v="1"/>
    <x v="32"/>
    <s v="TABORDA ROJAS DIEGO ALEJANDRO"/>
    <x v="9"/>
    <x v="0"/>
    <n v="250"/>
    <n v="20.8333333333333"/>
    <n v="260.97854077253203"/>
    <m/>
    <n v="145652.44639999999"/>
    <x v="1"/>
    <n v="13967.5676"/>
    <x v="1413"/>
    <x v="0"/>
    <m/>
  </r>
  <r>
    <d v="2025-06-18T02:10:15"/>
    <x v="9"/>
    <x v="33"/>
    <s v="LEON PEREZ RAUL ENRIQUE"/>
    <x v="1"/>
    <x v="0"/>
    <n v="219"/>
    <n v="19.909090909090899"/>
    <n v="239.23032904148801"/>
    <s v="2 Descuentos (Usuarios desubicados) "/>
    <n v="133514.74249999999"/>
    <x v="0"/>
    <n v="13967.5676"/>
    <x v="1413"/>
    <x v="0"/>
    <m/>
  </r>
  <r>
    <d v="2025-06-18T02:10:15"/>
    <x v="1"/>
    <x v="34"/>
    <s v="PALMAR PANA EDIXON JOSUE"/>
    <x v="2"/>
    <x v="0"/>
    <n v="128"/>
    <n v="21.3333333333333"/>
    <n v="130.48927038626601"/>
    <s v="1 Descuento (Conduct) "/>
    <n v="72826.223199999993"/>
    <x v="0"/>
    <n v="13967.5676"/>
    <x v="1413"/>
    <x v="0"/>
    <m/>
  </r>
  <r>
    <d v="2025-06-18T02:10:15"/>
    <x v="9"/>
    <x v="35"/>
    <s v="OCAMPO OCAMPO ANTONIO JOSE "/>
    <x v="10"/>
    <x v="0"/>
    <n v="122"/>
    <n v="30.5"/>
    <n v="86.9928469241774"/>
    <m/>
    <n v="48550.815499999997"/>
    <x v="0"/>
    <n v="13967.5676"/>
    <x v="1413"/>
    <x v="0"/>
    <m/>
  </r>
  <r>
    <d v="2025-06-18T02:10:16"/>
    <x v="1"/>
    <x v="41"/>
    <s v="HERNANDEZ MACIAS GILBERTO"/>
    <x v="0"/>
    <x v="0"/>
    <n v="159"/>
    <n v="17.6666666666667"/>
    <n v="195.73390557939899"/>
    <s v="2 Descuentos (Conduct y despachador) "/>
    <n v="109239.3348"/>
    <x v="1"/>
    <n v="13967.5676"/>
    <x v="1413"/>
    <x v="0"/>
    <m/>
  </r>
  <r>
    <d v="2025-06-18T02:10:16"/>
    <x v="9"/>
    <x v="40"/>
    <s v="PALACIO  RODRIGO"/>
    <x v="6"/>
    <x v="0"/>
    <n v="165"/>
    <n v="20.625"/>
    <n v="173.985693848355"/>
    <s v="4 Descuentos (Transbordo) "/>
    <n v="97101.630900000004"/>
    <x v="1"/>
    <n v="13967.5676"/>
    <x v="1413"/>
    <x v="0"/>
    <m/>
  </r>
  <r>
    <d v="2025-06-19T02:23:52"/>
    <x v="9"/>
    <x v="0"/>
    <s v="MONTOYA OSPINA GILBERTO ANTONIO"/>
    <x v="9"/>
    <x v="0"/>
    <n v="270"/>
    <n v="22.5"/>
    <n v="250.53986013986"/>
    <s v="6 Descuentos (transbordo, asociados, prueba en ruta y jefe de ruta) "/>
    <n v="139545.81820000001"/>
    <x v="0"/>
    <n v="14138.8889"/>
    <x v="1414"/>
    <x v="0"/>
    <m/>
  </r>
  <r>
    <d v="2025-06-19T02:23:52"/>
    <x v="1"/>
    <x v="36"/>
    <s v="PARIAS MURIEL JHON FREDY"/>
    <x v="0"/>
    <x v="0"/>
    <n v="207"/>
    <n v="23"/>
    <n v="187.90489510489499"/>
    <s v="1 Descuento (Conduct)"/>
    <n v="104659.3636"/>
    <x v="1"/>
    <n v="14138.8889"/>
    <x v="1414"/>
    <x v="0"/>
    <m/>
  </r>
  <r>
    <d v="2025-06-19T02:23:53"/>
    <x v="9"/>
    <x v="1"/>
    <s v="ESPINOZA CHAVARRIA GUILLERMO LEON"/>
    <x v="0"/>
    <x v="0"/>
    <n v="194"/>
    <n v="21.5555555555556"/>
    <n v="187.90489510489499"/>
    <m/>
    <n v="104659.3636"/>
    <x v="0"/>
    <n v="14138.8889"/>
    <x v="1414"/>
    <x v="0"/>
    <m/>
  </r>
  <r>
    <d v="2025-06-19T02:23:53"/>
    <x v="1"/>
    <x v="37"/>
    <s v="SUAREZ ROLDAN BRAHIAN"/>
    <x v="0"/>
    <x v="0"/>
    <n v="173"/>
    <n v="19.2222222222222"/>
    <n v="187.90489510489499"/>
    <m/>
    <n v="104659.3636"/>
    <x v="0"/>
    <n v="14138.8889"/>
    <x v="1414"/>
    <x v="0"/>
    <m/>
  </r>
  <r>
    <d v="2025-06-19T02:23:53"/>
    <x v="9"/>
    <x v="2"/>
    <s v="RUA CHAVARRIA JEFERSON ANDREY"/>
    <x v="1"/>
    <x v="0"/>
    <n v="301"/>
    <n v="27.363636363636399"/>
    <n v="229.66153846153799"/>
    <m/>
    <n v="127917"/>
    <x v="1"/>
    <n v="14138.8889"/>
    <x v="1414"/>
    <x v="0"/>
    <m/>
  </r>
  <r>
    <d v="2025-06-19T02:23:53"/>
    <x v="1"/>
    <x v="3"/>
    <s v="LOPEZ PINEDA DANIEL ESTIVEN"/>
    <x v="9"/>
    <x v="0"/>
    <n v="231"/>
    <n v="19.25"/>
    <n v="250.53986013986"/>
    <s v="WILMAR MARTINEZ Realiz 4 viajes donde moviliz 98 Usuarios, 1 Descuento (Movilidad reducida) "/>
    <n v="139545.81820000001"/>
    <x v="0"/>
    <n v="14138.8889"/>
    <x v="1414"/>
    <x v="0"/>
    <m/>
  </r>
  <r>
    <d v="2025-06-19T02:23:54"/>
    <x v="9"/>
    <x v="4"/>
    <s v="GIRALDO GIRALDO YOVIN ANDRES"/>
    <x v="3"/>
    <x v="1"/>
    <n v="216"/>
    <n v="20.571428571428601"/>
    <n v="219.22237762237799"/>
    <s v="Se descuenta 0.5 viaje de 5 pm ya que NO presta un buen servicio (no recoge usuarios en la ruta). 2 Descuentos (Usuarios desubicados) "/>
    <n v="116288.27589999999"/>
    <x v="1"/>
    <n v="14138.8889"/>
    <x v="1414"/>
    <x v="2"/>
    <n v="10.439"/>
  </r>
  <r>
    <d v="2025-06-19T02:23:54"/>
    <x v="1"/>
    <x v="5"/>
    <s v="GONZALEZ PEREZ RAFAEL JOSE"/>
    <x v="3"/>
    <x v="0"/>
    <n v="200"/>
    <n v="20"/>
    <n v="208.783216783217"/>
    <m/>
    <n v="116288.18180000001"/>
    <x v="1"/>
    <n v="14138.8889"/>
    <x v="1414"/>
    <x v="0"/>
    <m/>
  </r>
  <r>
    <d v="2025-06-19T02:23:54"/>
    <x v="9"/>
    <x v="6"/>
    <s v="SERNA GONZALES GEOVANNY ANDRES"/>
    <x v="0"/>
    <x v="0"/>
    <n v="171"/>
    <n v="19"/>
    <n v="187.90489510489499"/>
    <m/>
    <n v="104659.3636"/>
    <x v="0"/>
    <n v="14138.8889"/>
    <x v="1414"/>
    <x v="0"/>
    <m/>
  </r>
  <r>
    <d v="2025-06-19T02:23:54"/>
    <x v="1"/>
    <x v="7"/>
    <s v="MARIN ALZATE KEVIN ANDRES"/>
    <x v="3"/>
    <x v="0"/>
    <n v="184"/>
    <n v="18.399999999999999"/>
    <n v="208.783216783217"/>
    <s v="2 Descuento (Jefe de ruta) "/>
    <n v="116288.18180000001"/>
    <x v="0"/>
    <n v="14138.8889"/>
    <x v="1414"/>
    <x v="0"/>
    <m/>
  </r>
  <r>
    <d v="2025-06-19T02:23:55"/>
    <x v="9"/>
    <x v="9"/>
    <s v="DAVID  HENRY GIOVANNY"/>
    <x v="0"/>
    <x v="0"/>
    <n v="189"/>
    <n v="21"/>
    <n v="187.90489510489499"/>
    <m/>
    <n v="104659.3636"/>
    <x v="0"/>
    <n v="14138.8889"/>
    <x v="1414"/>
    <x v="0"/>
    <m/>
  </r>
  <r>
    <d v="2025-06-19T02:23:55"/>
    <x v="1"/>
    <x v="10"/>
    <s v="CERVANTES MARTINEZ FELIX ENRIQUE"/>
    <x v="3"/>
    <x v="0"/>
    <n v="211"/>
    <n v="21.1"/>
    <n v="208.783216783217"/>
    <m/>
    <n v="116288.18180000001"/>
    <x v="0"/>
    <n v="14138.8889"/>
    <x v="1414"/>
    <x v="0"/>
    <m/>
  </r>
  <r>
    <d v="2025-06-19T02:23:55"/>
    <x v="9"/>
    <x v="11"/>
    <s v="HINCAPIE LOPEZ DIDIER FABIAN"/>
    <x v="3"/>
    <x v="0"/>
    <n v="192"/>
    <n v="19.2"/>
    <n v="208.783216783217"/>
    <s v="1 Descuento (Conduct)"/>
    <n v="116288.18180000001"/>
    <x v="1"/>
    <n v="14138.8889"/>
    <x v="1414"/>
    <x v="0"/>
    <m/>
  </r>
  <r>
    <d v="2025-06-19T02:23:55"/>
    <x v="1"/>
    <x v="12"/>
    <s v="VERENZUELA MARTINEZ ALEXANDER"/>
    <x v="3"/>
    <x v="0"/>
    <n v="186"/>
    <n v="18.600000000000001"/>
    <n v="208.783216783217"/>
    <s v="2 Descuentos (Usuarios desubicados) "/>
    <n v="116288.18180000001"/>
    <x v="1"/>
    <n v="14138.8889"/>
    <x v="1414"/>
    <x v="0"/>
    <m/>
  </r>
  <r>
    <d v="2025-06-19T02:23:56"/>
    <x v="9"/>
    <x v="13"/>
    <s v="PEREZ GARCIA JUAN ESTEBAN"/>
    <x v="3"/>
    <x v="0"/>
    <n v="188"/>
    <n v="18.8"/>
    <n v="208.783216783217"/>
    <s v="1 Descuento (Usuario desubicado) "/>
    <n v="116288.18180000001"/>
    <x v="0"/>
    <n v="14138.8889"/>
    <x v="1414"/>
    <x v="0"/>
    <m/>
  </r>
  <r>
    <d v="2025-06-19T02:23:56"/>
    <x v="1"/>
    <x v="14"/>
    <s v="MURILLO  YORMAN ANDRES"/>
    <x v="3"/>
    <x v="0"/>
    <n v="174"/>
    <n v="17.399999999999999"/>
    <n v="208.783216783217"/>
    <s v="1 Descuento (Despachador) "/>
    <n v="116288.18180000001"/>
    <x v="0"/>
    <n v="14138.8889"/>
    <x v="1414"/>
    <x v="0"/>
    <m/>
  </r>
  <r>
    <d v="2025-06-19T02:23:56"/>
    <x v="9"/>
    <x v="16"/>
    <s v="MACEA ARBELAEZ MATEO"/>
    <x v="0"/>
    <x v="0"/>
    <n v="168"/>
    <n v="18.6666666666667"/>
    <n v="187.90489510489499"/>
    <s v="1 Descuento (Conduct)"/>
    <n v="104659.3636"/>
    <x v="0"/>
    <n v="14138.8889"/>
    <x v="1414"/>
    <x v="0"/>
    <m/>
  </r>
  <r>
    <d v="2025-06-19T02:23:57"/>
    <x v="1"/>
    <x v="17"/>
    <s v="VALENCIA MENDOZA JHON"/>
    <x v="0"/>
    <x v="0"/>
    <n v="186"/>
    <n v="20.6666666666667"/>
    <n v="187.90489510489499"/>
    <s v="1 Descuento (Despachador) "/>
    <n v="104659.3636"/>
    <x v="0"/>
    <n v="14138.8889"/>
    <x v="1414"/>
    <x v="0"/>
    <m/>
  </r>
  <r>
    <d v="2025-06-19T02:23:57"/>
    <x v="9"/>
    <x v="18"/>
    <s v="DURANGO DAVID JOSE"/>
    <x v="1"/>
    <x v="0"/>
    <n v="220"/>
    <n v="20"/>
    <n v="229.66153846153799"/>
    <s v="2 Descuentos (Usuarios desubicados) "/>
    <n v="127917"/>
    <x v="0"/>
    <n v="14138.8889"/>
    <x v="1414"/>
    <x v="0"/>
    <m/>
  </r>
  <r>
    <d v="2025-06-19T02:23:57"/>
    <x v="1"/>
    <x v="20"/>
    <s v="SALDARRIAGA PARRA LUIS ALBERTO"/>
    <x v="3"/>
    <x v="0"/>
    <n v="195"/>
    <n v="19.5"/>
    <n v="208.783216783217"/>
    <s v="2 Descuentos (Conduct y despachador)"/>
    <n v="116288.18180000001"/>
    <x v="2"/>
    <n v="14138.8889"/>
    <x v="1414"/>
    <x v="0"/>
    <m/>
  </r>
  <r>
    <d v="2025-06-19T02:23:57"/>
    <x v="9"/>
    <x v="21"/>
    <s v="HERRERA GIRALDO DAVINSON"/>
    <x v="4"/>
    <x v="0"/>
    <n v="144"/>
    <n v="20.571428571428601"/>
    <n v="146.14825174825199"/>
    <s v="14 Descuentos (conduct y transbordo) "/>
    <n v="81401.727299999999"/>
    <x v="0"/>
    <n v="14138.8889"/>
    <x v="1414"/>
    <x v="0"/>
    <m/>
  </r>
  <r>
    <d v="2025-06-19T02:23:58"/>
    <x v="1"/>
    <x v="38"/>
    <s v="JIMENEZ HURTADO CARLOS ESTIVEN"/>
    <x v="0"/>
    <x v="0"/>
    <n v="229"/>
    <n v="25.4444444444444"/>
    <n v="187.90489510489499"/>
    <m/>
    <n v="104659.3636"/>
    <x v="1"/>
    <n v="14138.8889"/>
    <x v="1414"/>
    <x v="0"/>
    <m/>
  </r>
  <r>
    <d v="2025-06-19T02:23:58"/>
    <x v="9"/>
    <x v="22"/>
    <s v="CIRO MARIN RODRIGO ALBERTO"/>
    <x v="3"/>
    <x v="0"/>
    <n v="207"/>
    <n v="20.7"/>
    <n v="208.783216783217"/>
    <s v="2 Descuento (Conduct) "/>
    <n v="116288.18180000001"/>
    <x v="0"/>
    <n v="14138.8889"/>
    <x v="1414"/>
    <x v="0"/>
    <m/>
  </r>
  <r>
    <d v="2025-06-19T02:23:58"/>
    <x v="1"/>
    <x v="23"/>
    <s v="HENAO MUOZ FERNEY"/>
    <x v="6"/>
    <x v="0"/>
    <n v="176"/>
    <n v="22"/>
    <n v="167.02657342657301"/>
    <s v="JORGE FLORES Realiz 3 viajes donde moviliz 85 Usuarios "/>
    <n v="93030.545499999993"/>
    <x v="0"/>
    <n v="14138.8889"/>
    <x v="1414"/>
    <x v="0"/>
    <m/>
  </r>
  <r>
    <d v="2025-06-19T02:23:59"/>
    <x v="9"/>
    <x v="24"/>
    <s v="GUTIERREZ ARICAPA DANIEL HUMBERTO"/>
    <x v="1"/>
    <x v="0"/>
    <n v="273"/>
    <n v="24.818181818181799"/>
    <n v="229.66153846153799"/>
    <m/>
    <n v="127917"/>
    <x v="0"/>
    <n v="14138.8889"/>
    <x v="1414"/>
    <x v="0"/>
    <m/>
  </r>
  <r>
    <d v="2025-06-19T02:23:59"/>
    <x v="1"/>
    <x v="25"/>
    <s v="HINCAPIE LONDOO JHONY ALEXANDER"/>
    <x v="4"/>
    <x v="0"/>
    <n v="160"/>
    <n v="22.8571428571429"/>
    <n v="146.14825174825199"/>
    <m/>
    <n v="81401.727299999999"/>
    <x v="0"/>
    <n v="14138.8889"/>
    <x v="1414"/>
    <x v="0"/>
    <m/>
  </r>
  <r>
    <d v="2025-06-19T02:23:59"/>
    <x v="9"/>
    <x v="26"/>
    <s v="MARTINEZ  WILMAR"/>
    <x v="10"/>
    <x v="0"/>
    <n v="96"/>
    <n v="21.3333333333333"/>
    <n v="93.952447552447595"/>
    <m/>
    <n v="52329.681799999998"/>
    <x v="0"/>
    <n v="14138.8889"/>
    <x v="1414"/>
    <x v="0"/>
    <m/>
  </r>
  <r>
    <d v="2025-06-19T02:24:00"/>
    <x v="1"/>
    <x v="39"/>
    <s v="AGUIRRE GARCIA DEIMAR ANDRES"/>
    <x v="4"/>
    <x v="0"/>
    <n v="152"/>
    <n v="21.714285714285701"/>
    <n v="146.14825174825199"/>
    <m/>
    <n v="81401.727299999999"/>
    <x v="0"/>
    <n v="14138.8889"/>
    <x v="1414"/>
    <x v="0"/>
    <m/>
  </r>
  <r>
    <d v="2025-06-19T02:24:00"/>
    <x v="9"/>
    <x v="27"/>
    <s v="AGUDELO GARCIA DENIN ANGELO"/>
    <x v="0"/>
    <x v="0"/>
    <n v="194"/>
    <n v="21.5555555555556"/>
    <n v="187.90489510489499"/>
    <s v="1 Descuento (Usuario desubicado) "/>
    <n v="104659.3636"/>
    <x v="0"/>
    <n v="14138.8889"/>
    <x v="1414"/>
    <x v="0"/>
    <m/>
  </r>
  <r>
    <d v="2025-06-19T02:24:00"/>
    <x v="1"/>
    <x v="28"/>
    <s v="MARULANDA JARAMILLO DAWER ANDRES"/>
    <x v="0"/>
    <x v="0"/>
    <n v="168"/>
    <n v="18.6666666666667"/>
    <n v="187.90489510489499"/>
    <m/>
    <n v="104659.3636"/>
    <x v="0"/>
    <n v="14138.8889"/>
    <x v="1414"/>
    <x v="0"/>
    <m/>
  </r>
  <r>
    <d v="2025-06-19T02:24:00"/>
    <x v="9"/>
    <x v="29"/>
    <s v="LOPERA ALVAREZ ESTIVEN"/>
    <x v="0"/>
    <x v="0"/>
    <n v="224"/>
    <n v="24.8888888888889"/>
    <n v="187.90489510489499"/>
    <m/>
    <n v="104659.3636"/>
    <x v="0"/>
    <n v="14138.8889"/>
    <x v="1414"/>
    <x v="0"/>
    <m/>
  </r>
  <r>
    <d v="2025-06-19T02:24:01"/>
    <x v="1"/>
    <x v="31"/>
    <s v="JARAMILLO JARAMILLO FRANCISCO WBEIMAR"/>
    <x v="1"/>
    <x v="0"/>
    <n v="182"/>
    <n v="16.545454545454501"/>
    <n v="229.66153846153799"/>
    <s v="1 Descuento (Transbordo) "/>
    <n v="127917"/>
    <x v="0"/>
    <n v="14138.8889"/>
    <x v="1414"/>
    <x v="0"/>
    <m/>
  </r>
  <r>
    <d v="2025-06-19T02:24:01"/>
    <x v="9"/>
    <x v="32"/>
    <s v="TABORDA ROJAS DIEGO ALEJANDRO"/>
    <x v="3"/>
    <x v="0"/>
    <n v="220"/>
    <n v="22"/>
    <n v="208.783216783217"/>
    <m/>
    <n v="116288.18180000001"/>
    <x v="1"/>
    <n v="14138.8889"/>
    <x v="1414"/>
    <x v="0"/>
    <m/>
  </r>
  <r>
    <d v="2025-06-19T02:24:01"/>
    <x v="1"/>
    <x v="33"/>
    <s v="LEON PEREZ RAUL ENRIQUE"/>
    <x v="1"/>
    <x v="0"/>
    <n v="210"/>
    <n v="19.090909090909101"/>
    <n v="229.66153846153799"/>
    <s v="18 Descuentos (conduct y transbordo) "/>
    <n v="127917"/>
    <x v="0"/>
    <n v="14138.8889"/>
    <x v="1414"/>
    <x v="0"/>
    <m/>
  </r>
  <r>
    <d v="2025-06-19T02:24:01"/>
    <x v="9"/>
    <x v="34"/>
    <s v="PALMAR PANA EDIXON JOSUE"/>
    <x v="0"/>
    <x v="0"/>
    <n v="172"/>
    <n v="19.1111111111111"/>
    <n v="187.90489510489499"/>
    <m/>
    <n v="104659.3636"/>
    <x v="0"/>
    <n v="14138.8889"/>
    <x v="1414"/>
    <x v="0"/>
    <m/>
  </r>
  <r>
    <d v="2025-06-19T02:24:02"/>
    <x v="1"/>
    <x v="35"/>
    <s v="OCAMPO OCAMPO ANTONIO JOSE"/>
    <x v="6"/>
    <x v="0"/>
    <n v="173"/>
    <n v="23.066666666666698"/>
    <n v="156.58741258741301"/>
    <m/>
    <n v="87216.136400000003"/>
    <x v="0"/>
    <n v="14138.8889"/>
    <x v="1414"/>
    <x v="0"/>
    <m/>
  </r>
  <r>
    <d v="2025-06-19T02:24:02"/>
    <x v="9"/>
    <x v="41"/>
    <s v="HERNANDEZ MACIAS GILBERTO "/>
    <x v="0"/>
    <x v="0"/>
    <n v="209"/>
    <n v="23.2222222222222"/>
    <n v="187.90489510489499"/>
    <s v="2 Descuentos (conduct y asociado) "/>
    <n v="104659.3636"/>
    <x v="1"/>
    <n v="14138.8889"/>
    <x v="1414"/>
    <x v="0"/>
    <m/>
  </r>
  <r>
    <d v="2025-06-19T02:24:02"/>
    <x v="1"/>
    <x v="40"/>
    <s v="PALACIO  RODRIGO"/>
    <x v="3"/>
    <x v="0"/>
    <n v="219"/>
    <n v="21.9"/>
    <n v="208.783216783217"/>
    <s v="1 Descuento (Conduct)"/>
    <n v="116288.18180000001"/>
    <x v="1"/>
    <n v="14138.8889"/>
    <x v="1414"/>
    <x v="0"/>
    <m/>
  </r>
  <r>
    <d v="2025-06-20T02:41:43"/>
    <x v="1"/>
    <x v="0"/>
    <s v="LOPEZ CEBALLOS JONATHAN CAMILO"/>
    <x v="3"/>
    <x v="0"/>
    <n v="203"/>
    <n v="20.3"/>
    <n v="205.94059405940601"/>
    <m/>
    <n v="114625.2475"/>
    <x v="0"/>
    <n v="14083.3333"/>
    <x v="1415"/>
    <x v="0"/>
    <m/>
  </r>
  <r>
    <d v="2025-06-20T02:41:43"/>
    <x v="9"/>
    <x v="36"/>
    <s v="PARIAS MURIEL JHON FREDY"/>
    <x v="0"/>
    <x v="0"/>
    <n v="199"/>
    <n v="22.1111111111111"/>
    <n v="185.346534653465"/>
    <m/>
    <n v="103162.7228"/>
    <x v="1"/>
    <n v="14083.3333"/>
    <x v="1415"/>
    <x v="0"/>
    <m/>
  </r>
  <r>
    <d v="2025-06-20T02:41:44"/>
    <x v="1"/>
    <x v="1"/>
    <s v="ESPINOZA CHAVARRIA GUILLERMO LEON"/>
    <x v="0"/>
    <x v="0"/>
    <n v="222"/>
    <n v="24.6666666666667"/>
    <n v="185.346534653465"/>
    <m/>
    <n v="103162.7228"/>
    <x v="0"/>
    <n v="14083.3333"/>
    <x v="1415"/>
    <x v="0"/>
    <m/>
  </r>
  <r>
    <d v="2025-06-20T02:41:44"/>
    <x v="9"/>
    <x v="37"/>
    <s v="SUAREZ ROLDAN BRAHIAN"/>
    <x v="9"/>
    <x v="0"/>
    <n v="232"/>
    <n v="19.3333333333333"/>
    <n v="247.12871287128701"/>
    <s v="2 Descuentos (Usuarios desubicados) "/>
    <n v="137550.29699999999"/>
    <x v="0"/>
    <n v="14083.3333"/>
    <x v="1415"/>
    <x v="0"/>
    <m/>
  </r>
  <r>
    <d v="2025-06-20T02:41:44"/>
    <x v="1"/>
    <x v="2"/>
    <s v="LONDOO LOPERA DUVAN ANDRES"/>
    <x v="6"/>
    <x v="0"/>
    <n v="202"/>
    <n v="25.25"/>
    <n v="164.75247524752501"/>
    <m/>
    <n v="91700.198000000004"/>
    <x v="1"/>
    <n v="14083.3333"/>
    <x v="1415"/>
    <x v="0"/>
    <m/>
  </r>
  <r>
    <d v="2025-06-20T02:41:44"/>
    <x v="9"/>
    <x v="3"/>
    <s v="LOPEZ PINEDA DANIEL ESTIVEN"/>
    <x v="9"/>
    <x v="0"/>
    <n v="212"/>
    <n v="17.6666666666667"/>
    <n v="247.12871287128701"/>
    <m/>
    <n v="137550.29699999999"/>
    <x v="0"/>
    <n v="14083.3333"/>
    <x v="1415"/>
    <x v="0"/>
    <m/>
  </r>
  <r>
    <d v="2025-06-20T02:41:45"/>
    <x v="1"/>
    <x v="4"/>
    <s v="GIRALDO GIRALDO YOVIN ANDRES"/>
    <x v="0"/>
    <x v="0"/>
    <n v="149"/>
    <n v="16.5555555555556"/>
    <n v="185.346534653465"/>
    <s v="4 Descuentos (Conducts y usuarios desubicados) "/>
    <n v="103162.7228"/>
    <x v="1"/>
    <n v="14083.3333"/>
    <x v="1415"/>
    <x v="0"/>
    <m/>
  </r>
  <r>
    <d v="2025-06-20T02:41:45"/>
    <x v="9"/>
    <x v="5"/>
    <s v="GONZALEZ PEREZ RAFAEL JOSE"/>
    <x v="1"/>
    <x v="0"/>
    <n v="230"/>
    <n v="20.909090909090899"/>
    <n v="226.53465346534699"/>
    <m/>
    <n v="126087.7723"/>
    <x v="1"/>
    <n v="14083.3333"/>
    <x v="1415"/>
    <x v="0"/>
    <m/>
  </r>
  <r>
    <d v="2025-06-20T02:41:45"/>
    <x v="1"/>
    <x v="6"/>
    <s v="MARTINEZ  WILMAR"/>
    <x v="0"/>
    <x v="3"/>
    <n v="224"/>
    <n v="24.8888888888889"/>
    <n v="185.346534653465"/>
    <m/>
    <n v="103162.7228"/>
    <x v="0"/>
    <n v="14083.3333"/>
    <x v="1415"/>
    <x v="0"/>
    <m/>
  </r>
  <r>
    <d v="2025-06-20T02:41:45"/>
    <x v="9"/>
    <x v="7"/>
    <s v="MARIN ALZATE KEVIN ANDRES"/>
    <x v="1"/>
    <x v="0"/>
    <n v="223"/>
    <n v="20.272727272727298"/>
    <n v="226.53465346534699"/>
    <m/>
    <n v="126087.7723"/>
    <x v="0"/>
    <n v="14083.3333"/>
    <x v="1415"/>
    <x v="0"/>
    <m/>
  </r>
  <r>
    <d v="2025-06-20T02:41:46"/>
    <x v="1"/>
    <x v="9"/>
    <s v="DAVID  HENRY GIOVANNY"/>
    <x v="0"/>
    <x v="0"/>
    <n v="224"/>
    <n v="24.8888888888889"/>
    <n v="185.346534653465"/>
    <m/>
    <n v="103162.7228"/>
    <x v="0"/>
    <n v="14083.3333"/>
    <x v="1415"/>
    <x v="0"/>
    <m/>
  </r>
  <r>
    <d v="2025-06-20T02:41:46"/>
    <x v="9"/>
    <x v="10"/>
    <s v="HENAO HOYOS SANTIAGO"/>
    <x v="9"/>
    <x v="0"/>
    <n v="227"/>
    <n v="18.9166666666667"/>
    <n v="247.12871287128701"/>
    <s v="Se descuenta 0.5 viaje de 10 48 am ya que NO espera el tiempo indicado en el paradero "/>
    <n v="131819.052"/>
    <x v="0"/>
    <n v="14083.3333"/>
    <x v="1415"/>
    <x v="2"/>
    <n v="10.297000000000001"/>
  </r>
  <r>
    <d v="2025-06-20T02:41:46"/>
    <x v="1"/>
    <x v="11"/>
    <s v="HINCAPIE LOPEZ DIDIER FABIAN"/>
    <x v="9"/>
    <x v="0"/>
    <n v="236"/>
    <n v="19.6666666666667"/>
    <n v="247.12871287128701"/>
    <m/>
    <n v="137550.29699999999"/>
    <x v="1"/>
    <n v="14083.3333"/>
    <x v="1415"/>
    <x v="0"/>
    <m/>
  </r>
  <r>
    <d v="2025-06-20T02:41:46"/>
    <x v="9"/>
    <x v="12"/>
    <s v="HERNANDEZ MACIAS GILBERTO"/>
    <x v="3"/>
    <x v="0"/>
    <n v="203"/>
    <n v="20.3"/>
    <n v="205.94059405940601"/>
    <m/>
    <n v="114625.2475"/>
    <x v="1"/>
    <n v="14083.3333"/>
    <x v="1415"/>
    <x v="0"/>
    <m/>
  </r>
  <r>
    <d v="2025-06-20T02:41:46"/>
    <x v="1"/>
    <x v="13"/>
    <s v="PEREZ GARCIA JUAN ESTEBAN"/>
    <x v="3"/>
    <x v="0"/>
    <n v="182"/>
    <n v="18.2"/>
    <n v="205.94059405940601"/>
    <m/>
    <n v="114625.2475"/>
    <x v="0"/>
    <n v="14083.3333"/>
    <x v="1415"/>
    <x v="0"/>
    <m/>
  </r>
  <r>
    <d v="2025-06-20T02:41:47"/>
    <x v="9"/>
    <x v="16"/>
    <s v="LOPERA ALVAREZ ESTIVEN"/>
    <x v="2"/>
    <x v="0"/>
    <n v="130"/>
    <n v="21.6666666666667"/>
    <n v="123.564356435644"/>
    <m/>
    <n v="68775.148499999996"/>
    <x v="0"/>
    <n v="14083.3333"/>
    <x v="1415"/>
    <x v="0"/>
    <m/>
  </r>
  <r>
    <d v="2025-06-20T02:41:47"/>
    <x v="1"/>
    <x v="17"/>
    <s v="VALENCIA MENDOZA JHON"/>
    <x v="1"/>
    <x v="0"/>
    <n v="210"/>
    <n v="19.090909090909101"/>
    <n v="226.53465346534699"/>
    <s v="3 Descuentos (conduct y jefe de ruta) "/>
    <n v="126087.7723"/>
    <x v="0"/>
    <n v="14083.3333"/>
    <x v="1415"/>
    <x v="0"/>
    <m/>
  </r>
  <r>
    <d v="2025-06-20T02:41:47"/>
    <x v="9"/>
    <x v="18"/>
    <s v="DURANGO DAVID JOSE"/>
    <x v="3"/>
    <x v="0"/>
    <n v="212"/>
    <n v="21.2"/>
    <n v="205.94059405940601"/>
    <m/>
    <n v="114625.2475"/>
    <x v="0"/>
    <n v="14083.3333"/>
    <x v="1415"/>
    <x v="0"/>
    <m/>
  </r>
  <r>
    <d v="2025-06-20T02:41:47"/>
    <x v="1"/>
    <x v="19"/>
    <s v="RUA CHAVARRIA JEFERSON ANDREY"/>
    <x v="5"/>
    <x v="0"/>
    <n v="23"/>
    <n v="23"/>
    <n v="20.594059405940602"/>
    <m/>
    <n v="11462.524799999999"/>
    <x v="1"/>
    <n v="14083.3333"/>
    <x v="1415"/>
    <x v="0"/>
    <m/>
  </r>
  <r>
    <d v="2025-06-20T02:41:48"/>
    <x v="9"/>
    <x v="20"/>
    <s v="SALDARRIAGA PARRA LUIS ALBERTO"/>
    <x v="3"/>
    <x v="0"/>
    <n v="211"/>
    <n v="21.1"/>
    <n v="205.94059405940601"/>
    <s v="2 Descuentos (Usuarios desubicados) "/>
    <n v="114625.2475"/>
    <x v="2"/>
    <n v="14083.3333"/>
    <x v="1415"/>
    <x v="0"/>
    <m/>
  </r>
  <r>
    <d v="2025-06-20T02:41:48"/>
    <x v="1"/>
    <x v="21"/>
    <s v="GOMEZ VERGARA EDWIN"/>
    <x v="9"/>
    <x v="0"/>
    <n v="238"/>
    <n v="19.8333333333333"/>
    <n v="247.12871287128701"/>
    <s v="4 Descuentos (despachador y usuarios desubicados) "/>
    <n v="137550.29699999999"/>
    <x v="0"/>
    <n v="14083.3333"/>
    <x v="1415"/>
    <x v="0"/>
    <m/>
  </r>
  <r>
    <d v="2025-06-20T02:41:48"/>
    <x v="9"/>
    <x v="38"/>
    <s v="JIMENEZ HURTADO CARLOS ESTIVEN"/>
    <x v="3"/>
    <x v="0"/>
    <n v="234"/>
    <n v="23.4"/>
    <n v="205.94059405940601"/>
    <m/>
    <n v="114625.2475"/>
    <x v="1"/>
    <n v="14083.3333"/>
    <x v="1415"/>
    <x v="0"/>
    <m/>
  </r>
  <r>
    <d v="2025-06-20T02:41:48"/>
    <x v="1"/>
    <x v="22"/>
    <s v="CIRO MARIN RODRIGO ALBERTO"/>
    <x v="6"/>
    <x v="0"/>
    <n v="157"/>
    <n v="19.625"/>
    <n v="164.75247524752501"/>
    <m/>
    <n v="91700.198000000004"/>
    <x v="0"/>
    <n v="14083.3333"/>
    <x v="1415"/>
    <x v="0"/>
    <m/>
  </r>
  <r>
    <d v="2025-06-20T02:41:49"/>
    <x v="9"/>
    <x v="23"/>
    <s v="FLORES RINCON JORGE ALBERTO"/>
    <x v="0"/>
    <x v="0"/>
    <n v="195"/>
    <n v="21.6666666666667"/>
    <n v="185.346534653465"/>
    <m/>
    <n v="103162.7228"/>
    <x v="0"/>
    <n v="14083.3333"/>
    <x v="1415"/>
    <x v="0"/>
    <m/>
  </r>
  <r>
    <d v="2025-06-20T02:41:49"/>
    <x v="1"/>
    <x v="24"/>
    <s v="AGUDELO GARCIA LLORDIN ELIAS"/>
    <x v="6"/>
    <x v="0"/>
    <n v="168"/>
    <n v="19.764705882352899"/>
    <n v="175.04950495049499"/>
    <s v="1 Descuento (Jefe de ruta) "/>
    <n v="97431.460399999996"/>
    <x v="0"/>
    <n v="14083.3333"/>
    <x v="1415"/>
    <x v="0"/>
    <m/>
  </r>
  <r>
    <d v="2025-06-20T02:41:49"/>
    <x v="9"/>
    <x v="25"/>
    <s v="HINCAPIE LONDOO JHONY ALEXANDER"/>
    <x v="3"/>
    <x v="0"/>
    <n v="204"/>
    <n v="20.399999999999999"/>
    <n v="205.94059405940601"/>
    <s v="1 Descuento (Conduct) "/>
    <n v="114625.2475"/>
    <x v="0"/>
    <n v="14083.3333"/>
    <x v="1415"/>
    <x v="0"/>
    <m/>
  </r>
  <r>
    <d v="2025-06-20T02:41:49"/>
    <x v="1"/>
    <x v="39"/>
    <s v="AGUIRRE GARCIA DEIMAR ANDRES"/>
    <x v="3"/>
    <x v="0"/>
    <n v="201"/>
    <n v="20.100000000000001"/>
    <n v="205.94059405940601"/>
    <s v="2 Descuentos (Usuario desubicado y transbordo) "/>
    <n v="114625.2475"/>
    <x v="0"/>
    <n v="14083.3333"/>
    <x v="1415"/>
    <x v="0"/>
    <m/>
  </r>
  <r>
    <d v="2025-06-20T02:41:50"/>
    <x v="9"/>
    <x v="27"/>
    <s v="AGUDELO GARCIA DENIN ANGELO"/>
    <x v="2"/>
    <x v="0"/>
    <n v="107"/>
    <n v="17.8333333333333"/>
    <n v="123.564356435644"/>
    <m/>
    <n v="68775.148499999996"/>
    <x v="0"/>
    <n v="14083.3333"/>
    <x v="1415"/>
    <x v="0"/>
    <m/>
  </r>
  <r>
    <d v="2025-06-20T02:41:50"/>
    <x v="1"/>
    <x v="28"/>
    <s v="MARULANDA JARAMILLO DAWER ANDRES"/>
    <x v="1"/>
    <x v="0"/>
    <n v="190"/>
    <n v="17.272727272727298"/>
    <n v="226.53465346534699"/>
    <m/>
    <n v="126087.7723"/>
    <x v="0"/>
    <n v="14083.3333"/>
    <x v="1415"/>
    <x v="0"/>
    <m/>
  </r>
  <r>
    <d v="2025-06-20T02:41:50"/>
    <x v="9"/>
    <x v="29"/>
    <s v="MONTOYA OSPINA GILBERTO ANTONIO"/>
    <x v="9"/>
    <x v="0"/>
    <n v="271"/>
    <n v="22.5833333333333"/>
    <n v="247.12871287128701"/>
    <m/>
    <n v="137550.29699999999"/>
    <x v="0"/>
    <n v="14083.3333"/>
    <x v="1415"/>
    <x v="0"/>
    <m/>
  </r>
  <r>
    <d v="2025-06-20T02:41:50"/>
    <x v="1"/>
    <x v="31"/>
    <s v="MARTINEZ CHAVERRA LUIS NORBERTO"/>
    <x v="3"/>
    <x v="0"/>
    <n v="240"/>
    <n v="24"/>
    <n v="205.94059405940601"/>
    <m/>
    <n v="114625.2475"/>
    <x v="0"/>
    <n v="14083.3333"/>
    <x v="1415"/>
    <x v="0"/>
    <m/>
  </r>
  <r>
    <d v="2025-06-20T02:41:51"/>
    <x v="9"/>
    <x v="32"/>
    <s v="TABORDA ROJAS DIEGO ALEJANDRO"/>
    <x v="6"/>
    <x v="0"/>
    <n v="140"/>
    <n v="17.5"/>
    <n v="164.75247524752501"/>
    <m/>
    <n v="91700.198000000004"/>
    <x v="1"/>
    <n v="14083.3333"/>
    <x v="1415"/>
    <x v="0"/>
    <m/>
  </r>
  <r>
    <d v="2025-06-20T02:41:51"/>
    <x v="1"/>
    <x v="33"/>
    <s v="LEON PEREZ RAUL ENRIQUE"/>
    <x v="1"/>
    <x v="0"/>
    <n v="224"/>
    <n v="20.363636363636399"/>
    <n v="226.53465346534699"/>
    <m/>
    <n v="126087.7723"/>
    <x v="0"/>
    <n v="14083.3333"/>
    <x v="1415"/>
    <x v="0"/>
    <m/>
  </r>
  <r>
    <d v="2025-06-20T02:41:51"/>
    <x v="9"/>
    <x v="34"/>
    <s v="PALMAR PANA EDIXON JOSUE"/>
    <x v="6"/>
    <x v="0"/>
    <n v="156"/>
    <n v="19.5"/>
    <n v="164.75247524752501"/>
    <s v="1 Descuento (Despachador) "/>
    <n v="91700.198000000004"/>
    <x v="0"/>
    <n v="14083.3333"/>
    <x v="1415"/>
    <x v="0"/>
    <m/>
  </r>
  <r>
    <d v="2025-06-20T02:41:51"/>
    <x v="1"/>
    <x v="35"/>
    <s v="OCAMPO OCAMPO ANTONIO JOSE"/>
    <x v="1"/>
    <x v="0"/>
    <n v="218"/>
    <n v="19.818181818181799"/>
    <n v="226.53465346534699"/>
    <m/>
    <n v="126087.7723"/>
    <x v="0"/>
    <n v="14083.3333"/>
    <x v="1415"/>
    <x v="0"/>
    <m/>
  </r>
  <r>
    <d v="2025-06-20T02:41:52"/>
    <x v="9"/>
    <x v="41"/>
    <s v="GARCIA DAVID WILSON ALBERTO"/>
    <x v="0"/>
    <x v="0"/>
    <n v="174"/>
    <n v="19.3333333333333"/>
    <n v="185.346534653465"/>
    <m/>
    <n v="103162.7228"/>
    <x v="1"/>
    <n v="14083.3333"/>
    <x v="1415"/>
    <x v="0"/>
    <m/>
  </r>
  <r>
    <d v="2025-06-20T02:41:52"/>
    <x v="1"/>
    <x v="40"/>
    <s v="PALACIO  RODRIGO"/>
    <x v="0"/>
    <x v="0"/>
    <n v="209"/>
    <n v="23.2222222222222"/>
    <n v="185.346534653465"/>
    <s v="1 Descuento (Despachador) "/>
    <n v="103162.7228"/>
    <x v="1"/>
    <n v="14083.3333"/>
    <x v="1415"/>
    <x v="0"/>
    <m/>
  </r>
  <r>
    <d v="2025-06-21T01:46:44"/>
    <x v="1"/>
    <x v="0"/>
    <s v="LOPEZ CEBALLOS JONATHAN CAMILO"/>
    <x v="0"/>
    <x v="0"/>
    <n v="207"/>
    <n v="23"/>
    <n v="189.22141823444301"/>
    <s v="1 Descuento (Usuario desubicado) "/>
    <n v="105429.5297"/>
    <x v="0"/>
    <n v="13835.1351"/>
    <x v="1416"/>
    <x v="0"/>
    <m/>
  </r>
  <r>
    <d v="2025-06-21T01:46:44"/>
    <x v="9"/>
    <x v="36"/>
    <s v="PARIAS MURIEL JHON FREDY"/>
    <x v="0"/>
    <x v="0"/>
    <n v="196"/>
    <n v="21.7777777777778"/>
    <n v="189.22141823444301"/>
    <s v="1 Descuento (Despachador) "/>
    <n v="105429.5297"/>
    <x v="1"/>
    <n v="13835.1351"/>
    <x v="1416"/>
    <x v="0"/>
    <m/>
  </r>
  <r>
    <d v="2025-06-21T01:46:44"/>
    <x v="1"/>
    <x v="1"/>
    <s v="ESPINOZA CHAVARRIA GUILLERMO LEON"/>
    <x v="0"/>
    <x v="0"/>
    <n v="161"/>
    <n v="17.8888888888889"/>
    <n v="189.22141823444301"/>
    <m/>
    <n v="105429.5297"/>
    <x v="0"/>
    <n v="13835.1351"/>
    <x v="1416"/>
    <x v="0"/>
    <m/>
  </r>
  <r>
    <d v="2025-06-21T01:46:45"/>
    <x v="9"/>
    <x v="37"/>
    <s v="SUAREZ ROLDAN BRAHIAN"/>
    <x v="0"/>
    <x v="0"/>
    <n v="189"/>
    <n v="21"/>
    <n v="189.22141823444301"/>
    <s v="1 Descuento (Monitoreo) "/>
    <n v="105429.5297"/>
    <x v="0"/>
    <n v="13835.1351"/>
    <x v="1416"/>
    <x v="0"/>
    <m/>
  </r>
  <r>
    <d v="2025-06-21T01:46:45"/>
    <x v="1"/>
    <x v="2"/>
    <s v="LONDOO LOPERA DUVAN ANDRES"/>
    <x v="8"/>
    <x v="0"/>
    <n v="108"/>
    <n v="21.6"/>
    <n v="105.123010130246"/>
    <m/>
    <n v="58571.960899999998"/>
    <x v="1"/>
    <n v="13835.1351"/>
    <x v="1416"/>
    <x v="0"/>
    <m/>
  </r>
  <r>
    <d v="2025-06-21T01:46:45"/>
    <x v="9"/>
    <x v="3"/>
    <s v="MARTINEZ  WILMAR"/>
    <x v="0"/>
    <x v="0"/>
    <n v="174"/>
    <n v="19.3333333333333"/>
    <n v="189.22141823444301"/>
    <m/>
    <n v="105429.5297"/>
    <x v="0"/>
    <n v="13835.1351"/>
    <x v="1416"/>
    <x v="0"/>
    <m/>
  </r>
  <r>
    <d v="2025-06-21T01:46:45"/>
    <x v="1"/>
    <x v="4"/>
    <s v="GIRALDO GIRALDO YOVIN ANDRES"/>
    <x v="10"/>
    <x v="0"/>
    <n v="99"/>
    <n v="24.75"/>
    <n v="84.098408104196807"/>
    <m/>
    <n v="46857.568700000003"/>
    <x v="1"/>
    <n v="13835.1351"/>
    <x v="1416"/>
    <x v="0"/>
    <m/>
  </r>
  <r>
    <d v="2025-06-21T01:46:46"/>
    <x v="9"/>
    <x v="5"/>
    <s v="GONZALEZ PEREZ RAFAEL JOSE"/>
    <x v="9"/>
    <x v="0"/>
    <n v="276"/>
    <n v="23"/>
    <n v="252.29522431258999"/>
    <s v="1 Descuento (Despachador) "/>
    <n v="140572.70619999999"/>
    <x v="1"/>
    <n v="13835.1351"/>
    <x v="1416"/>
    <x v="0"/>
    <m/>
  </r>
  <r>
    <d v="2025-06-21T01:46:46"/>
    <x v="1"/>
    <x v="7"/>
    <s v="MARIN ALZATE KEVIN ANDRES"/>
    <x v="2"/>
    <x v="0"/>
    <n v="129"/>
    <n v="21.5"/>
    <n v="126.147612156295"/>
    <s v="1 Descuento (conduct) "/>
    <n v="70286.353099999993"/>
    <x v="0"/>
    <n v="13835.1351"/>
    <x v="1416"/>
    <x v="0"/>
    <m/>
  </r>
  <r>
    <d v="2025-06-21T01:46:46"/>
    <x v="9"/>
    <x v="9"/>
    <s v="DAVID  HENRY GIOVANNY"/>
    <x v="0"/>
    <x v="0"/>
    <n v="156"/>
    <n v="17.3333333333333"/>
    <n v="189.22141823444301"/>
    <s v="1 Descuento (Usuario desubicado) "/>
    <n v="105429.5297"/>
    <x v="0"/>
    <n v="13835.1351"/>
    <x v="1416"/>
    <x v="0"/>
    <m/>
  </r>
  <r>
    <d v="2025-06-21T01:46:46"/>
    <x v="1"/>
    <x v="10"/>
    <s v="CERVANTES MARTINEZ FELIX ENRIQUE"/>
    <x v="0"/>
    <x v="0"/>
    <n v="154"/>
    <n v="17.1111111111111"/>
    <n v="189.22141823444301"/>
    <s v="GILDARDO DURANGO Realiz 3 viajes donde moviliz 41 Usuarios "/>
    <n v="105429.5297"/>
    <x v="0"/>
    <n v="13835.1351"/>
    <x v="1416"/>
    <x v="0"/>
    <m/>
  </r>
  <r>
    <d v="2025-06-21T01:46:47"/>
    <x v="9"/>
    <x v="11"/>
    <s v="HINCAPIE LOPEZ DIDIER FABIAN"/>
    <x v="3"/>
    <x v="0"/>
    <n v="180"/>
    <n v="18"/>
    <n v="210.246020260492"/>
    <s v="1 Descuento (conduct) "/>
    <n v="117143.9219"/>
    <x v="1"/>
    <n v="13835.1351"/>
    <x v="1416"/>
    <x v="0"/>
    <m/>
  </r>
  <r>
    <d v="2025-06-21T01:46:47"/>
    <x v="1"/>
    <x v="12"/>
    <s v="VERENZUELA MARTINEZ ALEXANDER"/>
    <x v="6"/>
    <x v="0"/>
    <n v="185"/>
    <n v="23.125"/>
    <n v="168.19681620839401"/>
    <m/>
    <n v="93715.137499999997"/>
    <x v="1"/>
    <n v="13835.1351"/>
    <x v="1416"/>
    <x v="0"/>
    <m/>
  </r>
  <r>
    <d v="2025-06-21T01:46:47"/>
    <x v="9"/>
    <x v="13"/>
    <s v="PEREZ GARCIA JUAN ESTEBAN"/>
    <x v="3"/>
    <x v="0"/>
    <n v="220"/>
    <n v="22"/>
    <n v="210.246020260492"/>
    <s v="2 Descuentos (despachador y conduct) "/>
    <n v="117143.9219"/>
    <x v="0"/>
    <n v="13835.1351"/>
    <x v="1416"/>
    <x v="0"/>
    <m/>
  </r>
  <r>
    <d v="2025-06-21T01:46:47"/>
    <x v="1"/>
    <x v="14"/>
    <s v="MURILLO  YORMAN ANDRES"/>
    <x v="4"/>
    <x v="0"/>
    <n v="94"/>
    <n v="13.4285714285714"/>
    <n v="147.17221418234399"/>
    <m/>
    <n v="82000.745299999995"/>
    <x v="0"/>
    <n v="13835.1351"/>
    <x v="1416"/>
    <x v="0"/>
    <m/>
  </r>
  <r>
    <d v="2025-06-21T01:46:47"/>
    <x v="9"/>
    <x v="15"/>
    <s v="GUTIERREZ ARICAPA DANIEL HUMBERTO"/>
    <x v="1"/>
    <x v="0"/>
    <n v="256"/>
    <n v="23.272727272727298"/>
    <n v="231.270622286541"/>
    <m/>
    <n v="128858.314"/>
    <x v="0"/>
    <n v="13835.1351"/>
    <x v="1416"/>
    <x v="0"/>
    <m/>
  </r>
  <r>
    <d v="2025-06-21T01:46:48"/>
    <x v="1"/>
    <x v="16"/>
    <s v="MACEA ARBELAEZ MATEO"/>
    <x v="12"/>
    <x v="0"/>
    <n v="283"/>
    <n v="21.769230769230798"/>
    <n v="273.31982633863998"/>
    <s v="2 Descuentos (Monitoreo) "/>
    <n v="152287.09839999999"/>
    <x v="0"/>
    <n v="13835.1351"/>
    <x v="1416"/>
    <x v="0"/>
    <m/>
  </r>
  <r>
    <d v="2025-06-21T01:46:48"/>
    <x v="9"/>
    <x v="17"/>
    <s v="VALENCIA MENDOZA JHON"/>
    <x v="1"/>
    <x v="0"/>
    <n v="236"/>
    <n v="21.454545454545499"/>
    <n v="231.270622286541"/>
    <m/>
    <n v="128858.314"/>
    <x v="0"/>
    <n v="13835.1351"/>
    <x v="1416"/>
    <x v="0"/>
    <m/>
  </r>
  <r>
    <d v="2025-06-21T01:46:48"/>
    <x v="1"/>
    <x v="18"/>
    <s v="HENAO HOYOS SANTIAGO"/>
    <x v="10"/>
    <x v="0"/>
    <n v="91"/>
    <n v="20.2222222222222"/>
    <n v="94.610709117221404"/>
    <m/>
    <n v="52714.764799999997"/>
    <x v="0"/>
    <n v="13835.1351"/>
    <x v="1416"/>
    <x v="0"/>
    <m/>
  </r>
  <r>
    <d v="2025-06-21T01:46:48"/>
    <x v="9"/>
    <x v="20"/>
    <s v="SALDARRIAGA PARRA LUIS ALBERTO"/>
    <x v="9"/>
    <x v="0"/>
    <n v="267"/>
    <n v="22.25"/>
    <n v="252.29522431258999"/>
    <m/>
    <n v="140572.70619999999"/>
    <x v="2"/>
    <n v="13835.1351"/>
    <x v="1416"/>
    <x v="0"/>
    <m/>
  </r>
  <r>
    <d v="2025-06-21T01:46:48"/>
    <x v="1"/>
    <x v="21"/>
    <s v="HERRERA GIRALDO DAVINSON"/>
    <x v="6"/>
    <x v="0"/>
    <n v="175"/>
    <n v="21.875"/>
    <n v="168.19681620839401"/>
    <m/>
    <n v="93715.137499999997"/>
    <x v="0"/>
    <n v="13835.1351"/>
    <x v="1416"/>
    <x v="0"/>
    <m/>
  </r>
  <r>
    <d v="2025-06-21T01:46:49"/>
    <x v="9"/>
    <x v="38"/>
    <s v="JIMENEZ HURTADO CARLOS ESTIVEN"/>
    <x v="6"/>
    <x v="0"/>
    <n v="190"/>
    <n v="23.75"/>
    <n v="168.19681620839401"/>
    <s v="3 Descuentos (Asociados y usuario desubicado) "/>
    <n v="93715.137499999997"/>
    <x v="1"/>
    <n v="13835.1351"/>
    <x v="1416"/>
    <x v="0"/>
    <m/>
  </r>
  <r>
    <d v="2025-06-21T01:46:49"/>
    <x v="1"/>
    <x v="22"/>
    <s v="HERNANDEZ MACIAS GILBERTO"/>
    <x v="1"/>
    <x v="0"/>
    <n v="225"/>
    <n v="20.454545454545499"/>
    <n v="231.270622286541"/>
    <m/>
    <n v="128858.314"/>
    <x v="0"/>
    <n v="13835.1351"/>
    <x v="1416"/>
    <x v="0"/>
    <m/>
  </r>
  <r>
    <d v="2025-06-21T01:46:49"/>
    <x v="9"/>
    <x v="23"/>
    <s v="HENAO MUOZ FERNEY"/>
    <x v="13"/>
    <x v="0"/>
    <n v="308"/>
    <n v="22"/>
    <n v="294.34442836468901"/>
    <s v="YEFERSON RUA Realiz 10 viajes donde moviliz 207 Usuarios 2 Descuentos (conducts) "/>
    <n v="164001.49059999999"/>
    <x v="0"/>
    <n v="13835.1351"/>
    <x v="1416"/>
    <x v="0"/>
    <m/>
  </r>
  <r>
    <d v="2025-06-21T01:46:49"/>
    <x v="1"/>
    <x v="24"/>
    <s v="AGUDELO GARCIA LLORDIN ELIAS"/>
    <x v="1"/>
    <x v="0"/>
    <n v="172"/>
    <n v="15.636363636363599"/>
    <n v="231.270622286541"/>
    <s v="1 Descuento (Usuario desubicado) "/>
    <n v="128858.314"/>
    <x v="0"/>
    <n v="13835.1351"/>
    <x v="1416"/>
    <x v="0"/>
    <m/>
  </r>
  <r>
    <d v="2025-06-21T01:46:49"/>
    <x v="9"/>
    <x v="25"/>
    <s v="HINCAPIE LONDOO JHONY ALEXANDER"/>
    <x v="1"/>
    <x v="0"/>
    <n v="219"/>
    <n v="19.909090909090899"/>
    <n v="231.270622286541"/>
    <m/>
    <n v="128858.314"/>
    <x v="0"/>
    <n v="13835.1351"/>
    <x v="1416"/>
    <x v="0"/>
    <m/>
  </r>
  <r>
    <d v="2025-06-21T01:46:50"/>
    <x v="1"/>
    <x v="39"/>
    <s v="GOMEZ VERGARA EDWIN"/>
    <x v="1"/>
    <x v="0"/>
    <n v="222"/>
    <n v="20.181818181818201"/>
    <n v="231.270622286541"/>
    <s v="Se descuenta 0.5 viaje de 7 55 am por caidas reiteradas al reloj sin autorizacin. 4 Descuentos (transbordo y conduct) "/>
    <n v="123001.0015"/>
    <x v="0"/>
    <n v="13835.1351"/>
    <x v="1416"/>
    <x v="2"/>
    <n v="10.512499999999999"/>
  </r>
  <r>
    <d v="2025-06-21T01:46:50"/>
    <x v="9"/>
    <x v="27"/>
    <s v="AGUDELO GARCIA DENIN ANGELO"/>
    <x v="6"/>
    <x v="0"/>
    <n v="129"/>
    <n v="16.125"/>
    <n v="168.19681620839401"/>
    <s v="1 Descuento (Usuario desubicado) "/>
    <n v="93715.137499999997"/>
    <x v="0"/>
    <n v="13835.1351"/>
    <x v="1416"/>
    <x v="0"/>
    <m/>
  </r>
  <r>
    <d v="2025-06-21T01:46:50"/>
    <x v="1"/>
    <x v="28"/>
    <s v="MARULANDA JARAMILLO DAWER ANDRES"/>
    <x v="1"/>
    <x v="0"/>
    <n v="235"/>
    <n v="21.363636363636399"/>
    <n v="231.270622286541"/>
    <s v="Se descuenta 0.5 viaje de 3 45 pm ya que NO ingresa a san juan sin autorizacin "/>
    <n v="123001.0015"/>
    <x v="0"/>
    <n v="13835.1351"/>
    <x v="1416"/>
    <x v="2"/>
    <n v="10.512499999999999"/>
  </r>
  <r>
    <d v="2025-06-21T01:46:50"/>
    <x v="9"/>
    <x v="29"/>
    <s v="MONTOYA OSPINA GILBERTO ANTONIO"/>
    <x v="9"/>
    <x v="0"/>
    <n v="290"/>
    <n v="24.1666666666667"/>
    <n v="252.29522431258999"/>
    <m/>
    <n v="140572.70619999999"/>
    <x v="0"/>
    <n v="13835.1351"/>
    <x v="1416"/>
    <x v="0"/>
    <m/>
  </r>
  <r>
    <d v="2025-06-21T01:46:51"/>
    <x v="1"/>
    <x v="31"/>
    <s v="JARAMILLO JARAMILLO FRANCISCO WBEIMAR"/>
    <x v="1"/>
    <x v="0"/>
    <n v="213"/>
    <n v="19.363636363636399"/>
    <n v="231.270622286541"/>
    <m/>
    <n v="128858.314"/>
    <x v="0"/>
    <n v="13835.1351"/>
    <x v="1416"/>
    <x v="0"/>
    <m/>
  </r>
  <r>
    <d v="2025-06-21T01:46:51"/>
    <x v="9"/>
    <x v="32"/>
    <s v="TABORDA ROJAS DIEGO ALEJANDRO"/>
    <x v="4"/>
    <x v="0"/>
    <n v="208"/>
    <n v="29.714285714285701"/>
    <n v="147.17221418234399"/>
    <m/>
    <n v="82000.745299999995"/>
    <x v="1"/>
    <n v="13835.1351"/>
    <x v="1416"/>
    <x v="0"/>
    <m/>
  </r>
  <r>
    <d v="2025-06-21T01:46:51"/>
    <x v="1"/>
    <x v="33"/>
    <s v="LEON PEREZ RAUL ENRIQUE"/>
    <x v="9"/>
    <x v="0"/>
    <n v="262"/>
    <n v="21.8333333333333"/>
    <n v="252.29522431258999"/>
    <s v="6 Descuentos (Usuario movilidad reducida, despachadores y conduct) "/>
    <n v="140572.70619999999"/>
    <x v="0"/>
    <n v="13835.1351"/>
    <x v="1416"/>
    <x v="0"/>
    <m/>
  </r>
  <r>
    <d v="2025-06-21T01:46:51"/>
    <x v="9"/>
    <x v="34"/>
    <s v="PALMAR PANA EDIXON JOSUE"/>
    <x v="8"/>
    <x v="0"/>
    <n v="119"/>
    <n v="23.8"/>
    <n v="105.123010130246"/>
    <s v="1 Descuento (Despachador) "/>
    <n v="58571.960899999998"/>
    <x v="0"/>
    <n v="13835.1351"/>
    <x v="1416"/>
    <x v="0"/>
    <m/>
  </r>
  <r>
    <d v="2025-06-21T01:46:51"/>
    <x v="1"/>
    <x v="35"/>
    <s v="OCAMPO OCAMPO ANTONIO JOSE"/>
    <x v="3"/>
    <x v="0"/>
    <n v="200"/>
    <n v="20"/>
    <n v="210.246020260492"/>
    <m/>
    <n v="117143.9219"/>
    <x v="0"/>
    <n v="13835.1351"/>
    <x v="1416"/>
    <x v="0"/>
    <m/>
  </r>
  <r>
    <d v="2025-06-21T01:46:52"/>
    <x v="9"/>
    <x v="41"/>
    <s v="GARCIA DAVID WILSON ALBERTO"/>
    <x v="3"/>
    <x v="0"/>
    <n v="226"/>
    <n v="22.6"/>
    <n v="210.246020260492"/>
    <s v="1 Descuento (Asociado) "/>
    <n v="117143.9219"/>
    <x v="1"/>
    <n v="13835.1351"/>
    <x v="1416"/>
    <x v="0"/>
    <m/>
  </r>
  <r>
    <d v="2025-06-21T01:46:52"/>
    <x v="1"/>
    <x v="40"/>
    <s v="LOPERA ALVAREZ ESTIVEN"/>
    <x v="0"/>
    <x v="0"/>
    <n v="210"/>
    <n v="23.3333333333333"/>
    <n v="189.22141823444301"/>
    <s v="1 Descuento (Despachador) "/>
    <n v="105429.5297"/>
    <x v="1"/>
    <n v="13835.1351"/>
    <x v="1416"/>
    <x v="0"/>
    <m/>
  </r>
  <r>
    <d v="2025-06-22T01:59:36"/>
    <x v="1"/>
    <x v="0"/>
    <s v="LOPEZ CEBALLOS JONATHAN CAMILO"/>
    <x v="4"/>
    <x v="0"/>
    <n v="148"/>
    <n v="21.1428571428571"/>
    <n v="152.81818181818201"/>
    <s v="Se descuenta 0.5 viaje de 6 38 am ya que NO espera el tiempo indicado "/>
    <n v="79210.568899999998"/>
    <x v="0"/>
    <n v="13988.571400000001"/>
    <x v="1417"/>
    <x v="2"/>
    <n v="10.9155"/>
  </r>
  <r>
    <d v="2025-06-22T01:59:37"/>
    <x v="9"/>
    <x v="36"/>
    <s v="PARIAS MURIEL JHON FREDY"/>
    <x v="0"/>
    <x v="0"/>
    <n v="178"/>
    <n v="19.7777777777778"/>
    <n v="196.48051948051901"/>
    <m/>
    <n v="109676.1039"/>
    <x v="1"/>
    <n v="13988.571400000001"/>
    <x v="1417"/>
    <x v="0"/>
    <m/>
  </r>
  <r>
    <d v="2025-06-22T01:59:37"/>
    <x v="1"/>
    <x v="37"/>
    <s v="SUAREZ ROLDAN BRAHIAN"/>
    <x v="1"/>
    <x v="0"/>
    <n v="253"/>
    <n v="23"/>
    <n v="240.142857142857"/>
    <s v="2 Descuentos (Usuario desubicado y conduct) "/>
    <n v="134048.57139999999"/>
    <x v="0"/>
    <n v="13988.571400000001"/>
    <x v="1417"/>
    <x v="0"/>
    <m/>
  </r>
  <r>
    <d v="2025-06-22T01:59:38"/>
    <x v="9"/>
    <x v="2"/>
    <s v="LONDOO LOPERA DUVAN ANDRES"/>
    <x v="0"/>
    <x v="0"/>
    <n v="196"/>
    <n v="21.7777777777778"/>
    <n v="196.48051948051901"/>
    <s v="1 Descuento (Despachador) "/>
    <n v="109676.1039"/>
    <x v="1"/>
    <n v="13988.571400000001"/>
    <x v="1417"/>
    <x v="0"/>
    <m/>
  </r>
  <r>
    <d v="2025-06-22T01:59:38"/>
    <x v="1"/>
    <x v="3"/>
    <s v="LOPEZ PINEDA DANIEL ESTIVEN"/>
    <x v="3"/>
    <x v="0"/>
    <n v="196"/>
    <n v="19.600000000000001"/>
    <n v="218.31168831168799"/>
    <s v="1 Descuento (Despachador) "/>
    <n v="121862.3377"/>
    <x v="0"/>
    <n v="13988.571400000001"/>
    <x v="1417"/>
    <x v="0"/>
    <m/>
  </r>
  <r>
    <d v="2025-06-22T01:59:38"/>
    <x v="9"/>
    <x v="4"/>
    <s v="GOMEZ VERGARA EDWIN"/>
    <x v="0"/>
    <x v="0"/>
    <n v="227"/>
    <n v="25.2222222222222"/>
    <n v="196.48051948051901"/>
    <s v="1 Descuento (Usuario desubicado)"/>
    <n v="109676.1039"/>
    <x v="1"/>
    <n v="13988.571400000001"/>
    <x v="1417"/>
    <x v="0"/>
    <m/>
  </r>
  <r>
    <d v="2025-06-22T01:59:39"/>
    <x v="1"/>
    <x v="5"/>
    <s v="BERNAL RONDON KEVIN OSWALDO"/>
    <x v="3"/>
    <x v="0"/>
    <n v="186"/>
    <n v="18.600000000000001"/>
    <n v="218.31168831168799"/>
    <m/>
    <n v="121862.3377"/>
    <x v="1"/>
    <n v="13988.571400000001"/>
    <x v="1417"/>
    <x v="0"/>
    <m/>
  </r>
  <r>
    <d v="2025-06-22T01:59:39"/>
    <x v="9"/>
    <x v="6"/>
    <s v="MARTINEZ  WILMAR"/>
    <x v="8"/>
    <x v="0"/>
    <n v="99"/>
    <n v="19.8"/>
    <n v="109.15584415584399"/>
    <m/>
    <n v="60931.168799999999"/>
    <x v="0"/>
    <n v="13988.571400000001"/>
    <x v="1417"/>
    <x v="0"/>
    <m/>
  </r>
  <r>
    <d v="2025-06-22T01:59:39"/>
    <x v="1"/>
    <x v="7"/>
    <s v="MARIN ALZATE KEVIN ANDRES"/>
    <x v="0"/>
    <x v="0"/>
    <n v="214"/>
    <n v="23.7777777777778"/>
    <n v="196.48051948051901"/>
    <m/>
    <n v="109676.1039"/>
    <x v="0"/>
    <n v="13988.571400000001"/>
    <x v="1417"/>
    <x v="0"/>
    <m/>
  </r>
  <r>
    <d v="2025-06-22T01:59:39"/>
    <x v="9"/>
    <x v="9"/>
    <s v="DAVID  HENRY GIOVANNY"/>
    <x v="0"/>
    <x v="0"/>
    <n v="221"/>
    <n v="24.5555555555556"/>
    <n v="196.48051948051901"/>
    <s v="1 Descuento (Tecnico radios) "/>
    <n v="109676.1039"/>
    <x v="0"/>
    <n v="13988.571400000001"/>
    <x v="1417"/>
    <x v="0"/>
    <m/>
  </r>
  <r>
    <d v="2025-06-22T01:59:40"/>
    <x v="1"/>
    <x v="10"/>
    <s v="DURANGO PAEZ GILDARDO"/>
    <x v="0"/>
    <x v="0"/>
    <n v="171"/>
    <n v="19"/>
    <n v="196.48051948051901"/>
    <m/>
    <n v="109676.1039"/>
    <x v="0"/>
    <n v="13988.571400000001"/>
    <x v="1417"/>
    <x v="0"/>
    <m/>
  </r>
  <r>
    <d v="2025-06-22T01:59:40"/>
    <x v="9"/>
    <x v="11"/>
    <s v="HINCAPIE LOPEZ DIDIER FABIAN"/>
    <x v="6"/>
    <x v="0"/>
    <n v="161"/>
    <n v="21.466666666666701"/>
    <n v="163.733766233766"/>
    <s v="2 Descuentos (Usuarios desubicados) "/>
    <n v="91396.753200000006"/>
    <x v="1"/>
    <n v="13988.571400000001"/>
    <x v="1417"/>
    <x v="0"/>
    <m/>
  </r>
  <r>
    <d v="2025-06-22T01:59:40"/>
    <x v="1"/>
    <x v="12"/>
    <s v="VERENZUELA MARTINEZ ALEXANDER"/>
    <x v="0"/>
    <x v="0"/>
    <n v="187"/>
    <n v="20.7777777777778"/>
    <n v="196.48051948051901"/>
    <m/>
    <n v="109676.1039"/>
    <x v="1"/>
    <n v="13988.571400000001"/>
    <x v="1417"/>
    <x v="0"/>
    <m/>
  </r>
  <r>
    <d v="2025-06-22T01:59:40"/>
    <x v="9"/>
    <x v="13"/>
    <s v="PEREZ GARCIA JUAN ESTEBAN"/>
    <x v="0"/>
    <x v="0"/>
    <n v="187"/>
    <n v="20.7777777777778"/>
    <n v="196.48051948051901"/>
    <s v="2 Descuentos (transbordo y tecnico radios) "/>
    <n v="109676.1039"/>
    <x v="0"/>
    <n v="13988.571400000001"/>
    <x v="1417"/>
    <x v="0"/>
    <m/>
  </r>
  <r>
    <d v="2025-06-22T01:59:40"/>
    <x v="1"/>
    <x v="14"/>
    <s v="MURILLO  YORMAN ANDRES"/>
    <x v="0"/>
    <x v="0"/>
    <n v="162"/>
    <n v="18"/>
    <n v="196.48051948051901"/>
    <m/>
    <n v="109676.1039"/>
    <x v="0"/>
    <n v="13988.571400000001"/>
    <x v="1417"/>
    <x v="0"/>
    <m/>
  </r>
  <r>
    <d v="2025-06-22T01:59:41"/>
    <x v="9"/>
    <x v="16"/>
    <s v="MACEA ARBELAEZ MATEO"/>
    <x v="4"/>
    <x v="0"/>
    <n v="148"/>
    <n v="21.1428571428571"/>
    <n v="152.81818181818201"/>
    <s v="1 Descuento (transbordo) "/>
    <n v="85303.636400000003"/>
    <x v="0"/>
    <n v="13988.571400000001"/>
    <x v="1417"/>
    <x v="0"/>
    <m/>
  </r>
  <r>
    <d v="2025-06-22T01:59:41"/>
    <x v="1"/>
    <x v="17"/>
    <s v="VALENCIA MENDOZA JHON"/>
    <x v="0"/>
    <x v="0"/>
    <n v="192"/>
    <n v="21.3333333333333"/>
    <n v="196.48051948051901"/>
    <m/>
    <n v="109676.1039"/>
    <x v="0"/>
    <n v="13988.571400000001"/>
    <x v="1417"/>
    <x v="0"/>
    <m/>
  </r>
  <r>
    <d v="2025-06-22T01:59:41"/>
    <x v="9"/>
    <x v="18"/>
    <s v="DURANGO DAVID JOSE"/>
    <x v="7"/>
    <x v="0"/>
    <n v="69"/>
    <n v="23"/>
    <n v="65.493506493506501"/>
    <m/>
    <n v="36558.701300000001"/>
    <x v="0"/>
    <n v="13988.571400000001"/>
    <x v="1417"/>
    <x v="0"/>
    <m/>
  </r>
  <r>
    <d v="2025-06-22T01:59:41"/>
    <x v="1"/>
    <x v="20"/>
    <s v="RUA CHAVARRIA JEFERSON ANDREY"/>
    <x v="7"/>
    <x v="0"/>
    <n v="51"/>
    <n v="17"/>
    <n v="65.493506493506501"/>
    <m/>
    <n v="36558.701300000001"/>
    <x v="2"/>
    <n v="13988.571400000001"/>
    <x v="1417"/>
    <x v="0"/>
    <m/>
  </r>
  <r>
    <d v="2025-06-22T01:59:42"/>
    <x v="9"/>
    <x v="21"/>
    <s v="HERRERA GIRALDO DAVINSON"/>
    <x v="3"/>
    <x v="0"/>
    <n v="159"/>
    <n v="15.9"/>
    <n v="218.31168831168799"/>
    <s v="1 Descuento (Despachador) "/>
    <n v="121862.3377"/>
    <x v="0"/>
    <n v="13988.571400000001"/>
    <x v="1417"/>
    <x v="0"/>
    <m/>
  </r>
  <r>
    <d v="2025-06-22T01:59:42"/>
    <x v="1"/>
    <x v="22"/>
    <s v="HERNANDEZ MACIAS GILBERTO"/>
    <x v="3"/>
    <x v="0"/>
    <n v="242"/>
    <n v="24.2"/>
    <n v="218.31168831168799"/>
    <s v="5 Descuentos (Despachador y asociados) "/>
    <n v="121862.3377"/>
    <x v="0"/>
    <n v="13988.571400000001"/>
    <x v="1417"/>
    <x v="0"/>
    <m/>
  </r>
  <r>
    <d v="2025-06-22T01:59:42"/>
    <x v="9"/>
    <x v="23"/>
    <s v="FLORES RINCON JORGE ALBERTO"/>
    <x v="9"/>
    <x v="0"/>
    <n v="288"/>
    <n v="23.04"/>
    <n v="272.88961038961003"/>
    <m/>
    <n v="152327.9221"/>
    <x v="0"/>
    <n v="13988.571400000001"/>
    <x v="1417"/>
    <x v="0"/>
    <m/>
  </r>
  <r>
    <d v="2025-06-22T01:59:42"/>
    <x v="1"/>
    <x v="24"/>
    <s v="AGUDELO GARCIA LLORDIN ELIAS"/>
    <x v="0"/>
    <x v="3"/>
    <n v="191"/>
    <n v="21.2222222222222"/>
    <n v="196.48051948051901"/>
    <m/>
    <n v="109676.1039"/>
    <x v="0"/>
    <n v="13988.571400000001"/>
    <x v="1417"/>
    <x v="0"/>
    <m/>
  </r>
  <r>
    <d v="2025-06-22T01:59:43"/>
    <x v="9"/>
    <x v="25"/>
    <s v="HINCAPIE LONDOO JHONY ALEXANDER"/>
    <x v="3"/>
    <x v="0"/>
    <n v="222"/>
    <n v="22.2"/>
    <n v="218.31168831168799"/>
    <m/>
    <n v="121862.3377"/>
    <x v="0"/>
    <n v="13988.571400000001"/>
    <x v="1417"/>
    <x v="0"/>
    <m/>
  </r>
  <r>
    <d v="2025-06-22T01:59:43"/>
    <x v="1"/>
    <x v="39"/>
    <s v="AGUIRRE GARCIA DEIMAR ANDRES"/>
    <x v="6"/>
    <x v="0"/>
    <n v="177"/>
    <n v="22.125"/>
    <n v="174.64935064935099"/>
    <m/>
    <n v="97489.8701"/>
    <x v="0"/>
    <n v="13988.571400000001"/>
    <x v="1417"/>
    <x v="0"/>
    <m/>
  </r>
  <r>
    <d v="2025-06-22T01:59:43"/>
    <x v="9"/>
    <x v="27"/>
    <s v="AGUDELO GARCIA DENIN ANGELO"/>
    <x v="3"/>
    <x v="0"/>
    <n v="224"/>
    <n v="22.4"/>
    <n v="218.31168831168799"/>
    <s v="2 Descuentos (Usuarios desubicados) "/>
    <n v="121862.3377"/>
    <x v="0"/>
    <n v="13988.571400000001"/>
    <x v="1417"/>
    <x v="0"/>
    <m/>
  </r>
  <r>
    <d v="2025-06-22T01:59:43"/>
    <x v="1"/>
    <x v="28"/>
    <s v="MARULANDA JARAMILLO DAWER ANDRES"/>
    <x v="3"/>
    <x v="1"/>
    <n v="221"/>
    <n v="22.1"/>
    <n v="218.31168831168799"/>
    <s v="Se descuenta 1 viaje ya que NO ingresa a la minorista y por faltas reiteradas en la ruta. "/>
    <n v="109676.20269999999"/>
    <x v="0"/>
    <n v="13988.571400000001"/>
    <x v="1417"/>
    <x v="1"/>
    <n v="21.831"/>
  </r>
  <r>
    <d v="2025-06-22T01:59:43"/>
    <x v="9"/>
    <x v="29"/>
    <s v="MONTOYA OSPINA GILBERTO ANTONIO"/>
    <x v="9"/>
    <x v="0"/>
    <n v="326"/>
    <n v="27.1666666666667"/>
    <n v="261.97402597402601"/>
    <m/>
    <n v="146234.8052"/>
    <x v="0"/>
    <n v="13988.571400000001"/>
    <x v="1417"/>
    <x v="0"/>
    <m/>
  </r>
  <r>
    <d v="2025-06-22T01:59:44"/>
    <x v="1"/>
    <x v="31"/>
    <s v="JARAMILLO JARAMILLO FRANCISCO WBEIMAR"/>
    <x v="3"/>
    <x v="0"/>
    <n v="170"/>
    <n v="17"/>
    <n v="218.31168831168799"/>
    <m/>
    <n v="121862.3377"/>
    <x v="0"/>
    <n v="13988.571400000001"/>
    <x v="1417"/>
    <x v="0"/>
    <m/>
  </r>
  <r>
    <d v="2025-06-22T01:59:44"/>
    <x v="9"/>
    <x v="32"/>
    <s v="GUTIERREZ ARICAPA DANIEL HUMBERTO"/>
    <x v="3"/>
    <x v="0"/>
    <n v="246"/>
    <n v="24.6"/>
    <n v="218.31168831168799"/>
    <m/>
    <n v="121862.3377"/>
    <x v="1"/>
    <n v="13988.571400000001"/>
    <x v="1417"/>
    <x v="0"/>
    <m/>
  </r>
  <r>
    <d v="2025-06-22T01:59:44"/>
    <x v="1"/>
    <x v="33"/>
    <s v="LEON PEREZ RAUL ENRIQUE"/>
    <x v="0"/>
    <x v="0"/>
    <n v="236"/>
    <n v="26.2222222222222"/>
    <n v="196.48051948051901"/>
    <s v="2 Descuentos (Usuarios desubicados) "/>
    <n v="109676.1039"/>
    <x v="0"/>
    <n v="13988.571400000001"/>
    <x v="1417"/>
    <x v="0"/>
    <m/>
  </r>
  <r>
    <d v="2025-06-22T01:59:44"/>
    <x v="9"/>
    <x v="34"/>
    <s v="PALMAR PANA EDIXON JOSUE"/>
    <x v="6"/>
    <x v="0"/>
    <n v="182"/>
    <n v="22.75"/>
    <n v="174.64935064935099"/>
    <m/>
    <n v="97489.8701"/>
    <x v="0"/>
    <n v="13988.571400000001"/>
    <x v="1417"/>
    <x v="0"/>
    <m/>
  </r>
  <r>
    <d v="2025-06-22T01:59:44"/>
    <x v="1"/>
    <x v="35"/>
    <s v="OCAMPO OCAMPO ANTONIO JOSE"/>
    <x v="0"/>
    <x v="0"/>
    <n v="198"/>
    <n v="22"/>
    <n v="196.48051948051901"/>
    <m/>
    <n v="109676.1039"/>
    <x v="0"/>
    <n v="13988.571400000001"/>
    <x v="1417"/>
    <x v="0"/>
    <m/>
  </r>
  <r>
    <d v="2025-06-22T01:59:45"/>
    <x v="9"/>
    <x v="41"/>
    <s v="GARCIA DAVID WILSON ALBERTO"/>
    <x v="6"/>
    <x v="0"/>
    <n v="189"/>
    <n v="23.625"/>
    <n v="174.64935064935099"/>
    <m/>
    <n v="97489.8701"/>
    <x v="1"/>
    <n v="13988.571400000001"/>
    <x v="1417"/>
    <x v="0"/>
    <m/>
  </r>
  <r>
    <d v="2025-06-22T01:59:45"/>
    <x v="1"/>
    <x v="40"/>
    <s v="PALACIO  RODRIGO"/>
    <x v="0"/>
    <x v="0"/>
    <n v="207"/>
    <n v="23"/>
    <n v="196.48051948051901"/>
    <s v="Se descuenta 0.5 viaje de 4 48 am ya que NO cumple con la ruta indicada "/>
    <n v="103583.0364"/>
    <x v="1"/>
    <n v="13988.571400000001"/>
    <x v="1417"/>
    <x v="2"/>
    <n v="10.9155"/>
  </r>
  <r>
    <d v="2025-06-23T00:41:34"/>
    <x v="12"/>
    <x v="0"/>
    <s v="LOPEZ CEBALLOS JONATHAN CAMILO"/>
    <x v="11"/>
    <x v="0"/>
    <n v="58"/>
    <n v="23.2"/>
    <n v="46.578249336870002"/>
    <m/>
    <n v="25785.775900000001"/>
    <x v="0"/>
    <n v="9105"/>
    <x v="1418"/>
    <x v="0"/>
    <m/>
  </r>
  <r>
    <d v="2025-06-23T00:41:34"/>
    <x v="12"/>
    <x v="36"/>
    <s v="PARIAS MURIEL JHON FREDY"/>
    <x v="1"/>
    <x v="0"/>
    <n v="251"/>
    <n v="22.818181818181799"/>
    <n v="204.94429708222799"/>
    <m/>
    <n v="113457.41379999999"/>
    <x v="1"/>
    <n v="9105"/>
    <x v="1418"/>
    <x v="0"/>
    <m/>
  </r>
  <r>
    <d v="2025-06-23T00:41:34"/>
    <x v="12"/>
    <x v="1"/>
    <s v="ESPINOZA CHAVARRIA GUILLERMO LEON"/>
    <x v="6"/>
    <x v="0"/>
    <n v="153"/>
    <n v="19.125"/>
    <n v="149.05039787798401"/>
    <m/>
    <n v="82514.482799999998"/>
    <x v="0"/>
    <n v="9105"/>
    <x v="1418"/>
    <x v="0"/>
    <m/>
  </r>
  <r>
    <d v="2025-06-23T00:41:35"/>
    <x v="12"/>
    <x v="2"/>
    <s v="LONDOO LOPERA DUVAN ANDRES"/>
    <x v="3"/>
    <x v="0"/>
    <n v="211"/>
    <n v="21.1"/>
    <n v="186.31299734748001"/>
    <m/>
    <n v="103143.10340000001"/>
    <x v="1"/>
    <n v="9105"/>
    <x v="1418"/>
    <x v="0"/>
    <m/>
  </r>
  <r>
    <d v="2025-06-23T00:41:35"/>
    <x v="12"/>
    <x v="5"/>
    <s v="BERNAL RONDON KEVIN OSWALDO"/>
    <x v="1"/>
    <x v="0"/>
    <n v="218"/>
    <n v="19.818181818181799"/>
    <n v="204.94429708222799"/>
    <m/>
    <n v="113457.41379999999"/>
    <x v="1"/>
    <n v="9105"/>
    <x v="1418"/>
    <x v="0"/>
    <m/>
  </r>
  <r>
    <d v="2025-06-23T00:41:35"/>
    <x v="12"/>
    <x v="10"/>
    <s v="DURANGO PAEZ GILDARDO"/>
    <x v="2"/>
    <x v="0"/>
    <n v="87"/>
    <n v="14.5"/>
    <n v="111.787798408488"/>
    <m/>
    <n v="61885.862099999998"/>
    <x v="0"/>
    <n v="9105"/>
    <x v="1418"/>
    <x v="0"/>
    <m/>
  </r>
  <r>
    <d v="2025-06-23T00:41:36"/>
    <x v="12"/>
    <x v="11"/>
    <s v="HINCAPIE LOPEZ DIDIER FABIAN"/>
    <x v="0"/>
    <x v="0"/>
    <n v="170"/>
    <n v="18.8888888888889"/>
    <n v="167.68169761273199"/>
    <m/>
    <n v="92828.793099999995"/>
    <x v="1"/>
    <n v="9105"/>
    <x v="1418"/>
    <x v="0"/>
    <m/>
  </r>
  <r>
    <d v="2025-06-23T00:41:36"/>
    <x v="12"/>
    <x v="12"/>
    <s v="VERENZUELA MARTINEZ ALEXANDER"/>
    <x v="0"/>
    <x v="0"/>
    <n v="188"/>
    <n v="20.8888888888889"/>
    <n v="167.68169761273199"/>
    <s v="4 Descuentos (Conducts y usuarios desubicados) "/>
    <n v="92828.793099999995"/>
    <x v="1"/>
    <n v="9105"/>
    <x v="1418"/>
    <x v="0"/>
    <m/>
  </r>
  <r>
    <d v="2025-06-23T00:41:36"/>
    <x v="12"/>
    <x v="14"/>
    <s v="MURILLO  YORMAN ANDRES"/>
    <x v="12"/>
    <x v="0"/>
    <n v="240"/>
    <n v="18.461538461538499"/>
    <n v="242.20689655172399"/>
    <s v="1 Descuento (Despachador) "/>
    <n v="134086.03450000001"/>
    <x v="0"/>
    <n v="9105"/>
    <x v="1418"/>
    <x v="0"/>
    <m/>
  </r>
  <r>
    <d v="2025-06-23T00:41:36"/>
    <x v="12"/>
    <x v="16"/>
    <s v="MACEA ARBELAEZ MATEO"/>
    <x v="12"/>
    <x v="0"/>
    <n v="211"/>
    <n v="16.230769230769202"/>
    <n v="242.20689655172399"/>
    <m/>
    <n v="134086.03450000001"/>
    <x v="0"/>
    <n v="9105"/>
    <x v="1418"/>
    <x v="0"/>
    <m/>
  </r>
  <r>
    <d v="2025-06-23T00:41:37"/>
    <x v="12"/>
    <x v="18"/>
    <s v="DURANGO DAVID JOSE"/>
    <x v="0"/>
    <x v="0"/>
    <n v="154"/>
    <n v="17.1111111111111"/>
    <n v="167.68169761273199"/>
    <m/>
    <n v="92828.793099999995"/>
    <x v="0"/>
    <n v="9105"/>
    <x v="1418"/>
    <x v="0"/>
    <m/>
  </r>
  <r>
    <d v="2025-06-23T00:41:37"/>
    <x v="12"/>
    <x v="20"/>
    <s v="SALDARRIAGA PARRA LUIS ALBERTO"/>
    <x v="0"/>
    <x v="0"/>
    <n v="139"/>
    <n v="15.4444444444444"/>
    <n v="167.68169761273199"/>
    <m/>
    <n v="92828.793099999995"/>
    <x v="2"/>
    <n v="9105"/>
    <x v="1418"/>
    <x v="0"/>
    <m/>
  </r>
  <r>
    <d v="2025-06-23T00:41:37"/>
    <x v="12"/>
    <x v="21"/>
    <s v="HERRERA GIRALDO DAVINSON"/>
    <x v="0"/>
    <x v="0"/>
    <n v="138"/>
    <n v="15.3333333333333"/>
    <n v="167.68169761273199"/>
    <m/>
    <n v="92828.793099999995"/>
    <x v="0"/>
    <n v="9105"/>
    <x v="1418"/>
    <x v="0"/>
    <m/>
  </r>
  <r>
    <d v="2025-06-23T00:41:37"/>
    <x v="12"/>
    <x v="23"/>
    <s v="FLORES RINCON JORGE ALBERTO"/>
    <x v="1"/>
    <x v="0"/>
    <n v="192"/>
    <n v="17.454545454545499"/>
    <n v="204.94429708222799"/>
    <m/>
    <n v="113457.41379999999"/>
    <x v="0"/>
    <n v="9105"/>
    <x v="1418"/>
    <x v="0"/>
    <m/>
  </r>
  <r>
    <d v="2025-06-23T00:41:38"/>
    <x v="12"/>
    <x v="24"/>
    <s v="GUTIERREZ ARICAPA DANIEL HUMBERTO"/>
    <x v="3"/>
    <x v="0"/>
    <n v="194"/>
    <n v="19.399999999999999"/>
    <n v="186.31299734748001"/>
    <m/>
    <n v="103143.10340000001"/>
    <x v="0"/>
    <n v="9105"/>
    <x v="1418"/>
    <x v="0"/>
    <m/>
  </r>
  <r>
    <d v="2025-06-23T00:41:38"/>
    <x v="12"/>
    <x v="39"/>
    <s v="AGUIRRE GARCIA DEIMAR ANDRES"/>
    <x v="1"/>
    <x v="0"/>
    <n v="234"/>
    <n v="21.272727272727298"/>
    <n v="204.94429708222799"/>
    <s v="2 Descuentos (Usuarios desubicados) "/>
    <n v="113457.41379999999"/>
    <x v="0"/>
    <n v="9105"/>
    <x v="1418"/>
    <x v="0"/>
    <m/>
  </r>
  <r>
    <d v="2025-06-23T00:41:38"/>
    <x v="12"/>
    <x v="28"/>
    <s v="MARULANDA JARAMILLO DAWER ANDRES"/>
    <x v="3"/>
    <x v="0"/>
    <n v="160"/>
    <n v="16"/>
    <n v="186.31299734748001"/>
    <m/>
    <n v="103143.10340000001"/>
    <x v="0"/>
    <n v="9105"/>
    <x v="1418"/>
    <x v="0"/>
    <m/>
  </r>
  <r>
    <d v="2025-06-23T00:41:38"/>
    <x v="12"/>
    <x v="32"/>
    <s v="TABORDA ROJAS DIEGO ALEJANDRO"/>
    <x v="0"/>
    <x v="0"/>
    <n v="151"/>
    <n v="16.7777777777778"/>
    <n v="167.68169761273199"/>
    <m/>
    <n v="92828.793099999995"/>
    <x v="1"/>
    <n v="9105"/>
    <x v="1418"/>
    <x v="0"/>
    <m/>
  </r>
  <r>
    <d v="2025-06-23T00:41:38"/>
    <x v="12"/>
    <x v="41"/>
    <s v="GOMEZ VERGARA EDWIN"/>
    <x v="2"/>
    <x v="0"/>
    <n v="103"/>
    <n v="17.1666666666667"/>
    <n v="111.787798408488"/>
    <m/>
    <n v="61885.862099999998"/>
    <x v="1"/>
    <n v="9105"/>
    <x v="1418"/>
    <x v="0"/>
    <m/>
  </r>
  <r>
    <d v="2025-06-23T00:41:39"/>
    <x v="12"/>
    <x v="40"/>
    <s v="PALACIO  RODRIGO"/>
    <x v="9"/>
    <x v="0"/>
    <n v="260"/>
    <n v="21.6666666666667"/>
    <n v="223.575596816976"/>
    <s v="1 Descuento (Despachador) "/>
    <n v="123771.72410000001"/>
    <x v="1"/>
    <n v="9105"/>
    <x v="1418"/>
    <x v="0"/>
    <m/>
  </r>
  <r>
    <d v="2025-06-24T00:38:10"/>
    <x v="12"/>
    <x v="0"/>
    <s v="LOPEZ CEBALLOS JONATHAN CAMILO"/>
    <x v="10"/>
    <x v="0"/>
    <n v="59"/>
    <n v="14.75"/>
    <n v="65.373961218836598"/>
    <s v="1 Descuento (Despachador) "/>
    <n v="35903.7673"/>
    <x v="0"/>
    <n v="11758.8235"/>
    <x v="1419"/>
    <x v="0"/>
    <m/>
  </r>
  <r>
    <d v="2025-06-24T00:38:11"/>
    <x v="12"/>
    <x v="2"/>
    <s v="LONDOO LOPERA DUVAN ANDRES"/>
    <x v="1"/>
    <x v="0"/>
    <n v="178"/>
    <n v="16.181818181818201"/>
    <n v="179.77839335180099"/>
    <s v="Se descuenta 0.5 viaje de 7 40 am ya que NO ingresa a la minorista luego del recaudo. 1 Descuento (Despachador) "/>
    <n v="94247.532600000006"/>
    <x v="1"/>
    <n v="11758.8235"/>
    <x v="1419"/>
    <x v="2"/>
    <n v="8.1715"/>
  </r>
  <r>
    <d v="2025-06-24T00:38:11"/>
    <x v="12"/>
    <x v="7"/>
    <s v="MARIN ALZATE KEVIN ANDRES"/>
    <x v="3"/>
    <x v="0"/>
    <n v="139"/>
    <n v="13.9"/>
    <n v="163.43490304709101"/>
    <m/>
    <n v="89759.418300000005"/>
    <x v="0"/>
    <n v="11758.8235"/>
    <x v="1419"/>
    <x v="0"/>
    <m/>
  </r>
  <r>
    <d v="2025-06-24T00:38:12"/>
    <x v="12"/>
    <x v="10"/>
    <s v="DURANGO PAEZ GILDARDO"/>
    <x v="6"/>
    <x v="0"/>
    <n v="154"/>
    <n v="20.533333333333299"/>
    <n v="122.57617728531901"/>
    <m/>
    <n v="67319.563699999999"/>
    <x v="0"/>
    <n v="11758.8235"/>
    <x v="1419"/>
    <x v="0"/>
    <m/>
  </r>
  <r>
    <d v="2025-06-24T00:38:12"/>
    <x v="12"/>
    <x v="12"/>
    <s v="VERENZUELA MARTINEZ ALEXANDER"/>
    <x v="9"/>
    <x v="0"/>
    <n v="187"/>
    <n v="15.5833333333333"/>
    <n v="196.12188365650999"/>
    <s v="2 Descuentos (Asociados) "/>
    <n v="107711.30190000001"/>
    <x v="1"/>
    <n v="11758.8235"/>
    <x v="1419"/>
    <x v="0"/>
    <m/>
  </r>
  <r>
    <d v="2025-06-24T00:38:12"/>
    <x v="12"/>
    <x v="14"/>
    <s v="MURILLO  YORMAN ANDRES"/>
    <x v="13"/>
    <x v="0"/>
    <n v="269"/>
    <n v="19.214285714285701"/>
    <n v="228.80886426592801"/>
    <m/>
    <n v="125663.1856"/>
    <x v="0"/>
    <n v="11758.8235"/>
    <x v="1419"/>
    <x v="0"/>
    <m/>
  </r>
  <r>
    <d v="2025-06-24T00:38:13"/>
    <x v="12"/>
    <x v="16"/>
    <s v="MACEA ARBELAEZ MATEO"/>
    <x v="15"/>
    <x v="0"/>
    <n v="181"/>
    <n v="12.0666666666667"/>
    <n v="245.15235457063699"/>
    <s v="2 Descuentos (Policias) "/>
    <n v="134639.1274"/>
    <x v="0"/>
    <n v="11758.8235"/>
    <x v="1419"/>
    <x v="0"/>
    <m/>
  </r>
  <r>
    <d v="2025-06-24T00:38:13"/>
    <x v="12"/>
    <x v="18"/>
    <s v="DAVID  HENRY GIOVANNY"/>
    <x v="1"/>
    <x v="0"/>
    <n v="256"/>
    <n v="23.272727272727298"/>
    <n v="179.77839335180099"/>
    <m/>
    <n v="98735.360100000005"/>
    <x v="0"/>
    <n v="11758.8235"/>
    <x v="1419"/>
    <x v="0"/>
    <m/>
  </r>
  <r>
    <d v="2025-06-24T00:38:13"/>
    <x v="12"/>
    <x v="20"/>
    <s v="SALDARRIAGA PARRA LUIS ALBERTO"/>
    <x v="3"/>
    <x v="0"/>
    <n v="144"/>
    <n v="14.4"/>
    <n v="163.43490304709101"/>
    <s v="Se descuenta 0.5 viaje de 6 40 am ya que NO ingresa a la minorista luego del recaudo. "/>
    <n v="85271.590800000005"/>
    <x v="2"/>
    <n v="11758.8235"/>
    <x v="1419"/>
    <x v="2"/>
    <n v="8.1715"/>
  </r>
  <r>
    <d v="2025-06-24T00:38:14"/>
    <x v="12"/>
    <x v="21"/>
    <s v="HERRERA GIRALDO DAVINSON"/>
    <x v="0"/>
    <x v="0"/>
    <n v="112"/>
    <n v="12.4444444444444"/>
    <n v="147.091412742382"/>
    <m/>
    <n v="80783.476500000004"/>
    <x v="0"/>
    <n v="11758.8235"/>
    <x v="1419"/>
    <x v="0"/>
    <m/>
  </r>
  <r>
    <d v="2025-06-24T00:38:14"/>
    <x v="12"/>
    <x v="23"/>
    <s v="RUA CHAVARRIA JEFERSON ANDREY"/>
    <x v="9"/>
    <x v="0"/>
    <n v="163"/>
    <n v="13.5833333333333"/>
    <n v="196.12188365650999"/>
    <m/>
    <n v="107711.30190000001"/>
    <x v="0"/>
    <n v="11758.8235"/>
    <x v="1419"/>
    <x v="0"/>
    <m/>
  </r>
  <r>
    <d v="2025-06-24T00:38:14"/>
    <x v="12"/>
    <x v="24"/>
    <s v="GUTIERREZ ARICAPA DANIEL HUMBERTO"/>
    <x v="1"/>
    <x v="0"/>
    <n v="189"/>
    <n v="17.181818181818201"/>
    <n v="179.77839335180099"/>
    <m/>
    <n v="98735.360100000005"/>
    <x v="0"/>
    <n v="11758.8235"/>
    <x v="1419"/>
    <x v="0"/>
    <m/>
  </r>
  <r>
    <d v="2025-06-24T00:38:14"/>
    <x v="12"/>
    <x v="39"/>
    <s v="AGUIRRE GARCIA DEIMAR ANDRES"/>
    <x v="0"/>
    <x v="3"/>
    <n v="174"/>
    <n v="19.3333333333333"/>
    <n v="147.091412742382"/>
    <m/>
    <n v="80783.476500000004"/>
    <x v="0"/>
    <n v="11758.8235"/>
    <x v="1419"/>
    <x v="0"/>
    <m/>
  </r>
  <r>
    <d v="2025-06-24T00:38:15"/>
    <x v="12"/>
    <x v="28"/>
    <s v="MARULANDA JARAMILLO DAWER ANDRES"/>
    <x v="3"/>
    <x v="0"/>
    <n v="163"/>
    <n v="16.3"/>
    <n v="163.43490304709101"/>
    <s v="Se descuenta 0.5 viaje de 8 35 am ya que NO ingresa a la minorista luego del recaudo. "/>
    <n v="85271.590800000005"/>
    <x v="0"/>
    <n v="11758.8235"/>
    <x v="1419"/>
    <x v="2"/>
    <n v="8.1715"/>
  </r>
  <r>
    <d v="2025-06-24T00:38:15"/>
    <x v="12"/>
    <x v="31"/>
    <s v="JARAMILLO JARAMILLO FRANCISCO WBEIMAR"/>
    <x v="0"/>
    <x v="0"/>
    <n v="140"/>
    <n v="15.5555555555556"/>
    <n v="147.091412742382"/>
    <m/>
    <n v="80783.476500000004"/>
    <x v="0"/>
    <n v="11758.8235"/>
    <x v="1419"/>
    <x v="0"/>
    <m/>
  </r>
  <r>
    <d v="2025-06-24T00:38:15"/>
    <x v="12"/>
    <x v="41"/>
    <s v="GOMEZ VERGARA EDWIN"/>
    <x v="15"/>
    <x v="0"/>
    <n v="244"/>
    <n v="16.266666666666701"/>
    <n v="245.15235457063699"/>
    <m/>
    <n v="134639.1274"/>
    <x v="1"/>
    <n v="11758.8235"/>
    <x v="1419"/>
    <x v="0"/>
    <m/>
  </r>
  <r>
    <d v="2025-06-24T00:38:16"/>
    <x v="12"/>
    <x v="40"/>
    <s v="PALACIO  RODRIGO"/>
    <x v="1"/>
    <x v="0"/>
    <n v="198"/>
    <n v="18"/>
    <n v="179.77839335180099"/>
    <m/>
    <n v="98735.360100000005"/>
    <x v="1"/>
    <n v="11758.8235"/>
    <x v="1419"/>
    <x v="0"/>
    <m/>
  </r>
  <r>
    <d v="2025-06-25T01:31:13"/>
    <x v="9"/>
    <x v="0"/>
    <s v="LOPEZ CEBALLOS JONATHAN CAMILO"/>
    <x v="1"/>
    <x v="0"/>
    <n v="266"/>
    <n v="24.181818181818201"/>
    <n v="237.03539823008899"/>
    <m/>
    <n v="132230.70800000001"/>
    <x v="0"/>
    <n v="13957.142900000001"/>
    <x v="1420"/>
    <x v="0"/>
    <m/>
  </r>
  <r>
    <d v="2025-06-25T01:31:13"/>
    <x v="1"/>
    <x v="37"/>
    <s v="SUAREZ ROLDAN BRAHIAN"/>
    <x v="9"/>
    <x v="0"/>
    <n v="241"/>
    <n v="20.0833333333333"/>
    <n v="258.58407079646003"/>
    <s v="3 Descuentos (Usuarios desubicados y despachador) "/>
    <n v="144251.6814"/>
    <x v="0"/>
    <n v="13957.142900000001"/>
    <x v="1420"/>
    <x v="0"/>
    <m/>
  </r>
  <r>
    <d v="2025-06-25T01:31:13"/>
    <x v="9"/>
    <x v="2"/>
    <s v="LONDOO LOPERA DUVAN ANDRES"/>
    <x v="1"/>
    <x v="0"/>
    <n v="276"/>
    <n v="25.090909090909101"/>
    <n v="237.03539823008899"/>
    <m/>
    <n v="132230.70800000001"/>
    <x v="1"/>
    <n v="13957.142900000001"/>
    <x v="1420"/>
    <x v="0"/>
    <m/>
  </r>
  <r>
    <d v="2025-06-25T01:31:13"/>
    <x v="1"/>
    <x v="3"/>
    <s v="LOPEZ PINEDA DANIEL ESTIVEN"/>
    <x v="1"/>
    <x v="0"/>
    <n v="223"/>
    <n v="20.272727272727298"/>
    <n v="237.03539823008899"/>
    <m/>
    <n v="132230.70800000001"/>
    <x v="0"/>
    <n v="13957.142900000001"/>
    <x v="1420"/>
    <x v="0"/>
    <m/>
  </r>
  <r>
    <d v="2025-06-25T01:31:14"/>
    <x v="9"/>
    <x v="4"/>
    <s v="GIRALDO GIRALDO YOVIN ANDRES"/>
    <x v="1"/>
    <x v="0"/>
    <n v="306"/>
    <n v="27.818181818181799"/>
    <n v="237.03539823008899"/>
    <s v="2 Descuentos (Usuarios desubicados) "/>
    <n v="132230.70800000001"/>
    <x v="1"/>
    <n v="13957.142900000001"/>
    <x v="1420"/>
    <x v="0"/>
    <m/>
  </r>
  <r>
    <d v="2025-06-25T01:31:14"/>
    <x v="1"/>
    <x v="5"/>
    <s v="BERNAL RONDON KEVIN OSWALDO"/>
    <x v="3"/>
    <x v="0"/>
    <n v="215"/>
    <n v="21.5"/>
    <n v="215.48672566371701"/>
    <s v="25 Descuentos (Transbordo) "/>
    <n v="120209.73450000001"/>
    <x v="1"/>
    <n v="13957.142900000001"/>
    <x v="1420"/>
    <x v="0"/>
    <m/>
  </r>
  <r>
    <d v="2025-06-25T01:31:14"/>
    <x v="9"/>
    <x v="6"/>
    <s v="MARTINEZ  WILMAR"/>
    <x v="3"/>
    <x v="0"/>
    <n v="202"/>
    <n v="20.2"/>
    <n v="215.48672566371701"/>
    <m/>
    <n v="120209.73450000001"/>
    <x v="0"/>
    <n v="13957.142900000001"/>
    <x v="1420"/>
    <x v="0"/>
    <m/>
  </r>
  <r>
    <d v="2025-06-25T01:31:15"/>
    <x v="1"/>
    <x v="7"/>
    <s v="MARIN ALZATE KEVIN ANDRES"/>
    <x v="3"/>
    <x v="0"/>
    <n v="188"/>
    <n v="18.8"/>
    <n v="215.48672566371701"/>
    <s v="1 Descuento (Usuario desubicado) "/>
    <n v="120209.73450000001"/>
    <x v="0"/>
    <n v="13957.142900000001"/>
    <x v="1420"/>
    <x v="0"/>
    <m/>
  </r>
  <r>
    <d v="2025-06-25T01:31:15"/>
    <x v="9"/>
    <x v="9"/>
    <s v="DAVID  HENRY GIOVANNY"/>
    <x v="0"/>
    <x v="0"/>
    <n v="244"/>
    <n v="27.1111111111111"/>
    <n v="193.938053097345"/>
    <m/>
    <n v="108188.7611"/>
    <x v="0"/>
    <n v="13957.142900000001"/>
    <x v="1420"/>
    <x v="0"/>
    <m/>
  </r>
  <r>
    <d v="2025-06-25T01:31:15"/>
    <x v="1"/>
    <x v="10"/>
    <s v="DURANGO PAEZ GILDARDO"/>
    <x v="9"/>
    <x v="0"/>
    <n v="238"/>
    <n v="19.8333333333333"/>
    <n v="258.58407079646003"/>
    <m/>
    <n v="144251.6814"/>
    <x v="0"/>
    <n v="13957.142900000001"/>
    <x v="1420"/>
    <x v="0"/>
    <m/>
  </r>
  <r>
    <d v="2025-06-25T01:31:15"/>
    <x v="9"/>
    <x v="11"/>
    <s v="HINCAPIE LOPEZ DIDIER FABIAN"/>
    <x v="2"/>
    <x v="0"/>
    <n v="139"/>
    <n v="23.1666666666667"/>
    <n v="129.29203539823001"/>
    <m/>
    <n v="72125.840700000001"/>
    <x v="1"/>
    <n v="13957.142900000001"/>
    <x v="1420"/>
    <x v="0"/>
    <m/>
  </r>
  <r>
    <d v="2025-06-25T01:31:16"/>
    <x v="1"/>
    <x v="12"/>
    <s v="VERENZUELA MARTINEZ ALEXANDER"/>
    <x v="1"/>
    <x v="0"/>
    <n v="280"/>
    <n v="25.454545454545499"/>
    <n v="237.03539823008899"/>
    <s v="Se descuenta 0.5 viaje de 7 54 am ya que NO espera el tiempo indicado"/>
    <n v="126220.12549999999"/>
    <x v="1"/>
    <n v="13957.142900000001"/>
    <x v="1420"/>
    <x v="2"/>
    <n v="10.7745"/>
  </r>
  <r>
    <d v="2025-06-25T01:31:16"/>
    <x v="9"/>
    <x v="13"/>
    <s v="JARAMILLO JARAMILLO FRANCISCO WBEIMAR"/>
    <x v="9"/>
    <x v="0"/>
    <n v="188"/>
    <n v="15.6666666666667"/>
    <n v="258.58407079646003"/>
    <m/>
    <n v="144251.6814"/>
    <x v="0"/>
    <n v="13957.142900000001"/>
    <x v="1420"/>
    <x v="0"/>
    <m/>
  </r>
  <r>
    <d v="2025-06-25T01:31:16"/>
    <x v="1"/>
    <x v="14"/>
    <s v="MURILLO  YORMAN ANDRES"/>
    <x v="11"/>
    <x v="0"/>
    <n v="57"/>
    <n v="28.5"/>
    <n v="43.097345132743399"/>
    <m/>
    <n v="24041.946899999999"/>
    <x v="0"/>
    <n v="13957.142900000001"/>
    <x v="1420"/>
    <x v="0"/>
    <m/>
  </r>
  <r>
    <d v="2025-06-25T01:31:16"/>
    <x v="9"/>
    <x v="16"/>
    <s v="MACEA ARBELAEZ MATEO"/>
    <x v="8"/>
    <x v="0"/>
    <n v="84"/>
    <n v="16.8"/>
    <n v="107.74336283185799"/>
    <s v="1 Descuento (Conduct)"/>
    <n v="60104.867299999998"/>
    <x v="0"/>
    <n v="13957.142900000001"/>
    <x v="1420"/>
    <x v="0"/>
    <m/>
  </r>
  <r>
    <d v="2025-06-25T01:31:16"/>
    <x v="1"/>
    <x v="17"/>
    <s v="VALENCIA MENDOZA JHON"/>
    <x v="1"/>
    <x v="0"/>
    <n v="216"/>
    <n v="19.636363636363601"/>
    <n v="237.03539823008899"/>
    <m/>
    <n v="132230.70800000001"/>
    <x v="0"/>
    <n v="13957.142900000001"/>
    <x v="1420"/>
    <x v="0"/>
    <m/>
  </r>
  <r>
    <d v="2025-06-25T01:31:17"/>
    <x v="9"/>
    <x v="18"/>
    <s v="DURANGO DAVID JOSE"/>
    <x v="0"/>
    <x v="0"/>
    <n v="160"/>
    <n v="17.7777777777778"/>
    <n v="193.938053097345"/>
    <m/>
    <n v="108188.7611"/>
    <x v="0"/>
    <n v="13957.142900000001"/>
    <x v="1420"/>
    <x v="0"/>
    <m/>
  </r>
  <r>
    <d v="2025-06-25T01:31:17"/>
    <x v="1"/>
    <x v="19"/>
    <s v="RUA CHAVARRIA JEFERSON ANDREY"/>
    <x v="4"/>
    <x v="0"/>
    <n v="182"/>
    <n v="26"/>
    <n v="150.84070796460199"/>
    <m/>
    <n v="84146.814199999993"/>
    <x v="1"/>
    <n v="13957.142900000001"/>
    <x v="1420"/>
    <x v="0"/>
    <m/>
  </r>
  <r>
    <d v="2025-06-25T01:31:17"/>
    <x v="9"/>
    <x v="20"/>
    <s v="SALDARRIAGA PARRA LUIS ALBERTO"/>
    <x v="0"/>
    <x v="0"/>
    <n v="146"/>
    <n v="16.2222222222222"/>
    <n v="193.938053097345"/>
    <s v="3 Descuentos (conduct y usuarios desubicados) "/>
    <n v="108188.7611"/>
    <x v="2"/>
    <n v="13957.142900000001"/>
    <x v="1420"/>
    <x v="0"/>
    <m/>
  </r>
  <r>
    <d v="2025-06-25T01:31:17"/>
    <x v="1"/>
    <x v="21"/>
    <s v="GUTIERREZ ARICAPA DANIEL HUMBERTO"/>
    <x v="4"/>
    <x v="0"/>
    <n v="138"/>
    <n v="19.714285714285701"/>
    <n v="150.84070796460199"/>
    <m/>
    <n v="84146.814199999993"/>
    <x v="0"/>
    <n v="13957.142900000001"/>
    <x v="1420"/>
    <x v="0"/>
    <m/>
  </r>
  <r>
    <d v="2025-06-25T01:31:18"/>
    <x v="9"/>
    <x v="38"/>
    <s v="JIMENEZ HURTADO CARLOS ESTIVEN"/>
    <x v="0"/>
    <x v="0"/>
    <n v="199"/>
    <n v="22.1111111111111"/>
    <n v="193.938053097345"/>
    <m/>
    <n v="108188.7611"/>
    <x v="1"/>
    <n v="13957.142900000001"/>
    <x v="1420"/>
    <x v="0"/>
    <m/>
  </r>
  <r>
    <d v="2025-06-25T01:31:18"/>
    <x v="1"/>
    <x v="22"/>
    <s v="CIRO MARIN RODRIGO ALBERTO"/>
    <x v="1"/>
    <x v="0"/>
    <n v="245"/>
    <n v="22.272727272727298"/>
    <n v="237.03539823008899"/>
    <s v="3 Descuentos (Conduct y asociado) "/>
    <n v="132230.70800000001"/>
    <x v="0"/>
    <n v="13957.142900000001"/>
    <x v="1420"/>
    <x v="0"/>
    <m/>
  </r>
  <r>
    <d v="2025-06-25T01:31:18"/>
    <x v="9"/>
    <x v="23"/>
    <s v="FLORES RINCON JORGE ALBERTO"/>
    <x v="13"/>
    <x v="0"/>
    <n v="328"/>
    <n v="23.428571428571399"/>
    <n v="301.68141592920398"/>
    <m/>
    <n v="168293.62830000001"/>
    <x v="0"/>
    <n v="13957.142900000001"/>
    <x v="1420"/>
    <x v="0"/>
    <m/>
  </r>
  <r>
    <d v="2025-06-25T01:31:18"/>
    <x v="1"/>
    <x v="24"/>
    <s v="AGUDELO GARCIA LLORDIN ELIAS"/>
    <x v="0"/>
    <x v="0"/>
    <n v="149"/>
    <n v="16.5555555555556"/>
    <n v="193.938053097345"/>
    <m/>
    <n v="108188.7611"/>
    <x v="0"/>
    <n v="13957.142900000001"/>
    <x v="1420"/>
    <x v="0"/>
    <m/>
  </r>
  <r>
    <d v="2025-06-25T01:31:18"/>
    <x v="9"/>
    <x v="39"/>
    <s v="AGUIRRE GARCIA DEIMAR ANDRES"/>
    <x v="3"/>
    <x v="0"/>
    <n v="206"/>
    <n v="20.6"/>
    <n v="215.48672566371701"/>
    <m/>
    <n v="120209.73450000001"/>
    <x v="0"/>
    <n v="13957.142900000001"/>
    <x v="1420"/>
    <x v="0"/>
    <m/>
  </r>
  <r>
    <d v="2025-06-25T01:31:19"/>
    <x v="1"/>
    <x v="27"/>
    <s v="AGUDELO GARCIA DENIN ANGELO"/>
    <x v="3"/>
    <x v="0"/>
    <n v="190"/>
    <n v="19"/>
    <n v="215.48672566371701"/>
    <m/>
    <n v="120209.73450000001"/>
    <x v="0"/>
    <n v="13957.142900000001"/>
    <x v="1420"/>
    <x v="0"/>
    <m/>
  </r>
  <r>
    <d v="2025-06-25T01:31:19"/>
    <x v="9"/>
    <x v="28"/>
    <s v="MARULANDA JARAMILLO DAWER ANDRES"/>
    <x v="3"/>
    <x v="0"/>
    <n v="197"/>
    <n v="19.7"/>
    <n v="215.48672566371701"/>
    <m/>
    <n v="120209.73450000001"/>
    <x v="0"/>
    <n v="13957.142900000001"/>
    <x v="1420"/>
    <x v="0"/>
    <m/>
  </r>
  <r>
    <d v="2025-06-25T01:31:19"/>
    <x v="1"/>
    <x v="29"/>
    <s v="MONTOYA OSPINA GILBERTO ANTONIO"/>
    <x v="3"/>
    <x v="0"/>
    <n v="246"/>
    <n v="24.6"/>
    <n v="215.48672566371701"/>
    <s v="1 Descuento (Conduct)"/>
    <n v="120209.73450000001"/>
    <x v="0"/>
    <n v="13957.142900000001"/>
    <x v="1420"/>
    <x v="0"/>
    <m/>
  </r>
  <r>
    <d v="2025-06-25T01:31:19"/>
    <x v="9"/>
    <x v="31"/>
    <s v="MARTINEZ CHAVERRA LUIS NORBERTO"/>
    <x v="0"/>
    <x v="0"/>
    <n v="224"/>
    <n v="24.8888888888889"/>
    <n v="193.938053097345"/>
    <m/>
    <n v="108188.7611"/>
    <x v="0"/>
    <n v="13957.142900000001"/>
    <x v="1420"/>
    <x v="0"/>
    <m/>
  </r>
  <r>
    <d v="2025-06-25T01:31:20"/>
    <x v="1"/>
    <x v="32"/>
    <s v="TABORDA ROJAS DIEGO ALEJANDRO"/>
    <x v="3"/>
    <x v="0"/>
    <n v="259"/>
    <n v="25.9"/>
    <n v="215.48672566371701"/>
    <m/>
    <n v="120209.73450000001"/>
    <x v="1"/>
    <n v="13957.142900000001"/>
    <x v="1420"/>
    <x v="0"/>
    <m/>
  </r>
  <r>
    <d v="2025-06-25T01:31:20"/>
    <x v="9"/>
    <x v="33"/>
    <s v="LEON PEREZ RAUL ENRIQUE"/>
    <x v="0"/>
    <x v="0"/>
    <n v="183"/>
    <n v="20.3333333333333"/>
    <n v="193.938053097345"/>
    <s v="4 Descuentos (Usuarios desubicados, despachador y conduct) "/>
    <n v="108188.7611"/>
    <x v="0"/>
    <n v="13957.142900000001"/>
    <x v="1420"/>
    <x v="0"/>
    <m/>
  </r>
  <r>
    <d v="2025-06-25T01:31:20"/>
    <x v="1"/>
    <x v="34"/>
    <s v="PALMAR PANA EDIXON JOSUE"/>
    <x v="12"/>
    <x v="0"/>
    <n v="257"/>
    <n v="19.769230769230798"/>
    <n v="280.132743362832"/>
    <m/>
    <n v="156272.65489999999"/>
    <x v="0"/>
    <n v="13957.142900000001"/>
    <x v="1420"/>
    <x v="0"/>
    <m/>
  </r>
  <r>
    <d v="2025-06-25T01:31:20"/>
    <x v="9"/>
    <x v="35"/>
    <s v="OCAMPO OCAMPO ANTONIO JOSE"/>
    <x v="0"/>
    <x v="0"/>
    <n v="215"/>
    <n v="23.8888888888889"/>
    <n v="193.938053097345"/>
    <m/>
    <n v="108188.7611"/>
    <x v="0"/>
    <n v="13957.142900000001"/>
    <x v="1420"/>
    <x v="0"/>
    <m/>
  </r>
  <r>
    <d v="2025-06-25T01:31:20"/>
    <x v="1"/>
    <x v="41"/>
    <s v="HERNANDEZ MACIAS GILBERTO"/>
    <x v="3"/>
    <x v="0"/>
    <n v="191"/>
    <n v="19.100000000000001"/>
    <n v="215.48672566371701"/>
    <s v="2 Descuentos (conducts) "/>
    <n v="120209.73450000001"/>
    <x v="1"/>
    <n v="13957.142900000001"/>
    <x v="1420"/>
    <x v="0"/>
    <m/>
  </r>
  <r>
    <d v="2025-06-25T01:31:21"/>
    <x v="9"/>
    <x v="40"/>
    <s v="LOPERA ALVAREZ ESTIVEN"/>
    <x v="3"/>
    <x v="0"/>
    <n v="227"/>
    <n v="22.7"/>
    <n v="215.48672566371701"/>
    <s v="2 Descuentos (Despachador y usuario desubicado) "/>
    <n v="120209.73450000001"/>
    <x v="1"/>
    <n v="13957.142900000001"/>
    <x v="1420"/>
    <x v="0"/>
    <m/>
  </r>
  <r>
    <d v="2025-06-26T01:11:43"/>
    <x v="1"/>
    <x v="0"/>
    <s v="LOPEZ CEBALLOS JONATHAN CAMILO"/>
    <x v="1"/>
    <x v="0"/>
    <n v="262"/>
    <n v="23.818181818181799"/>
    <n v="238.064516129032"/>
    <m/>
    <n v="132832.74189999999"/>
    <x v="0"/>
    <n v="12352.631600000001"/>
    <x v="1421"/>
    <x v="0"/>
    <m/>
  </r>
  <r>
    <d v="2025-06-26T01:11:43"/>
    <x v="9"/>
    <x v="36"/>
    <s v="PARIAS MURIEL JHON FREDY"/>
    <x v="8"/>
    <x v="0"/>
    <n v="133"/>
    <n v="26.6"/>
    <n v="108.211143695015"/>
    <s v="2 Descuentos (Usuarios desubicados y despachador) "/>
    <n v="60378.519099999998"/>
    <x v="1"/>
    <n v="12352.631600000001"/>
    <x v="1421"/>
    <x v="0"/>
    <m/>
  </r>
  <r>
    <d v="2025-06-26T01:11:44"/>
    <x v="1"/>
    <x v="1"/>
    <s v="ESPINOZA CHAVARRIA GUILLERMO LEON "/>
    <x v="7"/>
    <x v="0"/>
    <n v="70"/>
    <n v="23.3333333333333"/>
    <n v="64.926686217008793"/>
    <m/>
    <n v="36227.111400000002"/>
    <x v="0"/>
    <n v="12352.631600000001"/>
    <x v="1421"/>
    <x v="0"/>
    <m/>
  </r>
  <r>
    <d v="2025-06-26T01:11:44"/>
    <x v="9"/>
    <x v="37"/>
    <s v="SUAREZ ROLDAN BRAHIAN"/>
    <x v="1"/>
    <x v="0"/>
    <n v="290"/>
    <n v="26.363636363636399"/>
    <n v="238.064516129032"/>
    <s v="6 Descuentos (Monitoreo, despachador y asociado) "/>
    <n v="132832.74189999999"/>
    <x v="0"/>
    <n v="12352.631600000001"/>
    <x v="1421"/>
    <x v="0"/>
    <m/>
  </r>
  <r>
    <d v="2025-06-26T01:11:45"/>
    <x v="1"/>
    <x v="2"/>
    <s v="LONDOO LOPERA DUVAN ANDRES"/>
    <x v="3"/>
    <x v="0"/>
    <n v="256"/>
    <n v="25.6"/>
    <n v="216.422287390029"/>
    <s v="6 Descuentos (Transbordo, conducts y despachador) "/>
    <n v="120757.03810000001"/>
    <x v="1"/>
    <n v="12352.631600000001"/>
    <x v="1421"/>
    <x v="0"/>
    <m/>
  </r>
  <r>
    <d v="2025-06-26T01:11:45"/>
    <x v="9"/>
    <x v="3"/>
    <s v="LOPEZ PINEDA DANIEL ESTIVEN"/>
    <x v="9"/>
    <x v="0"/>
    <n v="245"/>
    <n v="20.4166666666667"/>
    <n v="259.706744868035"/>
    <s v="2 Descuentos (Aseguradora) "/>
    <n v="144908.44570000001"/>
    <x v="0"/>
    <n v="12352.631600000001"/>
    <x v="1421"/>
    <x v="0"/>
    <m/>
  </r>
  <r>
    <d v="2025-06-26T01:11:45"/>
    <x v="1"/>
    <x v="4"/>
    <s v="GIRALDO GIRALDO YOVIN ANDRES"/>
    <x v="1"/>
    <x v="0"/>
    <n v="239"/>
    <n v="21.727272727272702"/>
    <n v="238.064516129032"/>
    <m/>
    <n v="132832.74189999999"/>
    <x v="1"/>
    <n v="12352.631600000001"/>
    <x v="1421"/>
    <x v="0"/>
    <m/>
  </r>
  <r>
    <d v="2025-06-26T01:11:46"/>
    <x v="9"/>
    <x v="5"/>
    <s v="GONZALEZ PEREZ RAFAEL JOSE"/>
    <x v="1"/>
    <x v="0"/>
    <n v="221"/>
    <n v="20.090909090909101"/>
    <n v="238.064516129032"/>
    <m/>
    <n v="132832.74189999999"/>
    <x v="1"/>
    <n v="12352.631600000001"/>
    <x v="1421"/>
    <x v="0"/>
    <m/>
  </r>
  <r>
    <d v="2025-06-26T01:11:46"/>
    <x v="1"/>
    <x v="6"/>
    <s v="MARTINEZ  WILMAR"/>
    <x v="4"/>
    <x v="0"/>
    <n v="132"/>
    <n v="18.8571428571429"/>
    <n v="151.49560117302099"/>
    <s v="3 Descuentos (Despachadores) "/>
    <n v="84529.926699999996"/>
    <x v="0"/>
    <n v="12352.631600000001"/>
    <x v="1421"/>
    <x v="0"/>
    <m/>
  </r>
  <r>
    <d v="2025-06-26T01:11:46"/>
    <x v="9"/>
    <x v="7"/>
    <s v="MARIN ALZATE KEVIN ANDRES"/>
    <x v="1"/>
    <x v="0"/>
    <n v="234"/>
    <n v="21.272727272727298"/>
    <n v="238.064516129032"/>
    <s v="1 Descuento (Monitoreo) "/>
    <n v="132832.74189999999"/>
    <x v="0"/>
    <n v="12352.631600000001"/>
    <x v="1421"/>
    <x v="0"/>
    <m/>
  </r>
  <r>
    <d v="2025-06-26T01:11:46"/>
    <x v="1"/>
    <x v="9"/>
    <s v="DAVID  HENRY GIOVANNY"/>
    <x v="8"/>
    <x v="0"/>
    <n v="109"/>
    <n v="21.8"/>
    <n v="108.211143695015"/>
    <m/>
    <n v="60378.519099999998"/>
    <x v="0"/>
    <n v="12352.631600000001"/>
    <x v="1421"/>
    <x v="0"/>
    <m/>
  </r>
  <r>
    <d v="2025-06-26T01:11:47"/>
    <x v="9"/>
    <x v="10"/>
    <s v="HERNANDEZ MACIAS GILBERTO"/>
    <x v="4"/>
    <x v="0"/>
    <n v="166"/>
    <n v="23.714285714285701"/>
    <n v="151.49560117302099"/>
    <m/>
    <n v="84529.926699999996"/>
    <x v="0"/>
    <n v="12352.631600000001"/>
    <x v="1421"/>
    <x v="0"/>
    <m/>
  </r>
  <r>
    <d v="2025-06-26T01:11:47"/>
    <x v="1"/>
    <x v="11"/>
    <s v="BERNAL RONDON KEVIN OSWALDO"/>
    <x v="12"/>
    <x v="0"/>
    <n v="295"/>
    <n v="22.692307692307701"/>
    <n v="281.34897360703798"/>
    <m/>
    <n v="156984.1496"/>
    <x v="1"/>
    <n v="12352.631600000001"/>
    <x v="1421"/>
    <x v="0"/>
    <m/>
  </r>
  <r>
    <d v="2025-06-26T01:11:47"/>
    <x v="9"/>
    <x v="12"/>
    <s v="VERENZUELA MARTINEZ ALEXANDER"/>
    <x v="10"/>
    <x v="0"/>
    <n v="116"/>
    <n v="29"/>
    <n v="86.568914956011696"/>
    <m/>
    <n v="48302.815199999997"/>
    <x v="1"/>
    <n v="12352.631600000001"/>
    <x v="1421"/>
    <x v="0"/>
    <m/>
  </r>
  <r>
    <d v="2025-06-26T01:11:48"/>
    <x v="1"/>
    <x v="13"/>
    <s v="PEREZ GARCIA JUAN ESTEBAN"/>
    <x v="9"/>
    <x v="0"/>
    <n v="262"/>
    <n v="21.8333333333333"/>
    <n v="259.706744868035"/>
    <s v="2 Descuentos (Despachador) "/>
    <n v="144908.44570000001"/>
    <x v="0"/>
    <n v="12352.631600000001"/>
    <x v="1421"/>
    <x v="0"/>
    <m/>
  </r>
  <r>
    <d v="2025-06-26T01:11:48"/>
    <x v="9"/>
    <x v="16"/>
    <s v="MACEA ARBELAEZ MATEO"/>
    <x v="2"/>
    <x v="0"/>
    <n v="125"/>
    <n v="19.230769230769202"/>
    <n v="140.67448680351899"/>
    <m/>
    <n v="78492.074800000002"/>
    <x v="0"/>
    <n v="12352.631600000001"/>
    <x v="1421"/>
    <x v="0"/>
    <m/>
  </r>
  <r>
    <d v="2025-06-26T01:11:48"/>
    <x v="1"/>
    <x v="17"/>
    <s v="VALENCIA MENDOZA JHON"/>
    <x v="6"/>
    <x v="0"/>
    <n v="167"/>
    <n v="20.875"/>
    <n v="173.13782991202299"/>
    <m/>
    <n v="96605.630499999999"/>
    <x v="0"/>
    <n v="12352.631600000001"/>
    <x v="1421"/>
    <x v="0"/>
    <m/>
  </r>
  <r>
    <d v="2025-06-26T01:11:48"/>
    <x v="9"/>
    <x v="18"/>
    <s v="DURANGO DAVID JOSE"/>
    <x v="0"/>
    <x v="0"/>
    <n v="176"/>
    <n v="19.5555555555556"/>
    <n v="194.780058651026"/>
    <m/>
    <n v="108681.3343"/>
    <x v="0"/>
    <n v="12352.631600000001"/>
    <x v="1421"/>
    <x v="0"/>
    <m/>
  </r>
  <r>
    <d v="2025-06-26T01:11:49"/>
    <x v="1"/>
    <x v="19"/>
    <s v="RUA CHAVARRIA JEFERSON ANDREY"/>
    <x v="6"/>
    <x v="0"/>
    <n v="197"/>
    <n v="24.625"/>
    <n v="173.13782991202299"/>
    <s v="2 Descuentos (Usuarios desubicados) "/>
    <n v="96605.630499999999"/>
    <x v="1"/>
    <n v="12352.631600000001"/>
    <x v="1421"/>
    <x v="0"/>
    <m/>
  </r>
  <r>
    <d v="2025-06-26T01:11:49"/>
    <x v="9"/>
    <x v="20"/>
    <s v="SALDARRIAGA PARRA LUIS ALBERTO"/>
    <x v="6"/>
    <x v="0"/>
    <n v="173"/>
    <n v="20.352941176470601"/>
    <n v="183.95894428152499"/>
    <m/>
    <n v="102643.48239999999"/>
    <x v="2"/>
    <n v="12352.631600000001"/>
    <x v="1421"/>
    <x v="0"/>
    <m/>
  </r>
  <r>
    <d v="2025-06-26T01:11:49"/>
    <x v="1"/>
    <x v="21"/>
    <s v="HERRERA GIRALDO DAVINSON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0"/>
    <x v="9"/>
    <x v="38"/>
    <s v="JIMENEZ HURTADO CARLOS ESTIVEN"/>
    <x v="6"/>
    <x v="0"/>
    <n v="190"/>
    <n v="23.75"/>
    <n v="173.13782991202299"/>
    <m/>
    <n v="96605.630499999999"/>
    <x v="1"/>
    <n v="12352.631600000001"/>
    <x v="1421"/>
    <x v="0"/>
    <m/>
  </r>
  <r>
    <d v="2025-06-26T01:11:50"/>
    <x v="1"/>
    <x v="22"/>
    <s v="CIRO MARIN RODRIGO ALBERTO"/>
    <x v="3"/>
    <x v="0"/>
    <n v="188"/>
    <n v="18.8"/>
    <n v="216.422287390029"/>
    <s v="3 Descuentos (Usuarios desubicados y conduct) "/>
    <n v="120757.03810000001"/>
    <x v="0"/>
    <n v="12352.631600000001"/>
    <x v="1421"/>
    <x v="0"/>
    <m/>
  </r>
  <r>
    <d v="2025-06-26T01:11:50"/>
    <x v="9"/>
    <x v="23"/>
    <s v="FLORES RINCON JORGE ALBERTO"/>
    <x v="0"/>
    <x v="0"/>
    <n v="225"/>
    <n v="25"/>
    <n v="194.780058651026"/>
    <m/>
    <n v="108681.3343"/>
    <x v="0"/>
    <n v="12352.631600000001"/>
    <x v="1421"/>
    <x v="0"/>
    <m/>
  </r>
  <r>
    <d v="2025-06-26T01:11:50"/>
    <x v="1"/>
    <x v="24"/>
    <s v="AGUDELO GARCIA LLORDIN ELIAS"/>
    <x v="7"/>
    <x v="0"/>
    <n v="56"/>
    <n v="18.6666666666667"/>
    <n v="64.926686217008793"/>
    <m/>
    <n v="36227.111400000002"/>
    <x v="0"/>
    <n v="12352.631600000001"/>
    <x v="1421"/>
    <x v="0"/>
    <m/>
  </r>
  <r>
    <d v="2025-06-26T01:11:51"/>
    <x v="9"/>
    <x v="25"/>
    <s v="JARAMILLO JARAMILLO FRANCISCO WBEIMAR"/>
    <x v="0"/>
    <x v="0"/>
    <n v="150"/>
    <n v="16.6666666666667"/>
    <n v="194.780058651026"/>
    <m/>
    <n v="108681.3343"/>
    <x v="0"/>
    <n v="12352.631600000001"/>
    <x v="1421"/>
    <x v="0"/>
    <m/>
  </r>
  <r>
    <d v="2025-06-26T01:11:51"/>
    <x v="1"/>
    <x v="39"/>
    <s v="AGUIRRE GARCIA DEIMAR ANDRES"/>
    <x v="0"/>
    <x v="0"/>
    <n v="174"/>
    <n v="19.3333333333333"/>
    <n v="194.780058651026"/>
    <m/>
    <n v="108681.3343"/>
    <x v="0"/>
    <n v="12352.631600000001"/>
    <x v="1421"/>
    <x v="0"/>
    <m/>
  </r>
  <r>
    <d v="2025-06-26T01:11:51"/>
    <x v="9"/>
    <x v="27"/>
    <s v="AGUDELO GARCIA DENIN ANGELO"/>
    <x v="1"/>
    <x v="0"/>
    <n v="228"/>
    <n v="20.727272727272702"/>
    <n v="238.064516129032"/>
    <s v="1 Descuento (conduct) "/>
    <n v="132832.74189999999"/>
    <x v="0"/>
    <n v="12352.631600000001"/>
    <x v="1421"/>
    <x v="0"/>
    <m/>
  </r>
  <r>
    <d v="2025-06-26T01:11:52"/>
    <x v="1"/>
    <x v="28"/>
    <s v="MARULANDA JARAMILLO DAWER ANDRES "/>
    <x v="3"/>
    <x v="0"/>
    <n v="196"/>
    <n v="19.600000000000001"/>
    <n v="216.422287390029"/>
    <m/>
    <n v="120757.03810000001"/>
    <x v="0"/>
    <n v="12352.631600000001"/>
    <x v="1421"/>
    <x v="0"/>
    <m/>
  </r>
  <r>
    <d v="2025-06-26T01:11:52"/>
    <x v="9"/>
    <x v="29"/>
    <s v="MONTOYA OSPINA GILBERTO ANTONIO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2"/>
    <x v="1"/>
    <x v="30"/>
    <s v="GOMEZ VERGARA EDWIN"/>
    <x v="9"/>
    <x v="0"/>
    <n v="266"/>
    <n v="22.1666666666667"/>
    <n v="259.706744868035"/>
    <s v="16 Descuentos (Transbordo, monitoreo y conduct) "/>
    <n v="144908.44570000001"/>
    <x v="1"/>
    <n v="12352.631600000001"/>
    <x v="1421"/>
    <x v="0"/>
    <m/>
  </r>
  <r>
    <d v="2025-06-26T01:11:52"/>
    <x v="9"/>
    <x v="31"/>
    <s v="MARTINEZ CHAVERRA LUIS NORBERTO"/>
    <x v="3"/>
    <x v="0"/>
    <n v="195"/>
    <n v="19.5"/>
    <n v="216.422287390029"/>
    <m/>
    <n v="120757.03810000001"/>
    <x v="0"/>
    <n v="12352.631600000001"/>
    <x v="1421"/>
    <x v="0"/>
    <m/>
  </r>
  <r>
    <d v="2025-06-26T01:11:53"/>
    <x v="1"/>
    <x v="32"/>
    <s v="TABORDA ROJAS DIEGO ALEJANDRO"/>
    <x v="6"/>
    <x v="0"/>
    <n v="191"/>
    <n v="23.875"/>
    <n v="173.13782991202299"/>
    <m/>
    <n v="96605.630499999999"/>
    <x v="1"/>
    <n v="12352.631600000001"/>
    <x v="1421"/>
    <x v="0"/>
    <m/>
  </r>
  <r>
    <d v="2025-06-26T01:11:53"/>
    <x v="9"/>
    <x v="33"/>
    <s v="LEON PEREZ RAUL ENRIQUE"/>
    <x v="1"/>
    <x v="0"/>
    <n v="209"/>
    <n v="19"/>
    <n v="238.064516129032"/>
    <s v="3 Descuentos (Usuario movilidad reducida, desubicado y conduct) "/>
    <n v="132832.74189999999"/>
    <x v="0"/>
    <n v="12352.631600000001"/>
    <x v="1421"/>
    <x v="0"/>
    <m/>
  </r>
  <r>
    <d v="2025-06-26T01:11:53"/>
    <x v="1"/>
    <x v="34"/>
    <s v="PALMAR PANA EDIXON JOSUE"/>
    <x v="6"/>
    <x v="0"/>
    <n v="165"/>
    <n v="20.625"/>
    <n v="173.13782991202299"/>
    <s v="16 Descuentos (Incidente con Usuarios) "/>
    <n v="96605.630499999999"/>
    <x v="0"/>
    <n v="12352.631600000001"/>
    <x v="1421"/>
    <x v="0"/>
    <m/>
  </r>
  <r>
    <d v="2025-06-26T01:11:53"/>
    <x v="9"/>
    <x v="35"/>
    <s v="OCAMPO OCAMPO ANTONIO JOSE"/>
    <x v="1"/>
    <x v="0"/>
    <n v="272"/>
    <n v="24.727272727272702"/>
    <n v="238.064516129032"/>
    <m/>
    <n v="132832.74189999999"/>
    <x v="0"/>
    <n v="12352.631600000001"/>
    <x v="1421"/>
    <x v="0"/>
    <m/>
  </r>
  <r>
    <d v="2025-06-26T01:11:54"/>
    <x v="1"/>
    <x v="41"/>
    <s v="GARCIA DAVID WILSON ALBERTO"/>
    <x v="4"/>
    <x v="0"/>
    <n v="133"/>
    <n v="19"/>
    <n v="151.49560117302099"/>
    <m/>
    <n v="84529.926699999996"/>
    <x v="1"/>
    <n v="12352.631600000001"/>
    <x v="1421"/>
    <x v="0"/>
    <m/>
  </r>
  <r>
    <d v="2025-06-26T01:11:54"/>
    <x v="9"/>
    <x v="40"/>
    <s v="LOPERA ALVAREZ ESTIVEN"/>
    <x v="9"/>
    <x v="0"/>
    <n v="276"/>
    <n v="23"/>
    <n v="259.706744868035"/>
    <m/>
    <n v="144908.44570000001"/>
    <x v="1"/>
    <n v="12352.631600000001"/>
    <x v="1421"/>
    <x v="0"/>
    <m/>
  </r>
  <r>
    <d v="2025-06-27T01:35:35"/>
    <x v="1"/>
    <x v="0"/>
    <s v="LOPEZ CEBALLOS JONATHAN CAMILO"/>
    <x v="3"/>
    <x v="0"/>
    <n v="224"/>
    <n v="22.4"/>
    <n v="204.62184873949599"/>
    <s v="Se descuenta 0.5 viaje de 9 15 am ya que NO ingresa a la minorista. 2 Descuentos (Conducts) "/>
    <n v="108161.1465"/>
    <x v="0"/>
    <n v="13677.7778"/>
    <x v="1422"/>
    <x v="2"/>
    <n v="10.231"/>
  </r>
  <r>
    <d v="2025-06-27T01:35:35"/>
    <x v="9"/>
    <x v="36"/>
    <s v="PARIAS MURIEL JHON FREDY"/>
    <x v="0"/>
    <x v="0"/>
    <n v="202"/>
    <n v="22.4444444444444"/>
    <n v="184.15966386554601"/>
    <s v="Se descuenta 0.5 viaje de 11 34 am ya que abandona ruta sin autorizacin. 1 Descuento (Conduct) "/>
    <n v="96775.768400000001"/>
    <x v="1"/>
    <n v="13677.7778"/>
    <x v="1422"/>
    <x v="2"/>
    <n v="10.231"/>
  </r>
  <r>
    <d v="2025-06-27T01:35:35"/>
    <x v="1"/>
    <x v="37"/>
    <s v="SUAREZ ROLDAN BRAHIAN"/>
    <x v="1"/>
    <x v="0"/>
    <n v="270"/>
    <n v="24.545454545454501"/>
    <n v="225.084033613445"/>
    <s v="3 Descuentos (Usuarios desubicados y conduct)"/>
    <n v="125239.1597"/>
    <x v="0"/>
    <n v="13677.7778"/>
    <x v="1422"/>
    <x v="0"/>
    <m/>
  </r>
  <r>
    <d v="2025-06-27T01:35:36"/>
    <x v="9"/>
    <x v="2"/>
    <s v="LONDOO LOPERA DUVAN ANDRES"/>
    <x v="3"/>
    <x v="0"/>
    <n v="233"/>
    <n v="23.3"/>
    <n v="204.62184873949599"/>
    <m/>
    <n v="113853.7815"/>
    <x v="1"/>
    <n v="13677.7778"/>
    <x v="1422"/>
    <x v="0"/>
    <m/>
  </r>
  <r>
    <d v="2025-06-27T01:35:36"/>
    <x v="1"/>
    <x v="3"/>
    <s v="LOPEZ PINEDA DANIEL ESTIVEN"/>
    <x v="9"/>
    <x v="0"/>
    <n v="203"/>
    <n v="16.9166666666667"/>
    <n v="245.54621848739501"/>
    <s v="6 Descuentos (transbordo, conduct, despachador y usuario desubicado) "/>
    <n v="136624.53779999999"/>
    <x v="0"/>
    <n v="13677.7778"/>
    <x v="1422"/>
    <x v="0"/>
    <m/>
  </r>
  <r>
    <d v="2025-06-27T01:35:37"/>
    <x v="9"/>
    <x v="4"/>
    <s v="GIRALDO GIRALDO YOVIN ANDRES"/>
    <x v="1"/>
    <x v="0"/>
    <n v="215"/>
    <n v="19.545454545454501"/>
    <n v="225.084033613445"/>
    <s v="3 Descuentos (Usuarios desubicados y conduct)"/>
    <n v="125239.1597"/>
    <x v="1"/>
    <n v="13677.7778"/>
    <x v="1422"/>
    <x v="0"/>
    <m/>
  </r>
  <r>
    <d v="2025-06-27T01:35:37"/>
    <x v="1"/>
    <x v="5"/>
    <s v="GONZALEZ PEREZ RAFAEL JOSE"/>
    <x v="1"/>
    <x v="0"/>
    <n v="223"/>
    <n v="20.272727272727298"/>
    <n v="225.084033613445"/>
    <m/>
    <n v="125239.1597"/>
    <x v="1"/>
    <n v="13677.7778"/>
    <x v="1422"/>
    <x v="0"/>
    <m/>
  </r>
  <r>
    <d v="2025-06-27T01:35:38"/>
    <x v="9"/>
    <x v="6"/>
    <s v="MARTINEZ  WILMAR"/>
    <x v="3"/>
    <x v="0"/>
    <n v="214"/>
    <n v="21.4"/>
    <n v="204.62184873949599"/>
    <s v="1 Descuento (Despachador) "/>
    <n v="113853.7815"/>
    <x v="0"/>
    <n v="13677.7778"/>
    <x v="1422"/>
    <x v="0"/>
    <m/>
  </r>
  <r>
    <d v="2025-06-27T01:35:38"/>
    <x v="1"/>
    <x v="7"/>
    <s v="MARIN ALZATE KEVIN ANDRES"/>
    <x v="9"/>
    <x v="0"/>
    <n v="260"/>
    <n v="21.6666666666667"/>
    <n v="245.54621848739501"/>
    <m/>
    <n v="136624.53779999999"/>
    <x v="0"/>
    <n v="13677.7778"/>
    <x v="1422"/>
    <x v="0"/>
    <m/>
  </r>
  <r>
    <d v="2025-06-27T01:35:38"/>
    <x v="9"/>
    <x v="9"/>
    <s v="DAVID  HENRY GIOVANNY"/>
    <x v="1"/>
    <x v="0"/>
    <n v="242"/>
    <n v="22"/>
    <n v="225.084033613445"/>
    <s v="3 Descuentos (Monitoreo, asociado y despachador) "/>
    <n v="125239.1597"/>
    <x v="0"/>
    <n v="13677.7778"/>
    <x v="1422"/>
    <x v="0"/>
    <m/>
  </r>
  <r>
    <d v="2025-06-27T01:35:39"/>
    <x v="1"/>
    <x v="10"/>
    <s v="DURANGO PAEZ GILDARDO"/>
    <x v="7"/>
    <x v="0"/>
    <n v="47"/>
    <n v="15.6666666666667"/>
    <n v="61.386554621848703"/>
    <m/>
    <n v="34156.1345"/>
    <x v="0"/>
    <n v="13677.7778"/>
    <x v="1422"/>
    <x v="0"/>
    <m/>
  </r>
  <r>
    <d v="2025-06-27T01:35:39"/>
    <x v="9"/>
    <x v="11"/>
    <s v="HINCAPIE LOPEZ DIDIER FABIAN"/>
    <x v="9"/>
    <x v="0"/>
    <n v="257"/>
    <n v="21.4166666666667"/>
    <n v="245.54621848739501"/>
    <s v="1 Descuento (Tecnico radios) "/>
    <n v="136624.53779999999"/>
    <x v="1"/>
    <n v="13677.7778"/>
    <x v="1422"/>
    <x v="0"/>
    <m/>
  </r>
  <r>
    <d v="2025-06-27T01:35:39"/>
    <x v="1"/>
    <x v="13"/>
    <s v="PEREZ GARCIA JUAN ESTEBAN "/>
    <x v="1"/>
    <x v="0"/>
    <n v="225"/>
    <n v="20.454545454545499"/>
    <n v="225.084033613445"/>
    <s v="1 Descuento (Asociado) "/>
    <n v="125239.1597"/>
    <x v="0"/>
    <n v="13677.7778"/>
    <x v="1422"/>
    <x v="0"/>
    <m/>
  </r>
  <r>
    <d v="2025-06-27T01:35:39"/>
    <x v="9"/>
    <x v="16"/>
    <s v="MACEA ARBELAEZ MATEO"/>
    <x v="12"/>
    <x v="0"/>
    <n v="268"/>
    <n v="20.615384615384599"/>
    <n v="266.00840336134502"/>
    <s v="Se descuenta 0.5 viaje de 5 08 am ya que NO cumple con la ruta completa. 1 Descuento (Despachador) "/>
    <n v="142317.28099999999"/>
    <x v="0"/>
    <n v="13677.7778"/>
    <x v="1422"/>
    <x v="2"/>
    <n v="10.231"/>
  </r>
  <r>
    <d v="2025-06-27T01:35:40"/>
    <x v="1"/>
    <x v="17"/>
    <s v="VALENCIA MENDOZA JHON"/>
    <x v="1"/>
    <x v="0"/>
    <n v="193"/>
    <n v="17.545454545454501"/>
    <n v="225.084033613445"/>
    <s v="1 Descuento (Conduct) "/>
    <n v="125239.1597"/>
    <x v="0"/>
    <n v="13677.7778"/>
    <x v="1422"/>
    <x v="0"/>
    <m/>
  </r>
  <r>
    <d v="2025-06-27T01:35:40"/>
    <x v="9"/>
    <x v="18"/>
    <s v="DURANGO PAEZ GILDARDO"/>
    <x v="0"/>
    <x v="0"/>
    <n v="179"/>
    <n v="19.8888888888889"/>
    <n v="184.15966386554601"/>
    <m/>
    <n v="102468.4034"/>
    <x v="0"/>
    <n v="13677.7778"/>
    <x v="1422"/>
    <x v="0"/>
    <m/>
  </r>
  <r>
    <d v="2025-06-27T01:35:40"/>
    <x v="1"/>
    <x v="19"/>
    <s v="JARAMILLO JARAMILLO FRANCISCO WBEIMAR"/>
    <x v="3"/>
    <x v="0"/>
    <n v="184"/>
    <n v="18.399999999999999"/>
    <n v="204.62184873949599"/>
    <s v="1 Descuento (Usuario desubicado) "/>
    <n v="113853.7815"/>
    <x v="1"/>
    <n v="13677.7778"/>
    <x v="1422"/>
    <x v="0"/>
    <m/>
  </r>
  <r>
    <d v="2025-06-27T01:35:41"/>
    <x v="9"/>
    <x v="20"/>
    <s v="SALDARRIAGA PARRA LUIS ALBERTO"/>
    <x v="0"/>
    <x v="0"/>
    <n v="173"/>
    <n v="19.2222222222222"/>
    <n v="184.15966386554601"/>
    <s v="Se descuenta 0.5 viaje ya que se desvia sin autorizacion y perjudica el despacho. "/>
    <n v="96775.768400000001"/>
    <x v="2"/>
    <n v="13677.7778"/>
    <x v="1422"/>
    <x v="2"/>
    <n v="10.231"/>
  </r>
  <r>
    <d v="2025-06-27T01:35:41"/>
    <x v="1"/>
    <x v="21"/>
    <s v="HERRERA GIRALDO DAVINSON"/>
    <x v="3"/>
    <x v="0"/>
    <n v="176"/>
    <n v="17.600000000000001"/>
    <n v="204.62184873949599"/>
    <m/>
    <n v="113853.7815"/>
    <x v="0"/>
    <n v="13677.7778"/>
    <x v="1422"/>
    <x v="0"/>
    <m/>
  </r>
  <r>
    <d v="2025-06-27T01:35:41"/>
    <x v="9"/>
    <x v="38"/>
    <s v="JIMENEZ HURTADO CARLOS ESTIVEN"/>
    <x v="0"/>
    <x v="0"/>
    <n v="185"/>
    <n v="20.5555555555556"/>
    <n v="184.15966386554601"/>
    <m/>
    <n v="102468.4034"/>
    <x v="1"/>
    <n v="13677.7778"/>
    <x v="1422"/>
    <x v="0"/>
    <m/>
  </r>
  <r>
    <d v="2025-06-27T01:35:42"/>
    <x v="1"/>
    <x v="22"/>
    <s v="CIRO MARIN RODRIGO ALBERTO"/>
    <x v="3"/>
    <x v="0"/>
    <n v="197"/>
    <n v="19.7"/>
    <n v="204.62184873949599"/>
    <s v="3 Descuentos (Usuarios desubicados y asociado) "/>
    <n v="113853.7815"/>
    <x v="0"/>
    <n v="13677.7778"/>
    <x v="1422"/>
    <x v="0"/>
    <m/>
  </r>
  <r>
    <d v="2025-06-27T01:35:42"/>
    <x v="9"/>
    <x v="23"/>
    <s v="RUA CHAVARRIA JEFERSON ANDREY"/>
    <x v="3"/>
    <x v="0"/>
    <n v="201"/>
    <n v="20.100000000000001"/>
    <n v="204.62184873949599"/>
    <m/>
    <n v="113853.7815"/>
    <x v="0"/>
    <n v="13677.7778"/>
    <x v="1422"/>
    <x v="0"/>
    <m/>
  </r>
  <r>
    <d v="2025-06-27T01:35:42"/>
    <x v="1"/>
    <x v="24"/>
    <s v="AGUDELO GARCIA LLORDIN ELIAS"/>
    <x v="0"/>
    <x v="0"/>
    <n v="164"/>
    <n v="18.2222222222222"/>
    <n v="184.15966386554601"/>
    <m/>
    <n v="102468.4034"/>
    <x v="0"/>
    <n v="13677.7778"/>
    <x v="1422"/>
    <x v="0"/>
    <m/>
  </r>
  <r>
    <d v="2025-06-27T01:35:43"/>
    <x v="9"/>
    <x v="25"/>
    <s v="HINCAPIE LONDOO JHONY ALEXANDER"/>
    <x v="0"/>
    <x v="0"/>
    <n v="162"/>
    <n v="18"/>
    <n v="184.15966386554601"/>
    <m/>
    <n v="102468.4034"/>
    <x v="0"/>
    <n v="13677.7778"/>
    <x v="1422"/>
    <x v="0"/>
    <m/>
  </r>
  <r>
    <d v="2025-06-27T01:35:43"/>
    <x v="1"/>
    <x v="39"/>
    <s v="AGUIRRE GARCIA DEIMAR ANDRES"/>
    <x v="0"/>
    <x v="0"/>
    <n v="178"/>
    <n v="19.7777777777778"/>
    <n v="184.15966386554601"/>
    <m/>
    <n v="102468.4034"/>
    <x v="0"/>
    <n v="13677.7778"/>
    <x v="1422"/>
    <x v="0"/>
    <m/>
  </r>
  <r>
    <d v="2025-06-27T01:35:44"/>
    <x v="9"/>
    <x v="27"/>
    <s v="AGUDELO GARCIA DENIN ANGELO"/>
    <x v="3"/>
    <x v="0"/>
    <n v="200"/>
    <n v="20"/>
    <n v="204.62184873949599"/>
    <s v="1 Descuento (Usuario desubicado) "/>
    <n v="113853.7815"/>
    <x v="0"/>
    <n v="13677.7778"/>
    <x v="1422"/>
    <x v="0"/>
    <m/>
  </r>
  <r>
    <d v="2025-06-27T01:35:44"/>
    <x v="1"/>
    <x v="28"/>
    <s v="MARULANDA JARAMILLO DAWER ANDRES"/>
    <x v="3"/>
    <x v="0"/>
    <n v="205"/>
    <n v="20.5"/>
    <n v="204.62184873949599"/>
    <s v="1 Descuento (Despachador) "/>
    <n v="113853.7815"/>
    <x v="0"/>
    <n v="13677.7778"/>
    <x v="1422"/>
    <x v="0"/>
    <m/>
  </r>
  <r>
    <d v="2025-06-27T01:35:44"/>
    <x v="9"/>
    <x v="29"/>
    <s v="MONTOYA OSPINA GILBERTO ANTONIO"/>
    <x v="9"/>
    <x v="0"/>
    <n v="280"/>
    <n v="23.3333333333333"/>
    <n v="245.54621848739501"/>
    <s v="1 Descuento (Asociado) "/>
    <n v="136624.53779999999"/>
    <x v="0"/>
    <n v="13677.7778"/>
    <x v="1422"/>
    <x v="0"/>
    <m/>
  </r>
  <r>
    <d v="2025-06-27T01:35:45"/>
    <x v="1"/>
    <x v="30"/>
    <s v="GOMEZ VERGARA EDWIN"/>
    <x v="1"/>
    <x v="0"/>
    <n v="256"/>
    <n v="23.272727272727298"/>
    <n v="225.084033613445"/>
    <s v="4 Descuentos (Conducts y despachador) "/>
    <n v="125239.1597"/>
    <x v="1"/>
    <n v="13677.7778"/>
    <x v="1422"/>
    <x v="0"/>
    <m/>
  </r>
  <r>
    <d v="2025-06-27T01:35:45"/>
    <x v="9"/>
    <x v="31"/>
    <s v="MARTINEZ CHAVERRA LUIS NORBERTO"/>
    <x v="6"/>
    <x v="0"/>
    <n v="182"/>
    <n v="22.75"/>
    <n v="163.697478991597"/>
    <m/>
    <n v="91083.025200000004"/>
    <x v="0"/>
    <n v="13677.7778"/>
    <x v="1422"/>
    <x v="0"/>
    <m/>
  </r>
  <r>
    <d v="2025-06-27T01:35:45"/>
    <x v="1"/>
    <x v="32"/>
    <s v="TABORDA ROJAS DIEGO ALEJANDRO"/>
    <x v="4"/>
    <x v="0"/>
    <n v="123"/>
    <n v="17.571428571428601"/>
    <n v="143.23529411764699"/>
    <m/>
    <n v="79697.647100000002"/>
    <x v="1"/>
    <n v="13677.7778"/>
    <x v="1422"/>
    <x v="0"/>
    <m/>
  </r>
  <r>
    <d v="2025-06-27T01:35:45"/>
    <x v="9"/>
    <x v="33"/>
    <s v="LEON PEREZ RAUL ENRIQUE"/>
    <x v="1"/>
    <x v="0"/>
    <n v="227"/>
    <n v="20.636363636363601"/>
    <n v="225.084033613445"/>
    <s v="3 Descuentos (Usuarios desubicados y despachador) "/>
    <n v="125239.1597"/>
    <x v="0"/>
    <n v="13677.7778"/>
    <x v="1422"/>
    <x v="0"/>
    <m/>
  </r>
  <r>
    <d v="2025-06-27T01:35:46"/>
    <x v="1"/>
    <x v="34"/>
    <s v="PALMAR PANA EDIXON JOSUE"/>
    <x v="3"/>
    <x v="0"/>
    <n v="193"/>
    <n v="19.3"/>
    <n v="204.62184873949599"/>
    <m/>
    <n v="113853.7815"/>
    <x v="0"/>
    <n v="13677.7778"/>
    <x v="1422"/>
    <x v="0"/>
    <m/>
  </r>
  <r>
    <d v="2025-06-27T01:35:46"/>
    <x v="9"/>
    <x v="35"/>
    <s v="OCAMPO OCAMPO ANTONIO JOSE"/>
    <x v="1"/>
    <x v="0"/>
    <n v="234"/>
    <n v="21.272727272727298"/>
    <n v="225.084033613445"/>
    <s v="2 Descuentos (Conducts) "/>
    <n v="125239.1597"/>
    <x v="0"/>
    <n v="13677.7778"/>
    <x v="1422"/>
    <x v="0"/>
    <m/>
  </r>
  <r>
    <d v="2025-06-27T01:35:47"/>
    <x v="1"/>
    <x v="41"/>
    <s v="HERNANDEZ MACIAS GILBERTO"/>
    <x v="0"/>
    <x v="0"/>
    <n v="153"/>
    <n v="17"/>
    <n v="184.15966386554601"/>
    <s v="Se descuenta 0.5 viaje de 5 28 am ya que NO cumple con la ruta completa. 2 Descuentos (Despachador y usuario desubicado) "/>
    <n v="96775.768400000001"/>
    <x v="1"/>
    <n v="13677.7778"/>
    <x v="1422"/>
    <x v="2"/>
    <n v="10.231"/>
  </r>
  <r>
    <d v="2025-06-27T01:35:47"/>
    <x v="9"/>
    <x v="40"/>
    <s v="LOPERA ALVAREZ ESTIVEN"/>
    <x v="4"/>
    <x v="0"/>
    <n v="177"/>
    <n v="25.285714285714299"/>
    <n v="143.23529411764699"/>
    <m/>
    <n v="79697.647100000002"/>
    <x v="1"/>
    <n v="13677.7778"/>
    <x v="1422"/>
    <x v="0"/>
    <m/>
  </r>
  <r>
    <d v="2025-06-28T01:42:49"/>
    <x v="1"/>
    <x v="0"/>
    <s v="LOPEZ CEBALLOS JONATHAN CAMILO"/>
    <x v="0"/>
    <x v="0"/>
    <n v="227"/>
    <n v="25.2222222222222"/>
    <n v="206.347432024169"/>
    <s v="4 Descuentos (Monitoreo, usuarios desubicados y despachador) "/>
    <n v="115448.24770000001"/>
    <x v="0"/>
    <n v="13597.2222"/>
    <x v="1423"/>
    <x v="0"/>
    <m/>
  </r>
  <r>
    <d v="2025-06-28T01:42:50"/>
    <x v="9"/>
    <x v="36"/>
    <s v="PARIAS MURIEL JHON FREDY"/>
    <x v="0"/>
    <x v="0"/>
    <n v="261"/>
    <n v="29"/>
    <n v="206.347432024169"/>
    <m/>
    <n v="115448.24770000001"/>
    <x v="1"/>
    <n v="13597.2222"/>
    <x v="1423"/>
    <x v="0"/>
    <m/>
  </r>
  <r>
    <d v="2025-06-28T01:42:50"/>
    <x v="1"/>
    <x v="37"/>
    <s v="SUAREZ ROLDAN BRAHIAN"/>
    <x v="3"/>
    <x v="0"/>
    <n v="245"/>
    <n v="24.5"/>
    <n v="229.27492447129899"/>
    <s v="3 Descuentos (Usuario movilidad reducida y desubicado) "/>
    <n v="128275.8308"/>
    <x v="0"/>
    <n v="13597.2222"/>
    <x v="1423"/>
    <x v="0"/>
    <m/>
  </r>
  <r>
    <d v="2025-06-28T01:42:50"/>
    <x v="9"/>
    <x v="2"/>
    <s v="HERNANDEZ MACIAS GILBERTO"/>
    <x v="1"/>
    <x v="0"/>
    <n v="273"/>
    <n v="24.818181818181799"/>
    <n v="252.20241691842901"/>
    <m/>
    <n v="141103.41390000001"/>
    <x v="1"/>
    <n v="13597.2222"/>
    <x v="1423"/>
    <x v="0"/>
    <m/>
  </r>
  <r>
    <d v="2025-06-28T01:42:50"/>
    <x v="1"/>
    <x v="3"/>
    <s v="LOPEZ PINEDA DANIEL ESTIVEN"/>
    <x v="0"/>
    <x v="0"/>
    <n v="195"/>
    <n v="21.6666666666667"/>
    <n v="206.347432024169"/>
    <s v="1 Descuento (Despachador) "/>
    <n v="115448.24770000001"/>
    <x v="0"/>
    <n v="13597.2222"/>
    <x v="1423"/>
    <x v="0"/>
    <m/>
  </r>
  <r>
    <d v="2025-06-28T01:42:51"/>
    <x v="9"/>
    <x v="4"/>
    <s v="GIRALDO GIRALDO YOVIN ANDRES"/>
    <x v="1"/>
    <x v="0"/>
    <n v="282"/>
    <n v="25.636363636363601"/>
    <n v="252.20241691842901"/>
    <m/>
    <n v="141103.41390000001"/>
    <x v="1"/>
    <n v="13597.2222"/>
    <x v="1423"/>
    <x v="0"/>
    <m/>
  </r>
  <r>
    <d v="2025-06-28T01:42:51"/>
    <x v="1"/>
    <x v="5"/>
    <s v="GONZALEZ PEREZ RAFAEL JOSE"/>
    <x v="1"/>
    <x v="0"/>
    <n v="274"/>
    <n v="24.909090909090899"/>
    <n v="252.20241691842901"/>
    <m/>
    <n v="141103.41390000001"/>
    <x v="1"/>
    <n v="13597.2222"/>
    <x v="1423"/>
    <x v="0"/>
    <m/>
  </r>
  <r>
    <d v="2025-06-28T01:42:51"/>
    <x v="9"/>
    <x v="6"/>
    <s v="MARTINEZ  WILMAR"/>
    <x v="10"/>
    <x v="0"/>
    <n v="125"/>
    <n v="31.25"/>
    <n v="91.709969788519601"/>
    <m/>
    <n v="51310.332300000002"/>
    <x v="0"/>
    <n v="13597.2222"/>
    <x v="1423"/>
    <x v="0"/>
    <m/>
  </r>
  <r>
    <d v="2025-06-28T01:42:52"/>
    <x v="1"/>
    <x v="7"/>
    <s v="MARIN ALZATE KEVIN ANDRES"/>
    <x v="5"/>
    <x v="0"/>
    <n v="11"/>
    <n v="11"/>
    <n v="22.9274924471299"/>
    <m/>
    <n v="12827.5831"/>
    <x v="0"/>
    <n v="13597.2222"/>
    <x v="1423"/>
    <x v="0"/>
    <m/>
  </r>
  <r>
    <d v="2025-06-28T01:42:52"/>
    <x v="9"/>
    <x v="9"/>
    <s v="DAVID  HENRY GIOVANNY"/>
    <x v="0"/>
    <x v="0"/>
    <n v="214"/>
    <n v="23.7777777777778"/>
    <n v="206.347432024169"/>
    <m/>
    <n v="115448.24770000001"/>
    <x v="0"/>
    <n v="13597.2222"/>
    <x v="1423"/>
    <x v="0"/>
    <m/>
  </r>
  <r>
    <d v="2025-06-28T01:42:52"/>
    <x v="1"/>
    <x v="11"/>
    <s v="HINCAPIE LOPEZ DIDIER FABIAN"/>
    <x v="1"/>
    <x v="0"/>
    <n v="294"/>
    <n v="26.727272727272702"/>
    <n v="252.20241691842901"/>
    <m/>
    <n v="141103.41390000001"/>
    <x v="1"/>
    <n v="13597.2222"/>
    <x v="1423"/>
    <x v="0"/>
    <m/>
  </r>
  <r>
    <d v="2025-06-28T01:42:52"/>
    <x v="9"/>
    <x v="12"/>
    <s v="VERENZUELA MARTINEZ ALEXANDER"/>
    <x v="3"/>
    <x v="0"/>
    <n v="233"/>
    <n v="23.3"/>
    <n v="229.27492447129899"/>
    <s v="2 Descuentos (Monitoreo y usuario desubicado) "/>
    <n v="128275.8308"/>
    <x v="1"/>
    <n v="13597.2222"/>
    <x v="1423"/>
    <x v="0"/>
    <m/>
  </r>
  <r>
    <d v="2025-06-28T01:42:52"/>
    <x v="1"/>
    <x v="13"/>
    <s v="PEREZ GARCIA JUAN ESTEBAN"/>
    <x v="3"/>
    <x v="0"/>
    <n v="229"/>
    <n v="22.9"/>
    <n v="229.27492447129899"/>
    <s v="1 Descuento (Conduct) "/>
    <n v="128275.8308"/>
    <x v="0"/>
    <n v="13597.2222"/>
    <x v="1423"/>
    <x v="0"/>
    <m/>
  </r>
  <r>
    <d v="2025-06-28T01:42:53"/>
    <x v="9"/>
    <x v="14"/>
    <s v="MURILLO  YORMAN ANDRES"/>
    <x v="1"/>
    <x v="0"/>
    <n v="237"/>
    <n v="21.545454545454501"/>
    <n v="252.20241691842901"/>
    <m/>
    <n v="141103.41390000001"/>
    <x v="0"/>
    <n v="13597.2222"/>
    <x v="1423"/>
    <x v="0"/>
    <m/>
  </r>
  <r>
    <d v="2025-06-28T01:42:53"/>
    <x v="1"/>
    <x v="16"/>
    <s v="MACEA ARBELAEZ MATEO"/>
    <x v="4"/>
    <x v="0"/>
    <n v="168"/>
    <n v="24"/>
    <n v="160.49244712990901"/>
    <m/>
    <n v="89793.081600000005"/>
    <x v="0"/>
    <n v="13597.2222"/>
    <x v="1423"/>
    <x v="0"/>
    <m/>
  </r>
  <r>
    <d v="2025-06-28T01:42:53"/>
    <x v="9"/>
    <x v="17"/>
    <s v="VALENCIA MENDOZA JHON"/>
    <x v="0"/>
    <x v="0"/>
    <n v="196"/>
    <n v="21.7777777777778"/>
    <n v="206.347432024169"/>
    <s v="Se descuenta 0.5 viaje de 4 07 am ya que NO cumple con la ruta completa. 4 Descuentos (Usuarios desubicados, conduct y tecnico radios) "/>
    <n v="109034.6002"/>
    <x v="0"/>
    <n v="13597.2222"/>
    <x v="1423"/>
    <x v="2"/>
    <n v="11.4635"/>
  </r>
  <r>
    <d v="2025-06-28T01:42:53"/>
    <x v="1"/>
    <x v="18"/>
    <s v="RUA CHAVARRIA JEFERSON ANDREY"/>
    <x v="1"/>
    <x v="0"/>
    <n v="269"/>
    <n v="24.454545454545499"/>
    <n v="252.20241691842901"/>
    <s v="4 Descuentos (Usuarios desubicados y despachador) "/>
    <n v="141103.41390000001"/>
    <x v="0"/>
    <n v="13597.2222"/>
    <x v="1423"/>
    <x v="0"/>
    <m/>
  </r>
  <r>
    <d v="2025-06-28T01:42:54"/>
    <x v="9"/>
    <x v="19"/>
    <s v="GOMEZ VERGARA EDWIN"/>
    <x v="0"/>
    <x v="0"/>
    <n v="171"/>
    <n v="19"/>
    <n v="206.347432024169"/>
    <s v="4 Descuentos (conducts y usuario desubicado) "/>
    <n v="115448.24770000001"/>
    <x v="1"/>
    <n v="13597.2222"/>
    <x v="1423"/>
    <x v="0"/>
    <m/>
  </r>
  <r>
    <d v="2025-06-28T01:42:54"/>
    <x v="1"/>
    <x v="20"/>
    <s v="SALDARRIAGA PARRA LUIS ALBERTO"/>
    <x v="0"/>
    <x v="0"/>
    <n v="172"/>
    <n v="19.1111111111111"/>
    <n v="206.347432024169"/>
    <m/>
    <n v="115448.24770000001"/>
    <x v="2"/>
    <n v="13597.2222"/>
    <x v="1423"/>
    <x v="0"/>
    <m/>
  </r>
  <r>
    <d v="2025-06-28T01:42:54"/>
    <x v="9"/>
    <x v="21"/>
    <s v="HERRERA GIRALDO DAVINSON"/>
    <x v="1"/>
    <x v="0"/>
    <n v="231"/>
    <n v="21"/>
    <n v="252.20241691842901"/>
    <s v="1 Descuento (Usuario desubicado) "/>
    <n v="141103.41390000001"/>
    <x v="0"/>
    <n v="13597.2222"/>
    <x v="1423"/>
    <x v="0"/>
    <m/>
  </r>
  <r>
    <d v="2025-06-28T01:42:54"/>
    <x v="1"/>
    <x v="38"/>
    <s v="JIMENEZ HURTADO CARLOS ESTIVEN"/>
    <x v="0"/>
    <x v="0"/>
    <n v="169"/>
    <n v="18.7777777777778"/>
    <n v="206.347432024169"/>
    <m/>
    <n v="115448.24770000001"/>
    <x v="1"/>
    <n v="13597.2222"/>
    <x v="1423"/>
    <x v="0"/>
    <m/>
  </r>
  <r>
    <d v="2025-06-28T01:42:54"/>
    <x v="9"/>
    <x v="22"/>
    <s v="CIRO MARIN RODRIGO ALBERTO"/>
    <x v="4"/>
    <x v="0"/>
    <n v="122"/>
    <n v="17.428571428571399"/>
    <n v="160.49244712990901"/>
    <s v="1 Descuento (Despachador) "/>
    <n v="89793.081600000005"/>
    <x v="0"/>
    <n v="13597.2222"/>
    <x v="1423"/>
    <x v="0"/>
    <m/>
  </r>
  <r>
    <d v="2025-06-28T01:42:55"/>
    <x v="1"/>
    <x v="23"/>
    <s v="FLORES RINCON JORGE ALBERTO"/>
    <x v="9"/>
    <x v="0"/>
    <n v="264"/>
    <n v="22"/>
    <n v="275.129909365559"/>
    <m/>
    <n v="153930.997"/>
    <x v="0"/>
    <n v="13597.2222"/>
    <x v="1423"/>
    <x v="0"/>
    <m/>
  </r>
  <r>
    <d v="2025-06-28T01:42:55"/>
    <x v="9"/>
    <x v="24"/>
    <s v="GUTIERREZ ARICAPA DANIEL HUMBERTO"/>
    <x v="3"/>
    <x v="0"/>
    <n v="165"/>
    <n v="16.5"/>
    <n v="229.27492447129899"/>
    <m/>
    <n v="128275.8308"/>
    <x v="0"/>
    <n v="13597.2222"/>
    <x v="1423"/>
    <x v="0"/>
    <m/>
  </r>
  <r>
    <d v="2025-06-28T01:42:55"/>
    <x v="1"/>
    <x v="25"/>
    <s v="HINCAPIE LONDOO JHONY ALEXANDER"/>
    <x v="0"/>
    <x v="0"/>
    <n v="203"/>
    <n v="22.5555555555556"/>
    <n v="206.347432024169"/>
    <s v="1 Descuento (Conduct) "/>
    <n v="115448.24770000001"/>
    <x v="0"/>
    <n v="13597.2222"/>
    <x v="1423"/>
    <x v="0"/>
    <m/>
  </r>
  <r>
    <d v="2025-06-28T01:42:55"/>
    <x v="9"/>
    <x v="39"/>
    <s v="CALLE BOTERO JUAN RICARDO "/>
    <x v="3"/>
    <x v="0"/>
    <n v="276"/>
    <n v="27.6"/>
    <n v="229.27492447129899"/>
    <m/>
    <n v="128275.8308"/>
    <x v="0"/>
    <n v="13597.2222"/>
    <x v="1423"/>
    <x v="0"/>
    <m/>
  </r>
  <r>
    <d v="2025-06-28T01:42:56"/>
    <x v="9"/>
    <x v="27"/>
    <s v="AGUDELO GARCIA DENIN ANGELO"/>
    <x v="4"/>
    <x v="0"/>
    <n v="183"/>
    <n v="26.1428571428571"/>
    <n v="160.49244712990901"/>
    <s v="Se descuenta 0.5 viaje de 7 34 am ya que NO ingresa a la minorista. "/>
    <n v="83379.434099999999"/>
    <x v="0"/>
    <n v="13597.2222"/>
    <x v="1423"/>
    <x v="2"/>
    <n v="11.4635"/>
  </r>
  <r>
    <d v="2025-06-28T01:42:56"/>
    <x v="1"/>
    <x v="28"/>
    <s v="MARULANDA JARAMILLO DAWER ANDRES"/>
    <x v="3"/>
    <x v="0"/>
    <n v="236"/>
    <n v="23.6"/>
    <n v="229.27492447129899"/>
    <m/>
    <n v="128275.8308"/>
    <x v="0"/>
    <n v="13597.2222"/>
    <x v="1423"/>
    <x v="0"/>
    <m/>
  </r>
  <r>
    <d v="2025-06-28T01:42:56"/>
    <x v="9"/>
    <x v="29"/>
    <s v="MONTOYA OSPINA GILBERTO ANTONIO"/>
    <x v="3"/>
    <x v="0"/>
    <n v="251"/>
    <n v="25.1"/>
    <n v="229.27492447129899"/>
    <m/>
    <n v="128275.8308"/>
    <x v="0"/>
    <n v="13597.2222"/>
    <x v="1423"/>
    <x v="0"/>
    <m/>
  </r>
  <r>
    <d v="2025-06-28T01:42:56"/>
    <x v="1"/>
    <x v="31"/>
    <s v="MARTINEZ CHAVERRA LUIS NORBERTO"/>
    <x v="1"/>
    <x v="0"/>
    <n v="249"/>
    <n v="22.636363636363601"/>
    <n v="252.20241691842901"/>
    <s v="3 Descuentos (tecnico radios y despachador) "/>
    <n v="141103.41390000001"/>
    <x v="0"/>
    <n v="13597.2222"/>
    <x v="1423"/>
    <x v="0"/>
    <m/>
  </r>
  <r>
    <d v="2025-06-28T01:42:56"/>
    <x v="9"/>
    <x v="32"/>
    <s v="TABORDA ROJAS DIEGO ALEJANDRO"/>
    <x v="0"/>
    <x v="0"/>
    <n v="178"/>
    <n v="19.7777777777778"/>
    <n v="206.347432024169"/>
    <m/>
    <n v="115448.24770000001"/>
    <x v="1"/>
    <n v="13597.2222"/>
    <x v="1423"/>
    <x v="0"/>
    <m/>
  </r>
  <r>
    <d v="2025-06-28T01:42:57"/>
    <x v="1"/>
    <x v="33"/>
    <s v="LEON PEREZ RAUL ENRIQUE"/>
    <x v="0"/>
    <x v="0"/>
    <n v="193"/>
    <n v="21.4444444444444"/>
    <n v="206.347432024169"/>
    <m/>
    <n v="115448.24770000001"/>
    <x v="0"/>
    <n v="13597.2222"/>
    <x v="1423"/>
    <x v="0"/>
    <m/>
  </r>
  <r>
    <d v="2025-06-28T01:42:57"/>
    <x v="9"/>
    <x v="34"/>
    <s v="PALMAR PANA EDIXON JOSUE"/>
    <x v="4"/>
    <x v="0"/>
    <n v="165"/>
    <n v="23.571428571428601"/>
    <n v="160.49244712990901"/>
    <m/>
    <n v="89793.081600000005"/>
    <x v="0"/>
    <n v="13597.2222"/>
    <x v="1423"/>
    <x v="0"/>
    <m/>
  </r>
  <r>
    <d v="2025-06-28T01:42:57"/>
    <x v="1"/>
    <x v="35"/>
    <s v="OCAMPO OCAMPO ANTONIO JOSE"/>
    <x v="3"/>
    <x v="0"/>
    <n v="241"/>
    <n v="24.1"/>
    <n v="229.27492447129899"/>
    <m/>
    <n v="128275.8308"/>
    <x v="0"/>
    <n v="13597.2222"/>
    <x v="1423"/>
    <x v="0"/>
    <m/>
  </r>
  <r>
    <d v="2025-06-28T01:42:57"/>
    <x v="9"/>
    <x v="41"/>
    <s v="JARAMILLO JARAMILLO FRANCISCO WBEIMAR"/>
    <x v="0"/>
    <x v="0"/>
    <n v="121"/>
    <n v="13.4444444444444"/>
    <n v="206.347432024169"/>
    <s v="2 Descuentos (Usuarios desubicados) "/>
    <n v="115448.24770000001"/>
    <x v="1"/>
    <n v="13597.2222"/>
    <x v="1423"/>
    <x v="0"/>
    <m/>
  </r>
  <r>
    <d v="2025-06-28T01:42:58"/>
    <x v="1"/>
    <x v="40"/>
    <s v="LOPERA ALVAREZ ESTIVEN"/>
    <x v="3"/>
    <x v="3"/>
    <n v="266"/>
    <n v="26.6"/>
    <n v="229.27492447129899"/>
    <m/>
    <n v="128275.8308"/>
    <x v="1"/>
    <n v="13597.2222"/>
    <x v="1423"/>
    <x v="0"/>
    <m/>
  </r>
  <r>
    <d v="2025-06-29T02:38:13"/>
    <x v="9"/>
    <x v="0"/>
    <s v="LOPEZ CEBALLOS JONATHAN CAMILO"/>
    <x v="6"/>
    <x v="0"/>
    <n v="200"/>
    <n v="25"/>
    <n v="179.288025889968"/>
    <s v="1 Descuento (Usuario desubicado) "/>
    <n v="100203.4951"/>
    <x v="0"/>
    <n v="14869.697"/>
    <x v="1424"/>
    <x v="0"/>
    <m/>
  </r>
  <r>
    <d v="2025-06-29T02:38:13"/>
    <x v="1"/>
    <x v="36"/>
    <s v="PARIAS MURIEL JHON FREDY"/>
    <x v="0"/>
    <x v="0"/>
    <n v="199"/>
    <n v="22.1111111111111"/>
    <n v="201.69902912621399"/>
    <m/>
    <n v="112728.932"/>
    <x v="1"/>
    <n v="14869.697"/>
    <x v="1424"/>
    <x v="0"/>
    <m/>
  </r>
  <r>
    <d v="2025-06-29T02:38:14"/>
    <x v="9"/>
    <x v="1"/>
    <s v="ESPINOZA CHAVARRIA GUILLERMO LEON"/>
    <x v="3"/>
    <x v="0"/>
    <n v="246"/>
    <n v="24.6"/>
    <n v="224.11003236246"/>
    <m/>
    <n v="125254.3689"/>
    <x v="0"/>
    <n v="14869.697"/>
    <x v="1424"/>
    <x v="0"/>
    <m/>
  </r>
  <r>
    <d v="2025-06-29T02:38:14"/>
    <x v="1"/>
    <x v="37"/>
    <s v="SUAREZ ROLDAN BRAHIAN"/>
    <x v="6"/>
    <x v="0"/>
    <n v="177"/>
    <n v="22.125"/>
    <n v="179.288025889968"/>
    <m/>
    <n v="100203.4951"/>
    <x v="0"/>
    <n v="14869.697"/>
    <x v="1424"/>
    <x v="0"/>
    <m/>
  </r>
  <r>
    <d v="2025-06-29T02:38:15"/>
    <x v="9"/>
    <x v="2"/>
    <s v="LONDOO LOPERA DUVAN ANDRES"/>
    <x v="0"/>
    <x v="0"/>
    <n v="211"/>
    <n v="23.4444444444444"/>
    <n v="201.69902912621399"/>
    <m/>
    <n v="112728.932"/>
    <x v="1"/>
    <n v="14869.697"/>
    <x v="1424"/>
    <x v="0"/>
    <m/>
  </r>
  <r>
    <d v="2025-06-29T02:38:15"/>
    <x v="1"/>
    <x v="3"/>
    <s v="LOPEZ PINEDA DANIEL ESTIVEN"/>
    <x v="3"/>
    <x v="0"/>
    <n v="238"/>
    <n v="23.8"/>
    <n v="224.11003236246"/>
    <s v="1 Descuento (Despachador) "/>
    <n v="125254.3689"/>
    <x v="0"/>
    <n v="14869.697"/>
    <x v="1424"/>
    <x v="0"/>
    <m/>
  </r>
  <r>
    <d v="2025-06-29T02:38:15"/>
    <x v="9"/>
    <x v="4"/>
    <s v="GIRALDO GIRALDO YOVIN ANDRES"/>
    <x v="1"/>
    <x v="0"/>
    <n v="265"/>
    <n v="24.090909090909101"/>
    <n v="246.521035598705"/>
    <s v="2 Descuentos (Usuarios desubicados) "/>
    <n v="137779.8058"/>
    <x v="1"/>
    <n v="14869.697"/>
    <x v="1424"/>
    <x v="0"/>
    <m/>
  </r>
  <r>
    <d v="2025-06-29T02:38:16"/>
    <x v="1"/>
    <x v="5"/>
    <s v="GONZALEZ PEREZ RAFAEL JOSE"/>
    <x v="0"/>
    <x v="0"/>
    <n v="270"/>
    <n v="30"/>
    <n v="201.69902912621399"/>
    <s v="2 Descuentos (Usuarios desubicados) "/>
    <n v="112728.932"/>
    <x v="1"/>
    <n v="14869.697"/>
    <x v="1424"/>
    <x v="0"/>
    <m/>
  </r>
  <r>
    <d v="2025-06-29T02:38:16"/>
    <x v="9"/>
    <x v="6"/>
    <s v="GUTIERREZ ARICAPA DANIEL HUMBERTO"/>
    <x v="3"/>
    <x v="0"/>
    <n v="221"/>
    <n v="22.1"/>
    <n v="224.11003236246"/>
    <m/>
    <n v="125254.3689"/>
    <x v="0"/>
    <n v="14869.697"/>
    <x v="1424"/>
    <x v="0"/>
    <m/>
  </r>
  <r>
    <d v="2025-06-29T02:38:16"/>
    <x v="1"/>
    <x v="7"/>
    <s v="MARIN ALZATE KEVIN ANDRES"/>
    <x v="8"/>
    <x v="0"/>
    <n v="75"/>
    <n v="15"/>
    <n v="112.05501618123"/>
    <m/>
    <n v="62627.184500000003"/>
    <x v="0"/>
    <n v="14869.697"/>
    <x v="1424"/>
    <x v="0"/>
    <m/>
  </r>
  <r>
    <d v="2025-06-29T02:38:16"/>
    <x v="9"/>
    <x v="9"/>
    <s v="DAVID  HENRY GIOVANNY"/>
    <x v="0"/>
    <x v="0"/>
    <n v="216"/>
    <n v="24"/>
    <n v="201.69902912621399"/>
    <s v="5 Descuentos (Conducts, usuarios desubicados y despachador) "/>
    <n v="112728.932"/>
    <x v="0"/>
    <n v="14869.697"/>
    <x v="1424"/>
    <x v="0"/>
    <m/>
  </r>
  <r>
    <d v="2025-06-29T02:38:17"/>
    <x v="1"/>
    <x v="11"/>
    <s v="HINCAPIE LOPEZ DIDIER FABIAN"/>
    <x v="1"/>
    <x v="0"/>
    <n v="278"/>
    <n v="25.272727272727298"/>
    <n v="246.521035598705"/>
    <m/>
    <n v="137779.8058"/>
    <x v="1"/>
    <n v="14869.697"/>
    <x v="1424"/>
    <x v="0"/>
    <m/>
  </r>
  <r>
    <d v="2025-06-29T02:38:17"/>
    <x v="9"/>
    <x v="12"/>
    <s v="HERNANDEZ MACIAS GILBERTO"/>
    <x v="3"/>
    <x v="0"/>
    <n v="274"/>
    <n v="27.4"/>
    <n v="224.11003236246"/>
    <m/>
    <n v="125254.3689"/>
    <x v="1"/>
    <n v="14869.697"/>
    <x v="1424"/>
    <x v="0"/>
    <m/>
  </r>
  <r>
    <d v="2025-06-29T02:38:17"/>
    <x v="1"/>
    <x v="13"/>
    <s v="PEREZ GARCIA JUAN ESTEBAN"/>
    <x v="3"/>
    <x v="0"/>
    <n v="209"/>
    <n v="20.9"/>
    <n v="224.11003236246"/>
    <s v="2 Descuentos (Usuarios desubicados) "/>
    <n v="125254.3689"/>
    <x v="0"/>
    <n v="14869.697"/>
    <x v="1424"/>
    <x v="0"/>
    <m/>
  </r>
  <r>
    <d v="2025-06-29T02:38:18"/>
    <x v="9"/>
    <x v="14"/>
    <s v="MURILLO  YORMAN ANDRES"/>
    <x v="9"/>
    <x v="0"/>
    <n v="263"/>
    <n v="21.9166666666667"/>
    <n v="268.93203883495102"/>
    <s v="1 Descuento (Conduct) "/>
    <n v="150305.2427"/>
    <x v="0"/>
    <n v="14869.697"/>
    <x v="1424"/>
    <x v="0"/>
    <m/>
  </r>
  <r>
    <d v="2025-06-29T02:38:18"/>
    <x v="1"/>
    <x v="16"/>
    <s v="MACEA ARBELAEZ MATEO"/>
    <x v="13"/>
    <x v="0"/>
    <n v="267"/>
    <n v="19.071428571428601"/>
    <n v="313.75404530744299"/>
    <s v="1 Descuento (Usuario desubicado) "/>
    <n v="175356.1165"/>
    <x v="0"/>
    <n v="14869.697"/>
    <x v="1424"/>
    <x v="0"/>
    <m/>
  </r>
  <r>
    <d v="2025-06-29T02:38:18"/>
    <x v="9"/>
    <x v="17"/>
    <s v="BERNAL RONDON KEVIN OSWALDO"/>
    <x v="0"/>
    <x v="0"/>
    <n v="206"/>
    <n v="22.8888888888889"/>
    <n v="201.69902912621399"/>
    <m/>
    <n v="112728.932"/>
    <x v="0"/>
    <n v="14869.697"/>
    <x v="1424"/>
    <x v="0"/>
    <m/>
  </r>
  <r>
    <d v="2025-06-29T02:38:18"/>
    <x v="1"/>
    <x v="18"/>
    <s v="DURANGO DAVID JOSE"/>
    <x v="8"/>
    <x v="0"/>
    <n v="65"/>
    <n v="13"/>
    <n v="112.05501618123"/>
    <m/>
    <n v="62627.184500000003"/>
    <x v="0"/>
    <n v="14869.697"/>
    <x v="1424"/>
    <x v="0"/>
    <m/>
  </r>
  <r>
    <d v="2025-06-29T02:38:19"/>
    <x v="9"/>
    <x v="20"/>
    <s v="RUA CHAVARRIA JEFERSON ANDREY"/>
    <x v="2"/>
    <x v="0"/>
    <n v="100"/>
    <n v="16.6666666666667"/>
    <n v="134.46601941747599"/>
    <m/>
    <n v="75152.621400000004"/>
    <x v="2"/>
    <n v="14869.697"/>
    <x v="1424"/>
    <x v="0"/>
    <m/>
  </r>
  <r>
    <d v="2025-06-29T02:38:19"/>
    <x v="1"/>
    <x v="21"/>
    <s v="HERRERA GIRALDO DAVINSON"/>
    <x v="0"/>
    <x v="0"/>
    <n v="200"/>
    <n v="22.2222222222222"/>
    <n v="201.69902912621399"/>
    <m/>
    <n v="112728.932"/>
    <x v="0"/>
    <n v="14869.697"/>
    <x v="1424"/>
    <x v="0"/>
    <m/>
  </r>
  <r>
    <d v="2025-06-29T02:38:19"/>
    <x v="9"/>
    <x v="22"/>
    <s v="CIRO MARIN RODRIGO ALBERTO"/>
    <x v="0"/>
    <x v="0"/>
    <n v="220"/>
    <n v="24.4444444444444"/>
    <n v="201.69902912621399"/>
    <s v="3 Descuentos (conducts y usuario movilidad reducida) "/>
    <n v="112728.932"/>
    <x v="0"/>
    <n v="14869.697"/>
    <x v="1424"/>
    <x v="0"/>
    <m/>
  </r>
  <r>
    <d v="2025-06-29T02:38:19"/>
    <x v="1"/>
    <x v="23"/>
    <s v="FLORES RINCON JORGE ALBERTO"/>
    <x v="6"/>
    <x v="0"/>
    <n v="153"/>
    <n v="19.125"/>
    <n v="179.288025889968"/>
    <m/>
    <n v="100203.4951"/>
    <x v="0"/>
    <n v="14869.697"/>
    <x v="1424"/>
    <x v="0"/>
    <m/>
  </r>
  <r>
    <d v="2025-06-29T02:38:20"/>
    <x v="9"/>
    <x v="24"/>
    <s v="AGUDELO GARCIA LLORDIN ELIAS"/>
    <x v="0"/>
    <x v="0"/>
    <n v="151"/>
    <n v="16.7777777777778"/>
    <n v="201.69902912621399"/>
    <s v="2 Descuentos (conducts) "/>
    <n v="112728.932"/>
    <x v="0"/>
    <n v="14869.697"/>
    <x v="1424"/>
    <x v="0"/>
    <m/>
  </r>
  <r>
    <d v="2025-06-29T02:38:20"/>
    <x v="1"/>
    <x v="25"/>
    <s v="HINCAPIE LONDOO JHONY ALEXANDER"/>
    <x v="6"/>
    <x v="0"/>
    <n v="173"/>
    <n v="21.625"/>
    <n v="179.288025889968"/>
    <m/>
    <n v="100203.4951"/>
    <x v="0"/>
    <n v="14869.697"/>
    <x v="1424"/>
    <x v="0"/>
    <m/>
  </r>
  <r>
    <d v="2025-06-29T02:38:20"/>
    <x v="9"/>
    <x v="39"/>
    <s v="AGUIRRE GARCIA DEIMAR ANDRES"/>
    <x v="3"/>
    <x v="0"/>
    <n v="263"/>
    <n v="26.3"/>
    <n v="224.11003236246"/>
    <s v="1 Descuento (Usuario desubicado) "/>
    <n v="125254.3689"/>
    <x v="0"/>
    <n v="14869.697"/>
    <x v="1424"/>
    <x v="0"/>
    <m/>
  </r>
  <r>
    <d v="2025-06-29T02:38:20"/>
    <x v="1"/>
    <x v="28"/>
    <s v="CALLE BOTERO JUAN RICARDO"/>
    <x v="1"/>
    <x v="0"/>
    <n v="276"/>
    <n v="25.090909090909101"/>
    <n v="246.521035598705"/>
    <s v="2 Descuentos (Usuarios desubicados) "/>
    <n v="137779.8058"/>
    <x v="0"/>
    <n v="14869.697"/>
    <x v="1424"/>
    <x v="0"/>
    <m/>
  </r>
  <r>
    <d v="2025-06-29T02:38:21"/>
    <x v="9"/>
    <x v="29"/>
    <s v="MONTOYA OSPINA GILBERTO ANTONIO"/>
    <x v="3"/>
    <x v="0"/>
    <n v="252"/>
    <n v="25.2"/>
    <n v="224.11003236246"/>
    <s v="4 Descuentos (asociados y conducts) "/>
    <n v="125254.3689"/>
    <x v="0"/>
    <n v="14869.697"/>
    <x v="1424"/>
    <x v="0"/>
    <m/>
  </r>
  <r>
    <d v="2025-06-29T02:38:21"/>
    <x v="1"/>
    <x v="31"/>
    <s v="JARAMILLO JARAMILLO FRANCISCO WBEIMAR"/>
    <x v="0"/>
    <x v="0"/>
    <n v="165"/>
    <n v="18.3333333333333"/>
    <n v="201.69902912621399"/>
    <s v="3 Descuentos (Despachador y usuarios desubicados) "/>
    <n v="112728.932"/>
    <x v="0"/>
    <n v="14869.697"/>
    <x v="1424"/>
    <x v="0"/>
    <m/>
  </r>
  <r>
    <d v="2025-06-29T02:38:21"/>
    <x v="9"/>
    <x v="32"/>
    <s v="TABORDA ROJAS DIEGO ALEJANDRO"/>
    <x v="8"/>
    <x v="0"/>
    <n v="82"/>
    <n v="16.399999999999999"/>
    <n v="112.05501618123"/>
    <m/>
    <n v="62627.184500000003"/>
    <x v="1"/>
    <n v="14869.697"/>
    <x v="1424"/>
    <x v="0"/>
    <m/>
  </r>
  <r>
    <d v="2025-06-29T02:38:22"/>
    <x v="1"/>
    <x v="33"/>
    <s v="LEON PEREZ RAUL ENRIQUE"/>
    <x v="3"/>
    <x v="0"/>
    <n v="235"/>
    <n v="23.5"/>
    <n v="224.11003236246"/>
    <s v="2 Descuentos (Usuario desubicado y conduct) "/>
    <n v="125254.3689"/>
    <x v="0"/>
    <n v="14869.697"/>
    <x v="1424"/>
    <x v="0"/>
    <m/>
  </r>
  <r>
    <d v="2025-06-29T02:38:22"/>
    <x v="9"/>
    <x v="34"/>
    <s v="PALMAR PANA EDIXON JOSUE"/>
    <x v="9"/>
    <x v="0"/>
    <n v="224"/>
    <n v="18.6666666666667"/>
    <n v="268.93203883495102"/>
    <m/>
    <n v="150305.2427"/>
    <x v="0"/>
    <n v="14869.697"/>
    <x v="1424"/>
    <x v="0"/>
    <m/>
  </r>
  <r>
    <d v="2025-06-29T02:38:22"/>
    <x v="1"/>
    <x v="35"/>
    <s v="OCAMPO OCAMPO ANTONIO JOSE"/>
    <x v="3"/>
    <x v="0"/>
    <n v="212"/>
    <n v="21.2"/>
    <n v="224.11003236246"/>
    <s v="2 Descuentos (Asociados) "/>
    <n v="125254.3689"/>
    <x v="0"/>
    <n v="14869.697"/>
    <x v="1424"/>
    <x v="0"/>
    <m/>
  </r>
  <r>
    <d v="2025-06-29T02:38:22"/>
    <x v="9"/>
    <x v="41"/>
    <s v="GOMEZ VERGARA EDWIN"/>
    <x v="13"/>
    <x v="0"/>
    <n v="339"/>
    <n v="24.214285714285701"/>
    <n v="313.75404530744299"/>
    <s v="4 Descuentos (usuarios desubicados, conduct y despachador) "/>
    <n v="175356.1165"/>
    <x v="1"/>
    <n v="14869.697"/>
    <x v="1424"/>
    <x v="0"/>
    <m/>
  </r>
  <r>
    <d v="2025-06-30T00:29:01"/>
    <x v="12"/>
    <x v="37"/>
    <s v="SUAREZ ROLDAN BRAHIAN"/>
    <x v="0"/>
    <x v="0"/>
    <n v="217"/>
    <n v="24.1111111111111"/>
    <n v="197.13829787233999"/>
    <s v="1 Descuento (Despachador) "/>
    <n v="110060.90429999999"/>
    <x v="0"/>
    <n v="15410.5263"/>
    <x v="1425"/>
    <x v="0"/>
    <m/>
  </r>
  <r>
    <d v="2025-06-30T00:29:02"/>
    <x v="12"/>
    <x v="3"/>
    <s v="LOPEZ PINEDA DANIEL ESTIVEN"/>
    <x v="0"/>
    <x v="0"/>
    <n v="184"/>
    <n v="20.4444444444444"/>
    <n v="197.13829787233999"/>
    <s v="1 Descuento (Despachador) "/>
    <n v="110060.90429999999"/>
    <x v="0"/>
    <n v="15410.5263"/>
    <x v="1425"/>
    <x v="0"/>
    <m/>
  </r>
  <r>
    <d v="2025-06-30T00:29:02"/>
    <x v="12"/>
    <x v="4"/>
    <s v="GIRALDO GIRALDO YOVIN ANDRES"/>
    <x v="3"/>
    <x v="0"/>
    <n v="228"/>
    <n v="22.8"/>
    <n v="219.04255319148899"/>
    <m/>
    <n v="122289.8936"/>
    <x v="1"/>
    <n v="15410.5263"/>
    <x v="1425"/>
    <x v="0"/>
    <m/>
  </r>
  <r>
    <d v="2025-06-30T00:29:02"/>
    <x v="12"/>
    <x v="5"/>
    <s v="GONZALEZ PEREZ RAFAEL JOSE"/>
    <x v="1"/>
    <x v="0"/>
    <n v="262"/>
    <n v="23.818181818181799"/>
    <n v="240.94680851063799"/>
    <m/>
    <n v="134518.883"/>
    <x v="1"/>
    <n v="15410.5263"/>
    <x v="1425"/>
    <x v="0"/>
    <m/>
  </r>
  <r>
    <d v="2025-06-30T00:29:02"/>
    <x v="12"/>
    <x v="11"/>
    <s v="DURANGO PAEZ GILDARDO"/>
    <x v="3"/>
    <x v="0"/>
    <n v="227"/>
    <n v="22.7"/>
    <n v="219.04255319148899"/>
    <m/>
    <n v="122289.8936"/>
    <x v="1"/>
    <n v="15410.5263"/>
    <x v="1425"/>
    <x v="0"/>
    <m/>
  </r>
  <r>
    <d v="2025-06-30T00:29:02"/>
    <x v="12"/>
    <x v="13"/>
    <s v="PEREZ GARCIA JUAN ESTEBAN"/>
    <x v="3"/>
    <x v="0"/>
    <n v="225"/>
    <n v="22.5"/>
    <n v="219.04255319148899"/>
    <m/>
    <n v="122289.8936"/>
    <x v="0"/>
    <n v="15410.5263"/>
    <x v="1425"/>
    <x v="0"/>
    <m/>
  </r>
  <r>
    <d v="2025-06-30T00:29:03"/>
    <x v="12"/>
    <x v="17"/>
    <s v="BERNAL RONDON KEVIN OSWALDO"/>
    <x v="3"/>
    <x v="0"/>
    <n v="224"/>
    <n v="22.4"/>
    <n v="219.04255319148899"/>
    <s v="4 Descuentos (conducts) "/>
    <n v="122289.8936"/>
    <x v="0"/>
    <n v="15410.5263"/>
    <x v="1425"/>
    <x v="0"/>
    <m/>
  </r>
  <r>
    <d v="2025-06-30T00:29:03"/>
    <x v="12"/>
    <x v="18"/>
    <s v="DAVID  HENRY GIOVANNY"/>
    <x v="4"/>
    <x v="0"/>
    <n v="201"/>
    <n v="28.714285714285701"/>
    <n v="153.32978723404301"/>
    <m/>
    <n v="85602.925499999998"/>
    <x v="0"/>
    <n v="15410.5263"/>
    <x v="1425"/>
    <x v="0"/>
    <m/>
  </r>
  <r>
    <d v="2025-06-30T00:29:03"/>
    <x v="12"/>
    <x v="19"/>
    <s v="LEON PEREZ RAUL ENRIQUE"/>
    <x v="1"/>
    <x v="0"/>
    <n v="243"/>
    <n v="22.090909090909101"/>
    <n v="240.94680851063799"/>
    <m/>
    <n v="134518.883"/>
    <x v="1"/>
    <n v="15410.5263"/>
    <x v="1425"/>
    <x v="0"/>
    <m/>
  </r>
  <r>
    <d v="2025-06-30T00:29:03"/>
    <x v="12"/>
    <x v="22"/>
    <s v="CIRO MARIN RODRIGO ALBERTO"/>
    <x v="3"/>
    <x v="0"/>
    <n v="199"/>
    <n v="19.899999999999999"/>
    <n v="219.04255319148899"/>
    <s v="5 Descuentos (Usuarios desubicados, asociados y conduct) "/>
    <n v="122289.8936"/>
    <x v="0"/>
    <n v="15410.5263"/>
    <x v="1425"/>
    <x v="0"/>
    <m/>
  </r>
  <r>
    <d v="2025-06-30T00:29:04"/>
    <x v="12"/>
    <x v="24"/>
    <s v="AGUDELO GARCIA LLORDIN ELIAS"/>
    <x v="1"/>
    <x v="0"/>
    <n v="239"/>
    <n v="21.727272727272702"/>
    <n v="240.94680851063799"/>
    <m/>
    <n v="134518.883"/>
    <x v="0"/>
    <n v="15410.5263"/>
    <x v="1425"/>
    <x v="0"/>
    <m/>
  </r>
  <r>
    <d v="2025-06-30T00:29:04"/>
    <x v="12"/>
    <x v="39"/>
    <s v="AGUIRRE GARCIA DEIMAR ANDRES"/>
    <x v="4"/>
    <x v="0"/>
    <n v="124"/>
    <n v="17.714285714285701"/>
    <n v="153.32978723404301"/>
    <m/>
    <n v="85602.925499999998"/>
    <x v="0"/>
    <n v="15410.5263"/>
    <x v="1425"/>
    <x v="0"/>
    <m/>
  </r>
  <r>
    <d v="2025-06-30T00:29:04"/>
    <x v="12"/>
    <x v="27"/>
    <s v="AGUDELO GARCIA DENIN ANGELO"/>
    <x v="0"/>
    <x v="0"/>
    <n v="204"/>
    <n v="22.6666666666667"/>
    <n v="197.13829787233999"/>
    <m/>
    <n v="110060.90429999999"/>
    <x v="0"/>
    <n v="15410.5263"/>
    <x v="1425"/>
    <x v="0"/>
    <m/>
  </r>
  <r>
    <d v="2025-06-30T00:29:04"/>
    <x v="12"/>
    <x v="29"/>
    <s v="MONTOYA OSPINA GILBERTO ANTONIO"/>
    <x v="3"/>
    <x v="0"/>
    <n v="196"/>
    <n v="19.600000000000001"/>
    <n v="219.04255319148899"/>
    <m/>
    <n v="122289.8936"/>
    <x v="0"/>
    <n v="15410.5263"/>
    <x v="1425"/>
    <x v="0"/>
    <m/>
  </r>
  <r>
    <d v="2025-06-30T00:29:05"/>
    <x v="12"/>
    <x v="30"/>
    <s v="GOMEZ VERGARA EDWIN"/>
    <x v="1"/>
    <x v="0"/>
    <n v="230"/>
    <n v="20.909090909090899"/>
    <n v="240.94680851063799"/>
    <s v="2 Descuentos (Usuarios desubicados) "/>
    <n v="134518.883"/>
    <x v="1"/>
    <n v="15410.5263"/>
    <x v="1425"/>
    <x v="0"/>
    <m/>
  </r>
  <r>
    <d v="2025-06-30T00:29:05"/>
    <x v="12"/>
    <x v="31"/>
    <s v="MARTINEZ CHAVERRA LUIS NORBERTO"/>
    <x v="1"/>
    <x v="0"/>
    <n v="274"/>
    <n v="24.909090909090899"/>
    <n v="240.94680851063799"/>
    <m/>
    <n v="134518.883"/>
    <x v="0"/>
    <n v="15410.5263"/>
    <x v="1425"/>
    <x v="0"/>
    <m/>
  </r>
  <r>
    <d v="2025-06-30T00:29:05"/>
    <x v="12"/>
    <x v="33"/>
    <s v="CALLE BOTERO JUAN RICARDO"/>
    <x v="3"/>
    <x v="0"/>
    <n v="200"/>
    <n v="20"/>
    <n v="219.04255319148899"/>
    <s v="2 Descuentos (Despachadores) "/>
    <n v="122289.8936"/>
    <x v="0"/>
    <n v="15410.5263"/>
    <x v="1425"/>
    <x v="0"/>
    <m/>
  </r>
  <r>
    <d v="2025-06-30T00:29:05"/>
    <x v="12"/>
    <x v="34"/>
    <s v="PALMAR PANA EDIXON JOSUE"/>
    <x v="1"/>
    <x v="0"/>
    <n v="233"/>
    <n v="21.181818181818201"/>
    <n v="240.94680851063799"/>
    <m/>
    <n v="134518.883"/>
    <x v="0"/>
    <n v="15410.5263"/>
    <x v="1425"/>
    <x v="0"/>
    <m/>
  </r>
  <r>
    <d v="2025-06-30T00:29:05"/>
    <x v="12"/>
    <x v="35"/>
    <s v="JARAMILLO JARAMILLO FRANCISCO WBEIMAR"/>
    <x v="1"/>
    <x v="0"/>
    <n v="208"/>
    <n v="18.909090909090899"/>
    <n v="240.94680851063799"/>
    <m/>
    <n v="134518.883"/>
    <x v="0"/>
    <n v="15410.5263"/>
    <x v="1425"/>
    <x v="0"/>
    <m/>
  </r>
  <r>
    <d v="2025-07-01T01:19:10"/>
    <x v="12"/>
    <x v="37"/>
    <s v="SUAREZ ROLDAN BRAHIAN"/>
    <x v="6"/>
    <x v="0"/>
    <n v="159"/>
    <n v="19.875"/>
    <n v="140.39378238341999"/>
    <s v="2 Descuentos (Usuario desubicado y despachador) "/>
    <n v="77450.362699999998"/>
    <x v="0"/>
    <n v="12436.8421"/>
    <x v="1426"/>
    <x v="0"/>
    <m/>
  </r>
  <r>
    <d v="2025-07-01T01:19:11"/>
    <x v="12"/>
    <x v="3"/>
    <s v="LOPEZ PINEDA DANIEL ESTIVEN"/>
    <x v="9"/>
    <x v="0"/>
    <n v="201"/>
    <n v="16.75"/>
    <n v="210.59067357513001"/>
    <m/>
    <n v="116175.54399999999"/>
    <x v="0"/>
    <n v="12436.8421"/>
    <x v="1426"/>
    <x v="0"/>
    <m/>
  </r>
  <r>
    <d v="2025-07-01T01:19:11"/>
    <x v="12"/>
    <x v="4"/>
    <s v="GIRALDO GIRALDO YOVIN ANDRES"/>
    <x v="1"/>
    <x v="0"/>
    <n v="179"/>
    <n v="16.272727272727298"/>
    <n v="193.04145077720199"/>
    <m/>
    <n v="106494.2487"/>
    <x v="1"/>
    <n v="12436.8421"/>
    <x v="1426"/>
    <x v="0"/>
    <m/>
  </r>
  <r>
    <d v="2025-07-01T01:19:12"/>
    <x v="12"/>
    <x v="5"/>
    <s v="GONZALEZ PEREZ RAFAEL JOSE"/>
    <x v="3"/>
    <x v="0"/>
    <n v="223"/>
    <n v="22.3"/>
    <n v="175.49222797927499"/>
    <m/>
    <n v="96812.953399999999"/>
    <x v="1"/>
    <n v="12436.8421"/>
    <x v="1426"/>
    <x v="0"/>
    <m/>
  </r>
  <r>
    <d v="2025-07-01T01:19:12"/>
    <x v="12"/>
    <x v="6"/>
    <s v="MARTINEZ  WILMAR"/>
    <x v="0"/>
    <x v="0"/>
    <n v="128"/>
    <n v="14.2222222222222"/>
    <n v="157.94300518134699"/>
    <m/>
    <n v="87131.657999999996"/>
    <x v="0"/>
    <n v="12436.8421"/>
    <x v="1426"/>
    <x v="0"/>
    <m/>
  </r>
  <r>
    <d v="2025-07-01T01:19:13"/>
    <x v="12"/>
    <x v="7"/>
    <s v="MARIN ALZATE KEVIN ANDRES"/>
    <x v="3"/>
    <x v="0"/>
    <n v="138"/>
    <n v="13.8"/>
    <n v="175.49222797927499"/>
    <m/>
    <n v="96812.953399999999"/>
    <x v="0"/>
    <n v="12436.8421"/>
    <x v="1426"/>
    <x v="0"/>
    <m/>
  </r>
  <r>
    <d v="2025-07-01T01:19:13"/>
    <x v="12"/>
    <x v="13"/>
    <s v="PEREZ GARCIA JUAN ESTEBAN"/>
    <x v="3"/>
    <x v="0"/>
    <n v="176"/>
    <n v="17.600000000000001"/>
    <n v="175.49222797927499"/>
    <m/>
    <n v="96812.953399999999"/>
    <x v="0"/>
    <n v="12436.8421"/>
    <x v="1426"/>
    <x v="0"/>
    <m/>
  </r>
  <r>
    <d v="2025-07-01T01:19:14"/>
    <x v="12"/>
    <x v="17"/>
    <s v="BERNAL RONDON KEVIN OSWALDO"/>
    <x v="0"/>
    <x v="0"/>
    <n v="136"/>
    <n v="15.1111111111111"/>
    <n v="157.94300518134699"/>
    <m/>
    <n v="87131.657999999996"/>
    <x v="0"/>
    <n v="12436.8421"/>
    <x v="1426"/>
    <x v="0"/>
    <m/>
  </r>
  <r>
    <d v="2025-07-01T01:19:14"/>
    <x v="12"/>
    <x v="18"/>
    <s v="DURANGO PAEZ GILDARDO"/>
    <x v="0"/>
    <x v="0"/>
    <n v="151"/>
    <n v="16.7777777777778"/>
    <n v="157.94300518134699"/>
    <s v="1 Descuento (Asociado) "/>
    <n v="87131.657999999996"/>
    <x v="0"/>
    <n v="12436.8421"/>
    <x v="1426"/>
    <x v="0"/>
    <m/>
  </r>
  <r>
    <d v="2025-07-01T01:19:14"/>
    <x v="12"/>
    <x v="19"/>
    <s v="LEON PEREZ RAUL ENRIQUE"/>
    <x v="1"/>
    <x v="0"/>
    <n v="178"/>
    <n v="16.181818181818201"/>
    <n v="193.04145077720199"/>
    <s v="2 Descuentos (Usuarios desubicados) "/>
    <n v="106494.2487"/>
    <x v="1"/>
    <n v="12436.8421"/>
    <x v="1426"/>
    <x v="0"/>
    <m/>
  </r>
  <r>
    <d v="2025-07-01T01:19:15"/>
    <x v="12"/>
    <x v="22"/>
    <s v="CIRO MARIN RODRIGO ALBERTO"/>
    <x v="1"/>
    <x v="0"/>
    <n v="160"/>
    <n v="14.545454545454501"/>
    <n v="193.04145077720199"/>
    <s v="1 Descuento (Despachador) "/>
    <n v="106494.2487"/>
    <x v="0"/>
    <n v="12436.8421"/>
    <x v="1426"/>
    <x v="0"/>
    <m/>
  </r>
  <r>
    <d v="2025-07-01T01:19:15"/>
    <x v="12"/>
    <x v="24"/>
    <s v="AGUDELO GARCIA LLORDIN ELIAS"/>
    <x v="3"/>
    <x v="0"/>
    <n v="185"/>
    <n v="18.5"/>
    <n v="175.49222797927499"/>
    <m/>
    <n v="96812.953399999999"/>
    <x v="0"/>
    <n v="12436.8421"/>
    <x v="1426"/>
    <x v="0"/>
    <m/>
  </r>
  <r>
    <d v="2025-07-01T01:19:15"/>
    <x v="12"/>
    <x v="27"/>
    <s v="AGUDELO GARCIA DENIN ANGELO"/>
    <x v="1"/>
    <x v="0"/>
    <n v="187"/>
    <n v="17"/>
    <n v="193.04145077720199"/>
    <m/>
    <n v="106494.2487"/>
    <x v="0"/>
    <n v="12436.8421"/>
    <x v="1426"/>
    <x v="0"/>
    <m/>
  </r>
  <r>
    <d v="2025-07-01T01:19:16"/>
    <x v="12"/>
    <x v="30"/>
    <s v="GOMEZ VERGARA EDWIN"/>
    <x v="1"/>
    <x v="0"/>
    <n v="214"/>
    <n v="19.454545454545499"/>
    <n v="193.04145077720199"/>
    <m/>
    <n v="106494.2487"/>
    <x v="1"/>
    <n v="12436.8421"/>
    <x v="1426"/>
    <x v="0"/>
    <m/>
  </r>
  <r>
    <d v="2025-07-01T01:19:16"/>
    <x v="12"/>
    <x v="31"/>
    <s v="MARTINEZ CHAVERRA LUIS NORBERTO"/>
    <x v="0"/>
    <x v="0"/>
    <n v="165"/>
    <n v="18.3333333333333"/>
    <n v="157.94300518134699"/>
    <m/>
    <n v="87131.657999999996"/>
    <x v="0"/>
    <n v="12436.8421"/>
    <x v="1426"/>
    <x v="0"/>
    <m/>
  </r>
  <r>
    <d v="2025-07-01T01:19:16"/>
    <x v="12"/>
    <x v="33"/>
    <s v="CALLE BOTERO JUAN RICARDO"/>
    <x v="1"/>
    <x v="0"/>
    <n v="196"/>
    <n v="17.818181818181799"/>
    <n v="193.04145077720199"/>
    <m/>
    <n v="106494.2487"/>
    <x v="0"/>
    <n v="12436.8421"/>
    <x v="1426"/>
    <x v="0"/>
    <m/>
  </r>
  <r>
    <d v="2025-07-01T01:19:17"/>
    <x v="12"/>
    <x v="34"/>
    <s v="PALMAR PANA EDIXON JOSUE"/>
    <x v="0"/>
    <x v="0"/>
    <n v="159"/>
    <n v="17.6666666666667"/>
    <n v="157.94300518134699"/>
    <s v="1 Descuento (Conduct) "/>
    <n v="87131.657999999996"/>
    <x v="0"/>
    <n v="12436.8421"/>
    <x v="1426"/>
    <x v="0"/>
    <m/>
  </r>
  <r>
    <d v="2025-07-01T01:19:17"/>
    <x v="12"/>
    <x v="35"/>
    <s v="OCAMPO OCAMPO ANTONIO JOSE"/>
    <x v="9"/>
    <x v="0"/>
    <n v="222"/>
    <n v="18.5"/>
    <n v="210.59067357513001"/>
    <m/>
    <n v="116175.54399999999"/>
    <x v="0"/>
    <n v="12436.8421"/>
    <x v="1426"/>
    <x v="0"/>
    <m/>
  </r>
  <r>
    <d v="2025-07-01T01:19:17"/>
    <x v="12"/>
    <x v="40"/>
    <s v="LOPERA ALVAREZ ESTIVEN"/>
    <x v="3"/>
    <x v="3"/>
    <n v="230"/>
    <n v="23"/>
    <n v="175.49222797927499"/>
    <s v="2 Descuentos (Despachador) "/>
    <n v="96812.953399999999"/>
    <x v="1"/>
    <n v="12436.8421"/>
    <x v="1426"/>
    <x v="0"/>
    <m/>
  </r>
  <r>
    <d v="2025-07-02T01:45:46"/>
    <x v="1"/>
    <x v="0"/>
    <s v="LOPEZ CEBALLOS JONATHAN CAMILO"/>
    <x v="0"/>
    <x v="0"/>
    <n v="221"/>
    <n v="24.5555555555556"/>
    <n v="196.99721448468"/>
    <s v="1 Descuento (conduct)"/>
    <n v="109978.3705"/>
    <x v="0"/>
    <n v="14451.3514"/>
    <x v="1427"/>
    <x v="0"/>
    <m/>
  </r>
  <r>
    <d v="2025-07-02T01:45:47"/>
    <x v="9"/>
    <x v="36"/>
    <s v="PARIAS MURIEL JHON FREDY"/>
    <x v="0"/>
    <x v="0"/>
    <n v="206"/>
    <n v="22.8888888888889"/>
    <n v="196.99721448468"/>
    <s v="1 Descuento (monitoreo) "/>
    <n v="109978.3705"/>
    <x v="1"/>
    <n v="14451.3514"/>
    <x v="1427"/>
    <x v="0"/>
    <m/>
  </r>
  <r>
    <d v="2025-07-02T01:45:47"/>
    <x v="1"/>
    <x v="1"/>
    <s v="ESPINOZA CHAVARRIA GUILLERMO LEON"/>
    <x v="0"/>
    <x v="0"/>
    <n v="225"/>
    <n v="25"/>
    <n v="196.99721448468"/>
    <m/>
    <n v="109978.3705"/>
    <x v="0"/>
    <n v="14451.3514"/>
    <x v="1427"/>
    <x v="0"/>
    <m/>
  </r>
  <r>
    <d v="2025-07-02T01:45:47"/>
    <x v="9"/>
    <x v="37"/>
    <s v="SUAREZ ROLDAN BRAHIAN"/>
    <x v="4"/>
    <x v="0"/>
    <n v="152"/>
    <n v="21.714285714285701"/>
    <n v="153.22005571030601"/>
    <m/>
    <n v="85538.732600000003"/>
    <x v="0"/>
    <n v="14451.3514"/>
    <x v="1427"/>
    <x v="0"/>
    <m/>
  </r>
  <r>
    <d v="2025-07-02T01:45:47"/>
    <x v="1"/>
    <x v="2"/>
    <s v="LONDOO LOPERA DUVAN ANDRES"/>
    <x v="0"/>
    <x v="0"/>
    <n v="175"/>
    <n v="19.4444444444444"/>
    <n v="196.99721448468"/>
    <m/>
    <n v="109978.3705"/>
    <x v="1"/>
    <n v="14451.3514"/>
    <x v="1427"/>
    <x v="0"/>
    <m/>
  </r>
  <r>
    <d v="2025-07-02T01:45:48"/>
    <x v="9"/>
    <x v="3"/>
    <s v="LOPEZ PINEDA DANIEL ESTIVEN "/>
    <x v="13"/>
    <x v="0"/>
    <n v="270"/>
    <n v="19.285714285714299"/>
    <n v="306.44011142061299"/>
    <s v="2 Descuentos (Usuarios desubicados) "/>
    <n v="171077.46520000001"/>
    <x v="0"/>
    <n v="14451.3514"/>
    <x v="1427"/>
    <x v="0"/>
    <m/>
  </r>
  <r>
    <d v="2025-07-02T01:45:48"/>
    <x v="1"/>
    <x v="4"/>
    <s v="GIRALDO GIRALDO YOVIN ANDRES"/>
    <x v="1"/>
    <x v="0"/>
    <n v="266"/>
    <n v="24.181818181818201"/>
    <n v="240.77437325905299"/>
    <s v="Se descuenta 0.5 viaje de 3 pm ya que se desva sin autorizacin. 2 Descuentos (Usuarios desubicados) "/>
    <n v="128307.9759"/>
    <x v="1"/>
    <n v="14451.3514"/>
    <x v="1427"/>
    <x v="2"/>
    <n v="10.9445"/>
  </r>
  <r>
    <d v="2025-07-02T01:45:48"/>
    <x v="9"/>
    <x v="5"/>
    <s v="GONZALEZ PEREZ RAFAEL JOSE"/>
    <x v="3"/>
    <x v="0"/>
    <n v="226"/>
    <n v="22.6"/>
    <n v="218.88579387186601"/>
    <s v="2 Descuentos (monitoreo)"/>
    <n v="122198.1894"/>
    <x v="1"/>
    <n v="14451.3514"/>
    <x v="1427"/>
    <x v="0"/>
    <m/>
  </r>
  <r>
    <d v="2025-07-02T01:45:48"/>
    <x v="1"/>
    <x v="6"/>
    <s v="GUTIERREZ ARICAPA DANIEL HUMBERTO"/>
    <x v="1"/>
    <x v="0"/>
    <n v="210"/>
    <n v="19.090909090909101"/>
    <n v="240.77437325905299"/>
    <m/>
    <n v="134418.00839999999"/>
    <x v="0"/>
    <n v="14451.3514"/>
    <x v="1427"/>
    <x v="0"/>
    <m/>
  </r>
  <r>
    <d v="2025-07-02T01:45:49"/>
    <x v="9"/>
    <x v="7"/>
    <s v="MARIN ALZATE KEVIN ANDRES"/>
    <x v="6"/>
    <x v="0"/>
    <n v="202"/>
    <n v="25.25"/>
    <n v="175.10863509749299"/>
    <m/>
    <n v="97758.551500000001"/>
    <x v="0"/>
    <n v="14451.3514"/>
    <x v="1427"/>
    <x v="0"/>
    <m/>
  </r>
  <r>
    <d v="2025-07-02T01:45:49"/>
    <x v="1"/>
    <x v="9"/>
    <s v="DAVID  HENRY GIOVANNY"/>
    <x v="3"/>
    <x v="0"/>
    <n v="272"/>
    <n v="27.2"/>
    <n v="218.88579387186601"/>
    <m/>
    <n v="122198.1894"/>
    <x v="0"/>
    <n v="14451.3514"/>
    <x v="1427"/>
    <x v="0"/>
    <m/>
  </r>
  <r>
    <d v="2025-07-02T01:45:49"/>
    <x v="9"/>
    <x v="10"/>
    <s v="DURANGO PAEZ GILDARDO"/>
    <x v="2"/>
    <x v="0"/>
    <n v="117"/>
    <n v="19.5"/>
    <n v="131.33147632312"/>
    <m/>
    <n v="73318.9136"/>
    <x v="0"/>
    <n v="14451.3514"/>
    <x v="1427"/>
    <x v="0"/>
    <m/>
  </r>
  <r>
    <d v="2025-07-02T01:45:49"/>
    <x v="1"/>
    <x v="11"/>
    <s v="HINCAPIE LOPEZ DIDIER FABIAN"/>
    <x v="10"/>
    <x v="1"/>
    <n v="95"/>
    <n v="21.1111111111111"/>
    <n v="98.498607242339801"/>
    <s v="Se descuenta 0.5 viaje de 2 18 pm ya que NO ingresa a la minorista sin autorizacion "/>
    <n v="48879.152699999999"/>
    <x v="1"/>
    <n v="14451.3514"/>
    <x v="1427"/>
    <x v="2"/>
    <n v="10.9445"/>
  </r>
  <r>
    <d v="2025-07-02T01:45:50"/>
    <x v="9"/>
    <x v="12"/>
    <s v="VERENZUELA MARTINEZ ALEXANDER"/>
    <x v="4"/>
    <x v="0"/>
    <n v="175"/>
    <n v="25"/>
    <n v="153.22005571030601"/>
    <s v="1 Descuento (conduct)"/>
    <n v="85538.732600000003"/>
    <x v="1"/>
    <n v="14451.3514"/>
    <x v="1427"/>
    <x v="0"/>
    <m/>
  </r>
  <r>
    <d v="2025-07-02T01:45:50"/>
    <x v="1"/>
    <x v="13"/>
    <s v="PEREZ GARCIA JUAN ESTEBAN"/>
    <x v="0"/>
    <x v="0"/>
    <n v="225"/>
    <n v="25"/>
    <n v="196.99721448468"/>
    <s v="2 Descuentos (Usuarios desubicados) "/>
    <n v="109978.3705"/>
    <x v="0"/>
    <n v="14451.3514"/>
    <x v="1427"/>
    <x v="0"/>
    <m/>
  </r>
  <r>
    <d v="2025-07-02T01:45:50"/>
    <x v="9"/>
    <x v="14"/>
    <s v="MURILLO  YORMAN ANDRES"/>
    <x v="3"/>
    <x v="0"/>
    <n v="211"/>
    <n v="21.1"/>
    <n v="218.88579387186601"/>
    <m/>
    <n v="122198.1894"/>
    <x v="0"/>
    <n v="14451.3514"/>
    <x v="1427"/>
    <x v="0"/>
    <m/>
  </r>
  <r>
    <d v="2025-07-02T01:45:50"/>
    <x v="1"/>
    <x v="16"/>
    <s v="MACEA ARBELAEZ MATEO"/>
    <x v="9"/>
    <x v="0"/>
    <n v="233"/>
    <n v="19.4166666666667"/>
    <n v="262.66295264624"/>
    <s v="2 Descuentos (monitoreo y despachador) "/>
    <n v="146637.8273"/>
    <x v="0"/>
    <n v="14451.3514"/>
    <x v="1427"/>
    <x v="0"/>
    <m/>
  </r>
  <r>
    <d v="2025-07-02T01:45:50"/>
    <x v="9"/>
    <x v="17"/>
    <s v="VALENCIA MENDOZA JHON"/>
    <x v="9"/>
    <x v="0"/>
    <n v="268"/>
    <n v="22.3333333333333"/>
    <n v="262.66295264624"/>
    <s v="2 Descuentos (Usuarios desubicados) "/>
    <n v="146637.8273"/>
    <x v="0"/>
    <n v="14451.3514"/>
    <x v="1427"/>
    <x v="0"/>
    <m/>
  </r>
  <r>
    <d v="2025-07-02T01:45:51"/>
    <x v="1"/>
    <x v="18"/>
    <s v="DURANGO DAVID JOSE"/>
    <x v="0"/>
    <x v="0"/>
    <n v="188"/>
    <n v="20.8888888888889"/>
    <n v="196.99721448468"/>
    <s v="2 Descuentos (despachador y conduct) "/>
    <n v="109978.3705"/>
    <x v="0"/>
    <n v="14451.3514"/>
    <x v="1427"/>
    <x v="0"/>
    <m/>
  </r>
  <r>
    <d v="2025-07-02T01:45:51"/>
    <x v="9"/>
    <x v="19"/>
    <s v="LEON PEREZ RAUL ENRIQUE"/>
    <x v="3"/>
    <x v="0"/>
    <n v="208"/>
    <n v="20.8"/>
    <n v="218.88579387186601"/>
    <s v="2 Descuentos (Usuarios desubicados) "/>
    <n v="122198.1894"/>
    <x v="1"/>
    <n v="14451.3514"/>
    <x v="1427"/>
    <x v="0"/>
    <m/>
  </r>
  <r>
    <d v="2025-07-02T01:45:51"/>
    <x v="1"/>
    <x v="20"/>
    <s v="SALDARRIAGA PARRA LUIS ALBERTO"/>
    <x v="3"/>
    <x v="0"/>
    <n v="219"/>
    <n v="21.9"/>
    <n v="218.88579387186601"/>
    <m/>
    <n v="122198.1894"/>
    <x v="2"/>
    <n v="14451.3514"/>
    <x v="1427"/>
    <x v="0"/>
    <m/>
  </r>
  <r>
    <d v="2025-07-02T01:45:51"/>
    <x v="9"/>
    <x v="21"/>
    <s v="HERRERA GIRALDO DAVINSON"/>
    <x v="3"/>
    <x v="0"/>
    <n v="262"/>
    <n v="26.2"/>
    <n v="218.88579387186601"/>
    <s v="1 Descuento (Despachador) "/>
    <n v="122198.1894"/>
    <x v="0"/>
    <n v="14451.3514"/>
    <x v="1427"/>
    <x v="0"/>
    <m/>
  </r>
  <r>
    <d v="2025-07-02T01:45:51"/>
    <x v="1"/>
    <x v="38"/>
    <s v="JIMENEZ HURTADO CARLOS ESTIVEN"/>
    <x v="0"/>
    <x v="0"/>
    <n v="257"/>
    <n v="28.5555555555556"/>
    <n v="196.99721448468"/>
    <m/>
    <n v="109978.3705"/>
    <x v="1"/>
    <n v="14451.3514"/>
    <x v="1427"/>
    <x v="0"/>
    <m/>
  </r>
  <r>
    <d v="2025-07-02T01:45:52"/>
    <x v="9"/>
    <x v="22"/>
    <s v="HERNANDEZ MACIAS GILBERTO "/>
    <x v="3"/>
    <x v="0"/>
    <n v="229"/>
    <n v="22.9"/>
    <n v="218.88579387186601"/>
    <s v="1 Descuento (Usuario desubicado) "/>
    <n v="122198.1894"/>
    <x v="0"/>
    <n v="14451.3514"/>
    <x v="1427"/>
    <x v="0"/>
    <m/>
  </r>
  <r>
    <d v="2025-07-02T01:45:52"/>
    <x v="1"/>
    <x v="23"/>
    <s v="FLORES RINCON JORGE ALBERTO"/>
    <x v="15"/>
    <x v="0"/>
    <n v="364"/>
    <n v="24.266666666666701"/>
    <n v="328.32869080779898"/>
    <m/>
    <n v="183297.28409999999"/>
    <x v="0"/>
    <n v="14451.3514"/>
    <x v="1427"/>
    <x v="0"/>
    <m/>
  </r>
  <r>
    <d v="2025-07-02T01:45:52"/>
    <x v="9"/>
    <x v="24"/>
    <s v="AGUDELO GARCIA LLORDIN ELIAS"/>
    <x v="3"/>
    <x v="0"/>
    <n v="159"/>
    <n v="15.9"/>
    <n v="218.88579387186601"/>
    <m/>
    <n v="122198.1894"/>
    <x v="0"/>
    <n v="14451.3514"/>
    <x v="1427"/>
    <x v="0"/>
    <m/>
  </r>
  <r>
    <d v="2025-07-02T01:45:52"/>
    <x v="1"/>
    <x v="25"/>
    <s v="HINCAPIE LONDOO JHONY ALEXANDER"/>
    <x v="3"/>
    <x v="0"/>
    <n v="223"/>
    <n v="22.3"/>
    <n v="218.88579387186601"/>
    <m/>
    <n v="122198.1894"/>
    <x v="0"/>
    <n v="14451.3514"/>
    <x v="1427"/>
    <x v="0"/>
    <m/>
  </r>
  <r>
    <d v="2025-07-02T01:45:52"/>
    <x v="9"/>
    <x v="27"/>
    <s v="AGUDELO GARCIA DENIN ANGELO"/>
    <x v="3"/>
    <x v="0"/>
    <n v="178"/>
    <n v="17.8"/>
    <n v="218.88579387186601"/>
    <s v="1 Descuento (Usuario desubicado) "/>
    <n v="122198.1894"/>
    <x v="0"/>
    <n v="14451.3514"/>
    <x v="1427"/>
    <x v="0"/>
    <m/>
  </r>
  <r>
    <d v="2025-07-02T01:45:53"/>
    <x v="1"/>
    <x v="28"/>
    <s v="MARULANDA JARAMILLO DAWER ANDRES"/>
    <x v="3"/>
    <x v="0"/>
    <n v="166"/>
    <n v="16.600000000000001"/>
    <n v="218.88579387186601"/>
    <m/>
    <n v="122198.1894"/>
    <x v="0"/>
    <n v="14451.3514"/>
    <x v="1427"/>
    <x v="0"/>
    <m/>
  </r>
  <r>
    <d v="2025-07-02T01:45:53"/>
    <x v="9"/>
    <x v="29"/>
    <s v="MONTOYA OSPINA GILBERTO ANTONIO"/>
    <x v="3"/>
    <x v="0"/>
    <n v="205"/>
    <n v="20.5"/>
    <n v="218.88579387186601"/>
    <s v="3 Descuentos (conduct y monitoreo) "/>
    <n v="122198.1894"/>
    <x v="0"/>
    <n v="14451.3514"/>
    <x v="1427"/>
    <x v="0"/>
    <m/>
  </r>
  <r>
    <d v="2025-07-02T01:45:53"/>
    <x v="1"/>
    <x v="31"/>
    <s v="MARTINEZ CHAVERRA LUIS NORBERTO"/>
    <x v="3"/>
    <x v="0"/>
    <n v="228"/>
    <n v="22.8"/>
    <n v="218.88579387186601"/>
    <m/>
    <n v="122198.1894"/>
    <x v="0"/>
    <n v="14451.3514"/>
    <x v="1427"/>
    <x v="0"/>
    <m/>
  </r>
  <r>
    <d v="2025-07-02T01:45:53"/>
    <x v="9"/>
    <x v="32"/>
    <s v="TABORDA ROJAS DIEGO ALEJANDRO"/>
    <x v="3"/>
    <x v="0"/>
    <n v="208"/>
    <n v="20.8"/>
    <n v="218.88579387186601"/>
    <m/>
    <n v="122198.1894"/>
    <x v="1"/>
    <n v="14451.3514"/>
    <x v="1427"/>
    <x v="0"/>
    <m/>
  </r>
  <r>
    <d v="2025-07-02T01:45:53"/>
    <x v="1"/>
    <x v="33"/>
    <s v="CALLE BOTERO JUAN RICARDO"/>
    <x v="3"/>
    <x v="0"/>
    <n v="213"/>
    <n v="21.3"/>
    <n v="218.88579387186601"/>
    <m/>
    <n v="122198.1894"/>
    <x v="0"/>
    <n v="14451.3514"/>
    <x v="1427"/>
    <x v="0"/>
    <m/>
  </r>
  <r>
    <d v="2025-07-02T01:45:54"/>
    <x v="9"/>
    <x v="34"/>
    <s v="PALMAR PANA EDIXON JOSUE"/>
    <x v="10"/>
    <x v="0"/>
    <n v="86"/>
    <n v="19.1111111111111"/>
    <n v="98.498607242339801"/>
    <m/>
    <n v="54989.1852"/>
    <x v="0"/>
    <n v="14451.3514"/>
    <x v="1427"/>
    <x v="0"/>
    <m/>
  </r>
  <r>
    <d v="2025-07-02T01:45:54"/>
    <x v="1"/>
    <x v="35"/>
    <s v="OCAMPO OCAMPO ANTONIO JOSE "/>
    <x v="12"/>
    <x v="0"/>
    <n v="240"/>
    <n v="18.461538461538499"/>
    <n v="284.55153203342599"/>
    <m/>
    <n v="158857.64619999999"/>
    <x v="0"/>
    <n v="14451.3514"/>
    <x v="1427"/>
    <x v="0"/>
    <m/>
  </r>
  <r>
    <d v="2025-07-02T01:45:54"/>
    <x v="9"/>
    <x v="41"/>
    <s v="GARCIA DAVID WILSON ALBERTO"/>
    <x v="3"/>
    <x v="0"/>
    <n v="213"/>
    <n v="21.3"/>
    <n v="218.88579387186601"/>
    <s v="1 Descuento (Usuario desubicado) "/>
    <n v="122198.1894"/>
    <x v="1"/>
    <n v="14451.3514"/>
    <x v="1427"/>
    <x v="0"/>
    <m/>
  </r>
  <r>
    <d v="2025-07-02T01:45:54"/>
    <x v="1"/>
    <x v="40"/>
    <s v="LOPERA ALVAREZ ESTIVEN"/>
    <x v="1"/>
    <x v="0"/>
    <n v="263"/>
    <n v="23.909090909090899"/>
    <n v="240.77437325905299"/>
    <m/>
    <n v="134418.00839999999"/>
    <x v="1"/>
    <n v="14451.3514"/>
    <x v="1427"/>
    <x v="0"/>
    <m/>
  </r>
  <r>
    <d v="2025-07-03T01:25:18"/>
    <x v="1"/>
    <x v="0"/>
    <s v="LOPEZ CEBALLOS JONATHAN CAMILO"/>
    <x v="0"/>
    <x v="0"/>
    <n v="213"/>
    <n v="23.6666666666667"/>
    <n v="199.376623376623"/>
    <m/>
    <n v="111370.3247"/>
    <x v="0"/>
    <n v="12263.1579"/>
    <x v="1428"/>
    <x v="0"/>
    <m/>
  </r>
  <r>
    <d v="2025-07-03T01:25:18"/>
    <x v="9"/>
    <x v="36"/>
    <s v="PARIAS MURIEL JHON FREDY"/>
    <x v="0"/>
    <x v="0"/>
    <n v="171"/>
    <n v="19"/>
    <n v="199.376623376623"/>
    <s v="1 Descuento (Conduct) "/>
    <n v="111370.3247"/>
    <x v="1"/>
    <n v="12263.1579"/>
    <x v="1428"/>
    <x v="0"/>
    <m/>
  </r>
  <r>
    <d v="2025-07-03T01:25:18"/>
    <x v="1"/>
    <x v="1"/>
    <s v="ESPINOZA CHAVARRIA GUILLERMO LEON"/>
    <x v="6"/>
    <x v="0"/>
    <n v="177"/>
    <n v="22.125"/>
    <n v="177.22366522366499"/>
    <s v="1 Descuento (Conduct) "/>
    <n v="98995.844200000007"/>
    <x v="0"/>
    <n v="12263.1579"/>
    <x v="1428"/>
    <x v="0"/>
    <m/>
  </r>
  <r>
    <d v="2025-07-03T01:25:19"/>
    <x v="9"/>
    <x v="37"/>
    <s v="SUAREZ ROLDAN BRAHIAN"/>
    <x v="0"/>
    <x v="0"/>
    <n v="175"/>
    <n v="19.4444444444444"/>
    <n v="199.376623376623"/>
    <s v="2 Descuentos (Usuarios desubicados) "/>
    <n v="111370.3247"/>
    <x v="0"/>
    <n v="12263.1579"/>
    <x v="1428"/>
    <x v="0"/>
    <m/>
  </r>
  <r>
    <d v="2025-07-03T01:25:19"/>
    <x v="1"/>
    <x v="2"/>
    <s v="LONDOO LOPERA DUVAN ANDRES"/>
    <x v="0"/>
    <x v="0"/>
    <n v="227"/>
    <n v="25.2222222222222"/>
    <n v="199.376623376623"/>
    <m/>
    <n v="111370.3247"/>
    <x v="1"/>
    <n v="12263.1579"/>
    <x v="1428"/>
    <x v="0"/>
    <m/>
  </r>
  <r>
    <d v="2025-07-03T01:25:19"/>
    <x v="9"/>
    <x v="3"/>
    <s v="GUTIERREZ ARICAPA DANIEL HUMBERTO"/>
    <x v="0"/>
    <x v="0"/>
    <n v="169"/>
    <n v="18.7777777777778"/>
    <n v="199.376623376623"/>
    <m/>
    <n v="111370.3247"/>
    <x v="0"/>
    <n v="12263.1579"/>
    <x v="1428"/>
    <x v="0"/>
    <m/>
  </r>
  <r>
    <d v="2025-07-03T01:25:19"/>
    <x v="1"/>
    <x v="4"/>
    <s v="GIRALDO GIRALDO YOVIN ANDRES"/>
    <x v="13"/>
    <x v="0"/>
    <n v="270"/>
    <n v="19.285714285714299"/>
    <n v="310.14141414141397"/>
    <s v="2 Descuentos (Usuarios desubicados) "/>
    <n v="173242.7273"/>
    <x v="1"/>
    <n v="12263.1579"/>
    <x v="1428"/>
    <x v="0"/>
    <m/>
  </r>
  <r>
    <d v="2025-07-03T01:25:20"/>
    <x v="9"/>
    <x v="5"/>
    <s v="BERNAL RONDON KEVIN OSWALDO"/>
    <x v="12"/>
    <x v="0"/>
    <n v="232"/>
    <n v="17.846153846153801"/>
    <n v="287.988455988456"/>
    <s v="4 Descuentos (despachador y usuarios desubicados) "/>
    <n v="160868.24679999999"/>
    <x v="1"/>
    <n v="12263.1579"/>
    <x v="1428"/>
    <x v="0"/>
    <m/>
  </r>
  <r>
    <d v="2025-07-03T01:25:20"/>
    <x v="1"/>
    <x v="6"/>
    <s v="MARTINEZ  WILMAR"/>
    <x v="0"/>
    <x v="0"/>
    <n v="202"/>
    <n v="22.4444444444444"/>
    <n v="199.376623376623"/>
    <m/>
    <n v="111370.3247"/>
    <x v="0"/>
    <n v="12263.1579"/>
    <x v="1428"/>
    <x v="0"/>
    <m/>
  </r>
  <r>
    <d v="2025-07-03T01:25:20"/>
    <x v="9"/>
    <x v="7"/>
    <s v="MARIN ALZATE KEVIN ANDRES"/>
    <x v="3"/>
    <x v="0"/>
    <n v="220"/>
    <n v="22"/>
    <n v="221.529581529582"/>
    <m/>
    <n v="123744.8052"/>
    <x v="0"/>
    <n v="12263.1579"/>
    <x v="1428"/>
    <x v="0"/>
    <m/>
  </r>
  <r>
    <d v="2025-07-03T01:25:20"/>
    <x v="1"/>
    <x v="9"/>
    <s v="MACIAS HERNANDEZ JULIAN DAVID"/>
    <x v="3"/>
    <x v="0"/>
    <n v="198"/>
    <n v="19.8"/>
    <n v="221.529581529582"/>
    <m/>
    <n v="123744.8052"/>
    <x v="0"/>
    <n v="12263.1579"/>
    <x v="1428"/>
    <x v="0"/>
    <m/>
  </r>
  <r>
    <d v="2025-07-03T01:25:21"/>
    <x v="9"/>
    <x v="10"/>
    <s v="DURANGO PAEZ GILDARDO"/>
    <x v="2"/>
    <x v="0"/>
    <n v="177"/>
    <n v="29.5"/>
    <n v="132.91774891774901"/>
    <m/>
    <n v="74246.883100000006"/>
    <x v="0"/>
    <n v="12263.1579"/>
    <x v="1428"/>
    <x v="0"/>
    <m/>
  </r>
  <r>
    <d v="2025-07-03T01:25:21"/>
    <x v="1"/>
    <x v="11"/>
    <s v="HINCAPIE LOPEZ DIDIER FABIAN"/>
    <x v="0"/>
    <x v="0"/>
    <n v="307"/>
    <n v="34.1111111111111"/>
    <n v="199.376623376623"/>
    <m/>
    <n v="111370.3247"/>
    <x v="1"/>
    <n v="12263.1579"/>
    <x v="1428"/>
    <x v="0"/>
    <m/>
  </r>
  <r>
    <d v="2025-07-03T01:25:21"/>
    <x v="9"/>
    <x v="12"/>
    <s v="VERENZUELA MARTINEZ ALEXANDER"/>
    <x v="0"/>
    <x v="0"/>
    <n v="222"/>
    <n v="24.6666666666667"/>
    <n v="199.376623376623"/>
    <s v="2 Descuentos (despachador) "/>
    <n v="111370.3247"/>
    <x v="1"/>
    <n v="12263.1579"/>
    <x v="1428"/>
    <x v="0"/>
    <m/>
  </r>
  <r>
    <d v="2025-07-03T01:25:21"/>
    <x v="1"/>
    <x v="13"/>
    <s v="JARAMILLO JARAMILLO FRANCISCO WBEIMAR"/>
    <x v="0"/>
    <x v="0"/>
    <n v="151"/>
    <n v="16.7777777777778"/>
    <n v="199.376623376623"/>
    <s v="Se descuenta 0.5 viaje de 12 58 pm ya que abandona ruta sin autorizacin. 1 Descuento (Despachador) "/>
    <n v="105183.0722"/>
    <x v="0"/>
    <n v="12263.1579"/>
    <x v="1428"/>
    <x v="2"/>
    <n v="11.076499999999999"/>
  </r>
  <r>
    <d v="2025-07-03T01:25:22"/>
    <x v="9"/>
    <x v="14"/>
    <s v="MURILLO  YORMAN ANDRES"/>
    <x v="0"/>
    <x v="0"/>
    <n v="179"/>
    <n v="19.8888888888889"/>
    <n v="199.376623376623"/>
    <m/>
    <n v="111370.3247"/>
    <x v="0"/>
    <n v="12263.1579"/>
    <x v="1428"/>
    <x v="0"/>
    <m/>
  </r>
  <r>
    <d v="2025-07-03T01:25:22"/>
    <x v="1"/>
    <x v="16"/>
    <s v="MACEA ARBELAEZ MATEO"/>
    <x v="11"/>
    <x v="3"/>
    <n v="50"/>
    <n v="33.3333333333333"/>
    <n v="33.229437229437202"/>
    <m/>
    <n v="18561.720799999999"/>
    <x v="0"/>
    <n v="12263.1579"/>
    <x v="1428"/>
    <x v="0"/>
    <m/>
  </r>
  <r>
    <d v="2025-07-03T01:25:22"/>
    <x v="9"/>
    <x v="17"/>
    <s v="VALENCIA MENDOZA JHON"/>
    <x v="0"/>
    <x v="0"/>
    <n v="141"/>
    <n v="15.6666666666667"/>
    <n v="199.376623376623"/>
    <m/>
    <n v="111370.3247"/>
    <x v="0"/>
    <n v="12263.1579"/>
    <x v="1428"/>
    <x v="0"/>
    <m/>
  </r>
  <r>
    <d v="2025-07-03T01:25:22"/>
    <x v="1"/>
    <x v="18"/>
    <s v="DURANGO DAVID JOSE"/>
    <x v="7"/>
    <x v="0"/>
    <n v="51"/>
    <n v="17"/>
    <n v="66.458874458874504"/>
    <m/>
    <n v="37123.441599999998"/>
    <x v="0"/>
    <n v="12263.1579"/>
    <x v="1428"/>
    <x v="0"/>
    <m/>
  </r>
  <r>
    <d v="2025-07-03T01:25:23"/>
    <x v="9"/>
    <x v="19"/>
    <s v="LEON PEREZ RAUL ENRIQUE"/>
    <x v="6"/>
    <x v="0"/>
    <n v="186"/>
    <n v="21.882352941176499"/>
    <n v="188.30014430014401"/>
    <s v="4 Descuentos (Conducts y usuarios desubicados) "/>
    <n v="105183.08440000001"/>
    <x v="1"/>
    <n v="12263.1579"/>
    <x v="1428"/>
    <x v="0"/>
    <m/>
  </r>
  <r>
    <d v="2025-07-03T01:25:23"/>
    <x v="1"/>
    <x v="20"/>
    <s v="SALDARRIAGA PARRA LUIS ALBERTO"/>
    <x v="3"/>
    <x v="0"/>
    <n v="211"/>
    <n v="21.1"/>
    <n v="221.529581529582"/>
    <s v="2 Descuentos (despachador) "/>
    <n v="123744.8052"/>
    <x v="2"/>
    <n v="12263.1579"/>
    <x v="1428"/>
    <x v="0"/>
    <m/>
  </r>
  <r>
    <d v="2025-07-03T01:25:23"/>
    <x v="9"/>
    <x v="21"/>
    <s v="HERRERA GIRALDO DAVINSON"/>
    <x v="6"/>
    <x v="0"/>
    <n v="162"/>
    <n v="20.25"/>
    <n v="177.22366522366499"/>
    <m/>
    <n v="98995.844200000007"/>
    <x v="0"/>
    <n v="12263.1579"/>
    <x v="1428"/>
    <x v="0"/>
    <m/>
  </r>
  <r>
    <d v="2025-07-03T01:25:23"/>
    <x v="1"/>
    <x v="38"/>
    <s v="JIMENEZ HURTADO CARLOS ESTIVEN"/>
    <x v="0"/>
    <x v="0"/>
    <n v="256"/>
    <n v="28.4444444444444"/>
    <n v="199.376623376623"/>
    <m/>
    <n v="111370.3247"/>
    <x v="1"/>
    <n v="12263.1579"/>
    <x v="1428"/>
    <x v="0"/>
    <m/>
  </r>
  <r>
    <d v="2025-07-03T01:25:23"/>
    <x v="9"/>
    <x v="22"/>
    <s v="HERNANDEZ MACIAS GILBERTO"/>
    <x v="3"/>
    <x v="0"/>
    <n v="198"/>
    <n v="19.8"/>
    <n v="221.529581529582"/>
    <m/>
    <n v="123744.8052"/>
    <x v="0"/>
    <n v="12263.1579"/>
    <x v="1428"/>
    <x v="0"/>
    <m/>
  </r>
  <r>
    <d v="2025-07-03T01:25:24"/>
    <x v="1"/>
    <x v="23"/>
    <s v="RUA CHAVARRIA JEFERSON ANDREY"/>
    <x v="12"/>
    <x v="0"/>
    <n v="268"/>
    <n v="20.615384615384599"/>
    <n v="287.988455988456"/>
    <s v="3 Descuentos (usuarios desubicados y despachador) "/>
    <n v="160868.24679999999"/>
    <x v="0"/>
    <n v="12263.1579"/>
    <x v="1428"/>
    <x v="0"/>
    <m/>
  </r>
  <r>
    <d v="2025-07-03T01:25:24"/>
    <x v="9"/>
    <x v="24"/>
    <s v="AGUDELO GARCIA LLORDIN ELIAS"/>
    <x v="3"/>
    <x v="0"/>
    <n v="155"/>
    <n v="15.5"/>
    <n v="221.529581529582"/>
    <s v="2 Descuentos (incidente con usuarios) "/>
    <n v="123744.8052"/>
    <x v="0"/>
    <n v="12263.1579"/>
    <x v="1428"/>
    <x v="0"/>
    <m/>
  </r>
  <r>
    <d v="2025-07-03T01:25:24"/>
    <x v="1"/>
    <x v="25"/>
    <s v="HINCAPIE LONDOO JHONY ALEXANDER"/>
    <x v="3"/>
    <x v="0"/>
    <n v="220"/>
    <n v="22"/>
    <n v="221.529581529582"/>
    <m/>
    <n v="123744.8052"/>
    <x v="0"/>
    <n v="12263.1579"/>
    <x v="1428"/>
    <x v="0"/>
    <m/>
  </r>
  <r>
    <d v="2025-07-03T01:25:24"/>
    <x v="9"/>
    <x v="39"/>
    <s v="AGUIRRE GARCIA DEIMAR ANDRES"/>
    <x v="6"/>
    <x v="0"/>
    <n v="240"/>
    <n v="28.235294117647101"/>
    <n v="188.30014430014401"/>
    <s v="4 Descuentos (incidente con usuarios y conduct) "/>
    <n v="105183.08440000001"/>
    <x v="0"/>
    <n v="12263.1579"/>
    <x v="1428"/>
    <x v="0"/>
    <m/>
  </r>
  <r>
    <d v="2025-07-03T01:25:25"/>
    <x v="1"/>
    <x v="27"/>
    <s v="AGUDELO GARCIA DENIN ANGELO"/>
    <x v="1"/>
    <x v="0"/>
    <n v="244"/>
    <n v="22.181818181818201"/>
    <n v="243.68253968254001"/>
    <s v="1 Descuento (Despachador) "/>
    <n v="136119.28570000001"/>
    <x v="0"/>
    <n v="12263.1579"/>
    <x v="1428"/>
    <x v="0"/>
    <m/>
  </r>
  <r>
    <d v="2025-07-03T01:25:25"/>
    <x v="9"/>
    <x v="28"/>
    <s v="MARULANDA JARAMILLO DAWER ANDRES"/>
    <x v="5"/>
    <x v="3"/>
    <n v="17"/>
    <n v="17"/>
    <n v="22.152958152958199"/>
    <m/>
    <n v="12374.4805"/>
    <x v="0"/>
    <n v="12263.1579"/>
    <x v="1428"/>
    <x v="0"/>
    <m/>
  </r>
  <r>
    <d v="2025-07-03T01:25:25"/>
    <x v="1"/>
    <x v="29"/>
    <s v="MONTOYA OSPINA GILBERTO ANTONIO"/>
    <x v="1"/>
    <x v="0"/>
    <n v="267"/>
    <n v="24.272727272727298"/>
    <n v="243.68253968254001"/>
    <s v="2 Descuentos (despachador) "/>
    <n v="136119.28570000001"/>
    <x v="0"/>
    <n v="12263.1579"/>
    <x v="1428"/>
    <x v="0"/>
    <m/>
  </r>
  <r>
    <d v="2025-07-03T01:25:25"/>
    <x v="9"/>
    <x v="30"/>
    <s v="GOMEZ VERGARA EDWIN"/>
    <x v="3"/>
    <x v="0"/>
    <n v="230"/>
    <n v="23"/>
    <n v="221.529581529582"/>
    <m/>
    <n v="123744.8052"/>
    <x v="1"/>
    <n v="12263.1579"/>
    <x v="1428"/>
    <x v="0"/>
    <m/>
  </r>
  <r>
    <d v="2025-07-03T01:25:26"/>
    <x v="1"/>
    <x v="31"/>
    <s v="MARTINEZ CHAVERRA LUIS NORBERTO"/>
    <x v="1"/>
    <x v="0"/>
    <n v="268"/>
    <n v="24.363636363636399"/>
    <n v="243.68253968254001"/>
    <m/>
    <n v="136119.28570000001"/>
    <x v="0"/>
    <n v="12263.1579"/>
    <x v="1428"/>
    <x v="0"/>
    <m/>
  </r>
  <r>
    <d v="2025-07-03T01:25:26"/>
    <x v="9"/>
    <x v="32"/>
    <s v="TABORDA ROJAS DIEGO ALEJANDRO"/>
    <x v="3"/>
    <x v="0"/>
    <n v="233"/>
    <n v="23.3"/>
    <n v="221.529581529582"/>
    <s v="11 Descuentos (Transbordo)"/>
    <n v="123744.8052"/>
    <x v="1"/>
    <n v="12263.1579"/>
    <x v="1428"/>
    <x v="0"/>
    <m/>
  </r>
  <r>
    <d v="2025-07-03T01:25:26"/>
    <x v="1"/>
    <x v="33"/>
    <s v="CALLE BOTERO JUAN RICARDO"/>
    <x v="0"/>
    <x v="0"/>
    <n v="241"/>
    <n v="26.7777777777778"/>
    <n v="199.376623376623"/>
    <m/>
    <n v="111370.3247"/>
    <x v="0"/>
    <n v="12263.1579"/>
    <x v="1428"/>
    <x v="0"/>
    <m/>
  </r>
  <r>
    <d v="2025-07-03T01:25:26"/>
    <x v="9"/>
    <x v="35"/>
    <s v="OCAMPO OCAMPO ANTONIO JOSE"/>
    <x v="1"/>
    <x v="0"/>
    <n v="277"/>
    <n v="25.181818181818201"/>
    <n v="243.68253968254001"/>
    <s v="Se descuenta 0.5 viaje de 7 14 pm ya que NO ingresa a la minorista. "/>
    <n v="129932.03320000001"/>
    <x v="0"/>
    <n v="12263.1579"/>
    <x v="1428"/>
    <x v="2"/>
    <n v="11.076499999999999"/>
  </r>
  <r>
    <d v="2025-07-03T01:25:27"/>
    <x v="1"/>
    <x v="41"/>
    <s v="GARCIA DAVID WILSON ALBERTO"/>
    <x v="3"/>
    <x v="0"/>
    <n v="215"/>
    <n v="21.5"/>
    <n v="221.529581529582"/>
    <m/>
    <n v="123744.8052"/>
    <x v="1"/>
    <n v="12263.1579"/>
    <x v="1428"/>
    <x v="0"/>
    <m/>
  </r>
  <r>
    <d v="2025-07-03T01:25:27"/>
    <x v="9"/>
    <x v="40"/>
    <s v="LOPERA ALVAREZ ESTIVEN"/>
    <x v="1"/>
    <x v="0"/>
    <n v="256"/>
    <n v="23.272727272727298"/>
    <n v="243.68253968254001"/>
    <m/>
    <n v="136119.28570000001"/>
    <x v="1"/>
    <n v="12263.1579"/>
    <x v="1428"/>
    <x v="0"/>
    <m/>
  </r>
  <r>
    <d v="2025-07-04T01:37:56"/>
    <x v="1"/>
    <x v="0"/>
    <s v="LOPEZ CEBALLOS JONATHAN CAMILO"/>
    <x v="0"/>
    <x v="0"/>
    <n v="201"/>
    <n v="22.3333333333333"/>
    <n v="200.047267355982"/>
    <m/>
    <n v="111762.6514"/>
    <x v="0"/>
    <n v="12547.2222"/>
    <x v="1429"/>
    <x v="0"/>
    <m/>
  </r>
  <r>
    <d v="2025-07-04T01:37:56"/>
    <x v="9"/>
    <x v="36"/>
    <s v="PARIAS MURIEL JHON FREDY"/>
    <x v="3"/>
    <x v="0"/>
    <n v="264"/>
    <n v="26.4"/>
    <n v="222.27474150664699"/>
    <m/>
    <n v="124180.72380000001"/>
    <x v="1"/>
    <n v="12547.2222"/>
    <x v="1429"/>
    <x v="0"/>
    <m/>
  </r>
  <r>
    <d v="2025-07-04T01:37:57"/>
    <x v="1"/>
    <x v="1"/>
    <s v="ESPINOZA CHAVARRIA GUILLERMO LEON"/>
    <x v="0"/>
    <x v="0"/>
    <n v="201"/>
    <n v="22.3333333333333"/>
    <n v="200.047267355982"/>
    <m/>
    <n v="111762.6514"/>
    <x v="0"/>
    <n v="12547.2222"/>
    <x v="1429"/>
    <x v="0"/>
    <m/>
  </r>
  <r>
    <d v="2025-07-04T01:37:57"/>
    <x v="9"/>
    <x v="37"/>
    <s v="SUAREZ ROLDAN BRAHIAN"/>
    <x v="0"/>
    <x v="0"/>
    <n v="215"/>
    <n v="23.8888888888889"/>
    <n v="200.047267355982"/>
    <m/>
    <n v="111762.6514"/>
    <x v="0"/>
    <n v="12547.2222"/>
    <x v="1429"/>
    <x v="0"/>
    <m/>
  </r>
  <r>
    <d v="2025-07-04T01:37:57"/>
    <x v="1"/>
    <x v="2"/>
    <s v="LONDOO LOPERA DUVAN ANDRES"/>
    <x v="3"/>
    <x v="0"/>
    <n v="282"/>
    <n v="28.2"/>
    <n v="222.27474150664699"/>
    <s v="1 Descuento (Despachador) "/>
    <n v="124180.72380000001"/>
    <x v="1"/>
    <n v="12547.2222"/>
    <x v="1429"/>
    <x v="0"/>
    <m/>
  </r>
  <r>
    <d v="2025-07-04T01:37:58"/>
    <x v="9"/>
    <x v="3"/>
    <s v="LOPEZ PINEDA DANIEL ESTIVEN"/>
    <x v="9"/>
    <x v="0"/>
    <n v="268"/>
    <n v="22.3333333333333"/>
    <n v="266.729689807976"/>
    <m/>
    <n v="149016.86850000001"/>
    <x v="0"/>
    <n v="12547.2222"/>
    <x v="1429"/>
    <x v="0"/>
    <m/>
  </r>
  <r>
    <d v="2025-07-04T01:37:58"/>
    <x v="1"/>
    <x v="4"/>
    <s v="GIRALDO GIRALDO YOVIN ANDRES"/>
    <x v="10"/>
    <x v="0"/>
    <n v="95"/>
    <n v="23.75"/>
    <n v="88.909896602658804"/>
    <m/>
    <n v="49672.289499999999"/>
    <x v="1"/>
    <n v="12547.2222"/>
    <x v="1429"/>
    <x v="0"/>
    <m/>
  </r>
  <r>
    <d v="2025-07-04T01:37:58"/>
    <x v="9"/>
    <x v="5"/>
    <s v="BERNAL RONDON KEVIN OSWALDO"/>
    <x v="12"/>
    <x v="3"/>
    <n v="287"/>
    <n v="22.076923076923102"/>
    <n v="288.95716395864099"/>
    <s v="2 Descuentos (Conduct) "/>
    <n v="161434.94089999999"/>
    <x v="1"/>
    <n v="12547.2222"/>
    <x v="1429"/>
    <x v="0"/>
    <m/>
  </r>
  <r>
    <d v="2025-07-04T01:37:58"/>
    <x v="1"/>
    <x v="6"/>
    <s v="GUTIERREZ ARICAPA DANIEL HUMBERTO"/>
    <x v="6"/>
    <x v="0"/>
    <n v="161"/>
    <n v="21.466666666666701"/>
    <n v="166.706056129985"/>
    <s v="3 Descuentos (despachador y usuarios desubicados) "/>
    <n v="93135.542799999996"/>
    <x v="0"/>
    <n v="12547.2222"/>
    <x v="1429"/>
    <x v="0"/>
    <m/>
  </r>
  <r>
    <d v="2025-07-04T01:37:59"/>
    <x v="9"/>
    <x v="7"/>
    <s v="MARIN ALZATE KEVIN ANDRES"/>
    <x v="0"/>
    <x v="0"/>
    <n v="164"/>
    <n v="18.2222222222222"/>
    <n v="200.047267355982"/>
    <m/>
    <n v="111762.6514"/>
    <x v="0"/>
    <n v="12547.2222"/>
    <x v="1429"/>
    <x v="0"/>
    <m/>
  </r>
  <r>
    <d v="2025-07-04T01:37:59"/>
    <x v="1"/>
    <x v="9"/>
    <s v="DAVID  HENRY GIOVANNY"/>
    <x v="14"/>
    <x v="0"/>
    <n v="5"/>
    <n v="10"/>
    <n v="11.113737075332301"/>
    <m/>
    <n v="6209.0361999999996"/>
    <x v="0"/>
    <n v="12547.2222"/>
    <x v="1429"/>
    <x v="0"/>
    <m/>
  </r>
  <r>
    <d v="2025-07-04T01:37:59"/>
    <x v="9"/>
    <x v="10"/>
    <s v="DURANGO PAEZ GILDARDO"/>
    <x v="1"/>
    <x v="0"/>
    <n v="210"/>
    <n v="19.090909090909101"/>
    <n v="244.50221565731201"/>
    <m/>
    <n v="136598.79620000001"/>
    <x v="0"/>
    <n v="12547.2222"/>
    <x v="1429"/>
    <x v="0"/>
    <m/>
  </r>
  <r>
    <d v="2025-07-04T01:37:59"/>
    <x v="1"/>
    <x v="11"/>
    <s v="HINCAPIE LOPEZ DIDIER FABIAN"/>
    <x v="0"/>
    <x v="0"/>
    <n v="259"/>
    <n v="28.7777777777778"/>
    <n v="200.047267355982"/>
    <m/>
    <n v="111762.6514"/>
    <x v="1"/>
    <n v="12547.2222"/>
    <x v="1429"/>
    <x v="0"/>
    <m/>
  </r>
  <r>
    <d v="2025-07-04T01:38:00"/>
    <x v="9"/>
    <x v="12"/>
    <s v="VERENZUELA MARTINEZ ALEXANDER"/>
    <x v="9"/>
    <x v="0"/>
    <n v="307"/>
    <n v="25.5833333333333"/>
    <n v="266.729689807976"/>
    <m/>
    <n v="149016.86850000001"/>
    <x v="1"/>
    <n v="12547.2222"/>
    <x v="1429"/>
    <x v="0"/>
    <m/>
  </r>
  <r>
    <d v="2025-07-04T01:38:00"/>
    <x v="1"/>
    <x v="13"/>
    <s v="PEREZ GARCIA JUAN ESTEBAN"/>
    <x v="6"/>
    <x v="0"/>
    <n v="196"/>
    <n v="24.5"/>
    <n v="177.81979320531801"/>
    <m/>
    <n v="99344.578999999998"/>
    <x v="0"/>
    <n v="12547.2222"/>
    <x v="1429"/>
    <x v="0"/>
    <m/>
  </r>
  <r>
    <d v="2025-07-04T01:38:00"/>
    <x v="9"/>
    <x v="14"/>
    <s v="MURILLO  YORMAN ANDRES"/>
    <x v="3"/>
    <x v="0"/>
    <n v="198"/>
    <n v="19.8"/>
    <n v="222.27474150664699"/>
    <m/>
    <n v="124180.72380000001"/>
    <x v="0"/>
    <n v="12547.2222"/>
    <x v="1429"/>
    <x v="0"/>
    <m/>
  </r>
  <r>
    <d v="2025-07-04T01:38:00"/>
    <x v="1"/>
    <x v="17"/>
    <s v="VALENCIA MENDOZA JHON"/>
    <x v="6"/>
    <x v="0"/>
    <n v="175"/>
    <n v="21.875"/>
    <n v="177.81979320531801"/>
    <m/>
    <n v="99344.578999999998"/>
    <x v="0"/>
    <n v="12547.2222"/>
    <x v="1429"/>
    <x v="0"/>
    <m/>
  </r>
  <r>
    <d v="2025-07-04T01:38:01"/>
    <x v="9"/>
    <x v="18"/>
    <s v="MACIAS HERNANDEZ JULIAN DAVID"/>
    <x v="3"/>
    <x v="0"/>
    <n v="222"/>
    <n v="22.2"/>
    <n v="222.27474150664699"/>
    <m/>
    <n v="124180.72380000001"/>
    <x v="0"/>
    <n v="12547.2222"/>
    <x v="1429"/>
    <x v="0"/>
    <m/>
  </r>
  <r>
    <d v="2025-07-04T01:38:01"/>
    <x v="1"/>
    <x v="19"/>
    <s v="LEON PEREZ RAUL ENRIQUE"/>
    <x v="1"/>
    <x v="0"/>
    <n v="213"/>
    <n v="19.363636363636399"/>
    <n v="244.50221565731201"/>
    <s v="2 Descuentos (Usuarios desubicados) "/>
    <n v="136598.79620000001"/>
    <x v="1"/>
    <n v="12547.2222"/>
    <x v="1429"/>
    <x v="0"/>
    <m/>
  </r>
  <r>
    <d v="2025-07-04T01:38:01"/>
    <x v="9"/>
    <x v="20"/>
    <s v="SALDARRIAGA PARRA LUIS ALBERTO"/>
    <x v="3"/>
    <x v="0"/>
    <n v="207"/>
    <n v="20.7"/>
    <n v="222.27474150664699"/>
    <s v="2 Descuentos (Usuarios desubicados) "/>
    <n v="124180.72380000001"/>
    <x v="2"/>
    <n v="12547.2222"/>
    <x v="1429"/>
    <x v="0"/>
    <m/>
  </r>
  <r>
    <d v="2025-07-04T01:38:01"/>
    <x v="1"/>
    <x v="21"/>
    <s v="HERRERA GIRALDO DAVINSON"/>
    <x v="3"/>
    <x v="0"/>
    <n v="236"/>
    <n v="23.6"/>
    <n v="222.27474150664699"/>
    <m/>
    <n v="124180.72380000001"/>
    <x v="0"/>
    <n v="12547.2222"/>
    <x v="1429"/>
    <x v="0"/>
    <m/>
  </r>
  <r>
    <d v="2025-07-04T01:38:01"/>
    <x v="9"/>
    <x v="38"/>
    <s v="JIMENEZ HURTADO CARLOS ESTIVEN"/>
    <x v="6"/>
    <x v="0"/>
    <n v="144"/>
    <n v="19.2"/>
    <n v="166.706056129985"/>
    <s v="1 Descuento (Usuario desubicado) "/>
    <n v="93135.542799999996"/>
    <x v="1"/>
    <n v="12547.2222"/>
    <x v="1429"/>
    <x v="0"/>
    <m/>
  </r>
  <r>
    <d v="2025-07-04T01:38:02"/>
    <x v="1"/>
    <x v="22"/>
    <s v="HERNANDEZ MACIAS GILBERTO"/>
    <x v="6"/>
    <x v="0"/>
    <n v="148"/>
    <n v="18.5"/>
    <n v="177.81979320531801"/>
    <m/>
    <n v="99344.578999999998"/>
    <x v="0"/>
    <n v="12547.2222"/>
    <x v="1429"/>
    <x v="0"/>
    <m/>
  </r>
  <r>
    <d v="2025-07-04T01:38:02"/>
    <x v="9"/>
    <x v="23"/>
    <s v="RUA CHAVARRIA JEFERSON ANDREY"/>
    <x v="1"/>
    <x v="0"/>
    <n v="268"/>
    <n v="24.363636363636399"/>
    <n v="244.50221565731201"/>
    <m/>
    <n v="136598.79620000001"/>
    <x v="0"/>
    <n v="12547.2222"/>
    <x v="1429"/>
    <x v="0"/>
    <m/>
  </r>
  <r>
    <d v="2025-07-04T01:38:02"/>
    <x v="1"/>
    <x v="25"/>
    <s v="HINCAPIE LONDOO JHONY ALEXANDER"/>
    <x v="3"/>
    <x v="0"/>
    <n v="230"/>
    <n v="23"/>
    <n v="222.27474150664699"/>
    <m/>
    <n v="124180.72380000001"/>
    <x v="0"/>
    <n v="12547.2222"/>
    <x v="1429"/>
    <x v="0"/>
    <m/>
  </r>
  <r>
    <d v="2025-07-04T01:38:02"/>
    <x v="9"/>
    <x v="26"/>
    <s v="MARTINEZ  WILMAR"/>
    <x v="6"/>
    <x v="0"/>
    <n v="200"/>
    <n v="25"/>
    <n v="177.81979320531801"/>
    <m/>
    <n v="99344.578999999998"/>
    <x v="0"/>
    <n v="12547.2222"/>
    <x v="1429"/>
    <x v="0"/>
    <m/>
  </r>
  <r>
    <d v="2025-07-04T01:38:03"/>
    <x v="1"/>
    <x v="39"/>
    <s v="AGUIRRE GARCIA DEIMAR ANDRES"/>
    <x v="3"/>
    <x v="0"/>
    <n v="184"/>
    <n v="18.399999999999999"/>
    <n v="222.27474150664699"/>
    <s v="1 Descuento (Despachador) "/>
    <n v="124180.72380000001"/>
    <x v="0"/>
    <n v="12547.2222"/>
    <x v="1429"/>
    <x v="0"/>
    <m/>
  </r>
  <r>
    <d v="2025-07-04T01:38:03"/>
    <x v="9"/>
    <x v="27"/>
    <s v="AGUDELO GARCIA DENIN ANGELO"/>
    <x v="1"/>
    <x v="0"/>
    <n v="235"/>
    <n v="21.363636363636399"/>
    <n v="244.50221565731201"/>
    <m/>
    <n v="136598.79620000001"/>
    <x v="0"/>
    <n v="12547.2222"/>
    <x v="1429"/>
    <x v="0"/>
    <m/>
  </r>
  <r>
    <d v="2025-07-04T01:38:03"/>
    <x v="1"/>
    <x v="29"/>
    <s v="MONTOYA OSPINA GILBERTO ANTONIO"/>
    <x v="3"/>
    <x v="0"/>
    <n v="240"/>
    <n v="24"/>
    <n v="222.27474150664699"/>
    <m/>
    <n v="124180.72380000001"/>
    <x v="0"/>
    <n v="12547.2222"/>
    <x v="1429"/>
    <x v="0"/>
    <m/>
  </r>
  <r>
    <d v="2025-07-04T01:38:03"/>
    <x v="9"/>
    <x v="30"/>
    <s v="GOMEZ VERGARA EDWIN"/>
    <x v="9"/>
    <x v="0"/>
    <n v="289"/>
    <n v="24.0833333333333"/>
    <n v="266.729689807976"/>
    <s v="4 Descuentos (Usuarios desubicados y conducts) "/>
    <n v="149016.86850000001"/>
    <x v="1"/>
    <n v="12547.2222"/>
    <x v="1429"/>
    <x v="0"/>
    <m/>
  </r>
  <r>
    <d v="2025-07-04T01:38:04"/>
    <x v="1"/>
    <x v="31"/>
    <s v="JARAMILLO JARAMILLO FRANCISCO WBEIMAR"/>
    <x v="0"/>
    <x v="0"/>
    <n v="138"/>
    <n v="15.3333333333333"/>
    <n v="200.047267355982"/>
    <m/>
    <n v="111762.6514"/>
    <x v="0"/>
    <n v="12547.2222"/>
    <x v="1429"/>
    <x v="0"/>
    <m/>
  </r>
  <r>
    <d v="2025-07-04T01:38:04"/>
    <x v="9"/>
    <x v="32"/>
    <s v="TABORDA ROJAS DIEGO ALEJANDRO"/>
    <x v="3"/>
    <x v="0"/>
    <n v="221"/>
    <n v="22.1"/>
    <n v="222.27474150664699"/>
    <m/>
    <n v="124180.72380000001"/>
    <x v="1"/>
    <n v="12547.2222"/>
    <x v="1429"/>
    <x v="0"/>
    <m/>
  </r>
  <r>
    <d v="2025-07-04T01:38:04"/>
    <x v="1"/>
    <x v="33"/>
    <s v="CALLE BOTERO JUAN RICARDO"/>
    <x v="6"/>
    <x v="0"/>
    <n v="184"/>
    <n v="23"/>
    <n v="177.81979320531801"/>
    <m/>
    <n v="99344.578999999998"/>
    <x v="0"/>
    <n v="12547.2222"/>
    <x v="1429"/>
    <x v="0"/>
    <m/>
  </r>
  <r>
    <d v="2025-07-04T01:38:04"/>
    <x v="9"/>
    <x v="35"/>
    <s v="OCAMPO OCAMPO ANTONIO JOSE"/>
    <x v="3"/>
    <x v="0"/>
    <n v="238"/>
    <n v="23.8"/>
    <n v="222.27474150664699"/>
    <m/>
    <n v="124180.72380000001"/>
    <x v="0"/>
    <n v="12547.2222"/>
    <x v="1429"/>
    <x v="0"/>
    <m/>
  </r>
  <r>
    <d v="2025-07-04T01:38:05"/>
    <x v="1"/>
    <x v="41"/>
    <s v="GARCIA DAVID WILSON ALBERTO"/>
    <x v="3"/>
    <x v="0"/>
    <n v="205"/>
    <n v="20.5"/>
    <n v="222.27474150664699"/>
    <s v="2 Descuentos (Usuarios desubicados) "/>
    <n v="124180.72380000001"/>
    <x v="1"/>
    <n v="12547.2222"/>
    <x v="1429"/>
    <x v="0"/>
    <m/>
  </r>
  <r>
    <d v="2025-07-04T01:38:05"/>
    <x v="9"/>
    <x v="40"/>
    <s v="LOPERA ALVAREZ ESTIVEN"/>
    <x v="9"/>
    <x v="0"/>
    <n v="234"/>
    <n v="19.5"/>
    <n v="266.729689807976"/>
    <m/>
    <n v="149016.86850000001"/>
    <x v="1"/>
    <n v="12547.2222"/>
    <x v="1429"/>
    <x v="0"/>
    <m/>
  </r>
  <r>
    <d v="2025-07-05T00:51:48"/>
    <x v="9"/>
    <x v="0"/>
    <s v="LOPEZ CEBALLOS JONATHAN CAMILO"/>
    <x v="3"/>
    <x v="0"/>
    <n v="230"/>
    <n v="24.210526315789501"/>
    <n v="213.950301204819"/>
    <m/>
    <n v="119603.4262"/>
    <x v="0"/>
    <n v="13597.2222"/>
    <x v="1430"/>
    <x v="0"/>
    <m/>
  </r>
  <r>
    <d v="2025-07-05T00:51:48"/>
    <x v="1"/>
    <x v="36"/>
    <s v="PARIAS MURIEL JHON FREDY"/>
    <x v="8"/>
    <x v="0"/>
    <n v="121"/>
    <n v="24.2"/>
    <n v="112.60542168674699"/>
    <s v="3 Descuentos (conducts y usuario desubicado) "/>
    <n v="62949.171699999999"/>
    <x v="1"/>
    <n v="13597.2222"/>
    <x v="1430"/>
    <x v="0"/>
    <m/>
  </r>
  <r>
    <d v="2025-07-05T00:51:48"/>
    <x v="9"/>
    <x v="1"/>
    <s v="ESPINOZA CHAVARRIA GUILLERMO LEON "/>
    <x v="0"/>
    <x v="0"/>
    <n v="221"/>
    <n v="24.5555555555556"/>
    <n v="202.68975903614501"/>
    <m/>
    <n v="113308.50900000001"/>
    <x v="0"/>
    <n v="13597.2222"/>
    <x v="1430"/>
    <x v="0"/>
    <m/>
  </r>
  <r>
    <d v="2025-07-05T00:51:48"/>
    <x v="1"/>
    <x v="37"/>
    <s v="MARTINEZ  WILMAR"/>
    <x v="6"/>
    <x v="0"/>
    <n v="190"/>
    <n v="22.352941176470601"/>
    <n v="191.42921686746999"/>
    <s v="17 descuentos (transbordo) "/>
    <n v="107013.5919"/>
    <x v="0"/>
    <n v="13597.2222"/>
    <x v="1430"/>
    <x v="0"/>
    <m/>
  </r>
  <r>
    <d v="2025-07-05T00:51:49"/>
    <x v="9"/>
    <x v="2"/>
    <s v="RUA CHAVARRIA JEFERSON ANDREY"/>
    <x v="0"/>
    <x v="0"/>
    <n v="208"/>
    <n v="23.1111111111111"/>
    <n v="202.68975903614501"/>
    <m/>
    <n v="113308.50900000001"/>
    <x v="1"/>
    <n v="13597.2222"/>
    <x v="1430"/>
    <x v="0"/>
    <m/>
  </r>
  <r>
    <d v="2025-07-05T00:51:49"/>
    <x v="1"/>
    <x v="3"/>
    <s v="LOPEZ PINEDA DANIEL ESTIVEN"/>
    <x v="9"/>
    <x v="0"/>
    <n v="280"/>
    <n v="23.3333333333333"/>
    <n v="270.253012048193"/>
    <m/>
    <n v="151078.01199999999"/>
    <x v="0"/>
    <n v="13597.2222"/>
    <x v="1430"/>
    <x v="0"/>
    <m/>
  </r>
  <r>
    <d v="2025-07-05T00:51:49"/>
    <x v="9"/>
    <x v="4"/>
    <s v="GIRALDO GIRALDO YOVIN ANDRES"/>
    <x v="12"/>
    <x v="0"/>
    <n v="266"/>
    <n v="20.461538461538499"/>
    <n v="292.77409638554201"/>
    <m/>
    <n v="163667.84640000001"/>
    <x v="1"/>
    <n v="13597.2222"/>
    <x v="1430"/>
    <x v="0"/>
    <m/>
  </r>
  <r>
    <d v="2025-07-05T00:51:49"/>
    <x v="1"/>
    <x v="5"/>
    <s v="GONZALEZ PEREZ RAFAEL JOSE"/>
    <x v="7"/>
    <x v="0"/>
    <n v="73"/>
    <n v="24.3333333333333"/>
    <n v="67.563253012048193"/>
    <m/>
    <n v="37769.502999999997"/>
    <x v="1"/>
    <n v="13597.2222"/>
    <x v="1430"/>
    <x v="0"/>
    <m/>
  </r>
  <r>
    <d v="2025-07-05T00:51:50"/>
    <x v="9"/>
    <x v="7"/>
    <s v="MARIN ALZATE KEVIN ANDRES"/>
    <x v="0"/>
    <x v="0"/>
    <n v="163"/>
    <n v="18.1111111111111"/>
    <n v="202.68975903614501"/>
    <m/>
    <n v="113308.50900000001"/>
    <x v="0"/>
    <n v="13597.2222"/>
    <x v="1430"/>
    <x v="0"/>
    <m/>
  </r>
  <r>
    <d v="2025-07-05T00:51:50"/>
    <x v="1"/>
    <x v="9"/>
    <s v="DAVID  HENRY GIOVANNY"/>
    <x v="0"/>
    <x v="0"/>
    <n v="197"/>
    <n v="21.8888888888889"/>
    <n v="202.68975903614501"/>
    <m/>
    <n v="113308.50900000001"/>
    <x v="0"/>
    <n v="13597.2222"/>
    <x v="1430"/>
    <x v="0"/>
    <m/>
  </r>
  <r>
    <d v="2025-07-05T00:51:50"/>
    <x v="9"/>
    <x v="10"/>
    <s v="DURANGO PAEZ GILDARDO"/>
    <x v="0"/>
    <x v="0"/>
    <n v="193"/>
    <n v="21.4444444444444"/>
    <n v="202.68975903614501"/>
    <s v="2 Descuentos (Usuarios desubicados) "/>
    <n v="113308.50900000001"/>
    <x v="0"/>
    <n v="13597.2222"/>
    <x v="1430"/>
    <x v="0"/>
    <m/>
  </r>
  <r>
    <d v="2025-07-05T00:51:50"/>
    <x v="1"/>
    <x v="11"/>
    <s v="BERNAL RONDON KEVIN OSWALDO"/>
    <x v="13"/>
    <x v="0"/>
    <n v="340"/>
    <n v="24.285714285714299"/>
    <n v="315.29518072289198"/>
    <m/>
    <n v="176257.6807"/>
    <x v="1"/>
    <n v="13597.2222"/>
    <x v="1430"/>
    <x v="0"/>
    <m/>
  </r>
  <r>
    <d v="2025-07-05T00:51:51"/>
    <x v="9"/>
    <x v="12"/>
    <s v="HERNANDEZ MACIAS GILBERTO"/>
    <x v="0"/>
    <x v="0"/>
    <n v="258"/>
    <n v="28.6666666666667"/>
    <n v="202.68975903614501"/>
    <m/>
    <n v="113308.50900000001"/>
    <x v="1"/>
    <n v="13597.2222"/>
    <x v="1430"/>
    <x v="0"/>
    <m/>
  </r>
  <r>
    <d v="2025-07-05T00:51:51"/>
    <x v="1"/>
    <x v="13"/>
    <s v="PEREZ GARCIA JUAN ESTEBAN"/>
    <x v="0"/>
    <x v="0"/>
    <n v="226"/>
    <n v="25.1111111111111"/>
    <n v="202.68975903614501"/>
    <s v="2 Descuentos (Usuarios desubicados) "/>
    <n v="113308.50900000001"/>
    <x v="0"/>
    <n v="13597.2222"/>
    <x v="1430"/>
    <x v="0"/>
    <m/>
  </r>
  <r>
    <d v="2025-07-05T00:51:51"/>
    <x v="9"/>
    <x v="14"/>
    <s v="MURILLO  YORMAN ANDRES"/>
    <x v="9"/>
    <x v="0"/>
    <n v="252"/>
    <n v="21"/>
    <n v="270.253012048193"/>
    <m/>
    <n v="151078.01199999999"/>
    <x v="0"/>
    <n v="13597.2222"/>
    <x v="1430"/>
    <x v="0"/>
    <m/>
  </r>
  <r>
    <d v="2025-07-05T00:51:51"/>
    <x v="9"/>
    <x v="17"/>
    <s v="VALENCIA MENDOZA JHON "/>
    <x v="9"/>
    <x v="0"/>
    <n v="244"/>
    <n v="20.3333333333333"/>
    <n v="270.253012048193"/>
    <s v="2 Descuentos (Usuarios desubicados) "/>
    <n v="151078.01199999999"/>
    <x v="0"/>
    <n v="13597.2222"/>
    <x v="1430"/>
    <x v="0"/>
    <m/>
  </r>
  <r>
    <d v="2025-07-05T00:51:52"/>
    <x v="1"/>
    <x v="18"/>
    <s v="MACIAS HERNANDEZ JULIAN DAVID 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2"/>
    <x v="9"/>
    <x v="19"/>
    <s v="LEON PEREZ RAUL ENRIQUE"/>
    <x v="6"/>
    <x v="0"/>
    <n v="182"/>
    <n v="22.75"/>
    <n v="180.168674698795"/>
    <s v="1 Descuento (Conduct) "/>
    <n v="100718.6747"/>
    <x v="1"/>
    <n v="13597.2222"/>
    <x v="1430"/>
    <x v="0"/>
    <m/>
  </r>
  <r>
    <d v="2025-07-05T00:51:52"/>
    <x v="1"/>
    <x v="20"/>
    <s v="SALDARRIAGA PARRA LUIS ALBERTO"/>
    <x v="6"/>
    <x v="0"/>
    <n v="187"/>
    <n v="22"/>
    <n v="191.42921686746999"/>
    <m/>
    <n v="107013.5919"/>
    <x v="2"/>
    <n v="13597.2222"/>
    <x v="1430"/>
    <x v="0"/>
    <m/>
  </r>
  <r>
    <d v="2025-07-05T00:51:52"/>
    <x v="9"/>
    <x v="21"/>
    <s v="HERRERA GIRALDO DAVINSON "/>
    <x v="1"/>
    <x v="0"/>
    <n v="246"/>
    <n v="22.363636363636399"/>
    <n v="247.731927710843"/>
    <m/>
    <n v="138488.1777"/>
    <x v="0"/>
    <n v="13597.2222"/>
    <x v="1430"/>
    <x v="0"/>
    <m/>
  </r>
  <r>
    <d v="2025-07-05T00:51:53"/>
    <x v="1"/>
    <x v="38"/>
    <s v="JIMENEZ HURTADO CARLOS ESTIVEN"/>
    <x v="10"/>
    <x v="3"/>
    <n v="81"/>
    <n v="18"/>
    <n v="101.34487951807201"/>
    <m/>
    <n v="56654.254500000003"/>
    <x v="1"/>
    <n v="13597.2222"/>
    <x v="1430"/>
    <x v="0"/>
    <m/>
  </r>
  <r>
    <d v="2025-07-05T00:51:53"/>
    <x v="9"/>
    <x v="23"/>
    <s v="FLORES RINCON JORGE ALBERTO "/>
    <x v="1"/>
    <x v="0"/>
    <n v="278"/>
    <n v="25.272727272727298"/>
    <n v="247.731927710843"/>
    <m/>
    <n v="138488.1777"/>
    <x v="0"/>
    <n v="13597.2222"/>
    <x v="1430"/>
    <x v="0"/>
    <m/>
  </r>
  <r>
    <d v="2025-07-05T00:51:53"/>
    <x v="1"/>
    <x v="24"/>
    <s v="AGUDELO GARCIA LLORDIN ELIAS "/>
    <x v="0"/>
    <x v="0"/>
    <n v="169"/>
    <n v="18.7777777777778"/>
    <n v="202.68975903614501"/>
    <s v="11 Descuentos (Incidente con Usuarios) "/>
    <n v="113308.50900000001"/>
    <x v="0"/>
    <n v="13597.2222"/>
    <x v="1430"/>
    <x v="0"/>
    <m/>
  </r>
  <r>
    <d v="2025-07-05T00:51:53"/>
    <x v="9"/>
    <x v="25"/>
    <s v="HINCAPIE LONDOO JHONY ALEXANDER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4"/>
    <x v="1"/>
    <x v="39"/>
    <s v="AGUIRRE GARCIA DEIMAR ANDRES "/>
    <x v="6"/>
    <x v="0"/>
    <n v="174"/>
    <n v="21.75"/>
    <n v="180.168674698795"/>
    <s v="2 Descuentos (Despachador) "/>
    <n v="100718.6747"/>
    <x v="0"/>
    <n v="13597.2222"/>
    <x v="1430"/>
    <x v="0"/>
    <m/>
  </r>
  <r>
    <d v="2025-07-05T00:51:54"/>
    <x v="9"/>
    <x v="27"/>
    <s v="AGUDELO GARCIA DENIN ANGELO "/>
    <x v="3"/>
    <x v="0"/>
    <n v="208"/>
    <n v="20.8"/>
    <n v="225.21084337349399"/>
    <m/>
    <n v="125898.3434"/>
    <x v="0"/>
    <n v="13597.2222"/>
    <x v="1430"/>
    <x v="0"/>
    <m/>
  </r>
  <r>
    <d v="2025-07-05T00:51:54"/>
    <x v="1"/>
    <x v="28"/>
    <s v="MARULANDA JARAMILLO DAWER ANDRES"/>
    <x v="10"/>
    <x v="0"/>
    <n v="86"/>
    <n v="21.5"/>
    <n v="90.0843373493976"/>
    <m/>
    <n v="50359.337299999999"/>
    <x v="0"/>
    <n v="13597.2222"/>
    <x v="1430"/>
    <x v="0"/>
    <m/>
  </r>
  <r>
    <d v="2025-07-05T00:51:54"/>
    <x v="9"/>
    <x v="29"/>
    <s v="MONTOYA OSPINA GILBERTO ANTONIO"/>
    <x v="1"/>
    <x v="0"/>
    <n v="236"/>
    <n v="21.454545454545499"/>
    <n v="247.731927710843"/>
    <s v="2 Descuentos (Despachador) "/>
    <n v="138488.1777"/>
    <x v="0"/>
    <n v="13597.2222"/>
    <x v="1430"/>
    <x v="0"/>
    <m/>
  </r>
  <r>
    <d v="2025-07-05T00:51:55"/>
    <x v="1"/>
    <x v="30"/>
    <s v="GOMEZ VERGARA EDWIN"/>
    <x v="1"/>
    <x v="0"/>
    <n v="271"/>
    <n v="24.636363636363601"/>
    <n v="247.731927710843"/>
    <s v="2 Descuentos (conduct y usuario movilidad reducida) "/>
    <n v="138488.1777"/>
    <x v="1"/>
    <n v="13597.2222"/>
    <x v="1430"/>
    <x v="0"/>
    <m/>
  </r>
  <r>
    <d v="2025-07-05T00:51:55"/>
    <x v="9"/>
    <x v="31"/>
    <s v="JARAMILLO JARAMILLO FRANCISCO WBEIMAR"/>
    <x v="0"/>
    <x v="0"/>
    <n v="178"/>
    <n v="19.7777777777778"/>
    <n v="202.68975903614501"/>
    <m/>
    <n v="113308.50900000001"/>
    <x v="0"/>
    <n v="13597.2222"/>
    <x v="1430"/>
    <x v="0"/>
    <m/>
  </r>
  <r>
    <d v="2025-07-05T00:51:55"/>
    <x v="9"/>
    <x v="32"/>
    <s v="TABORDA ROJAS DIEGO ALEJANDRO"/>
    <x v="0"/>
    <x v="0"/>
    <n v="167"/>
    <n v="18.5555555555556"/>
    <n v="202.68975903614501"/>
    <s v="4 Descuentos (Transbordo y despachador) "/>
    <n v="113308.50900000001"/>
    <x v="1"/>
    <n v="13597.2222"/>
    <x v="1430"/>
    <x v="0"/>
    <m/>
  </r>
  <r>
    <d v="2025-07-05T00:51:55"/>
    <x v="1"/>
    <x v="33"/>
    <s v="CALLE BOTERO JUAN RICARDO"/>
    <x v="3"/>
    <x v="0"/>
    <n v="257"/>
    <n v="25.7"/>
    <n v="225.21084337349399"/>
    <s v="2 Descuentos (usuario desubicado y despachador) "/>
    <n v="125898.3434"/>
    <x v="0"/>
    <n v="13597.2222"/>
    <x v="1430"/>
    <x v="0"/>
    <m/>
  </r>
  <r>
    <d v="2025-07-05T00:51:55"/>
    <x v="9"/>
    <x v="34"/>
    <s v="PALMAR PANA EDIXON JOSUE "/>
    <x v="4"/>
    <x v="0"/>
    <n v="162"/>
    <n v="23.1428571428571"/>
    <n v="157.64759036144599"/>
    <s v="1 Descuento (Despachador) "/>
    <n v="88128.840400000001"/>
    <x v="0"/>
    <n v="13597.2222"/>
    <x v="1430"/>
    <x v="0"/>
    <m/>
  </r>
  <r>
    <d v="2025-07-05T00:51:56"/>
    <x v="1"/>
    <x v="35"/>
    <s v="OCAMPO OCAMPO ANTONIO JOSE"/>
    <x v="3"/>
    <x v="0"/>
    <n v="237"/>
    <n v="23.7"/>
    <n v="225.21084337349399"/>
    <s v="1 Descuento (Despachador) "/>
    <n v="125898.3434"/>
    <x v="0"/>
    <n v="13597.2222"/>
    <x v="1430"/>
    <x v="0"/>
    <m/>
  </r>
  <r>
    <d v="2025-07-05T00:51:56"/>
    <x v="9"/>
    <x v="41"/>
    <s v="GARCIA DAVID WILSON ALBERTO"/>
    <x v="3"/>
    <x v="0"/>
    <n v="193"/>
    <n v="19.3"/>
    <n v="225.21084337349399"/>
    <m/>
    <n v="125898.3434"/>
    <x v="1"/>
    <n v="13597.2222"/>
    <x v="1430"/>
    <x v="0"/>
    <m/>
  </r>
  <r>
    <d v="2025-07-05T00:51:56"/>
    <x v="1"/>
    <x v="40"/>
    <s v="LOPERA ALVAREZ ESTIVEN "/>
    <x v="0"/>
    <x v="0"/>
    <n v="235"/>
    <n v="26.1111111111111"/>
    <n v="202.68975903614501"/>
    <m/>
    <n v="113308.50900000001"/>
    <x v="1"/>
    <n v="13597.2222"/>
    <x v="1430"/>
    <x v="0"/>
    <m/>
  </r>
  <r>
    <d v="2025-07-06T01:28:19"/>
    <x v="1"/>
    <x v="0"/>
    <s v="LOPEZ CEBALLOS JONATHAN CAMILO"/>
    <x v="6"/>
    <x v="0"/>
    <n v="178"/>
    <n v="22.25"/>
    <n v="173.11897106109299"/>
    <s v="4 Descuentos (despachador y usuarios desubicados) "/>
    <n v="96594.598100000003"/>
    <x v="0"/>
    <n v="12936.1111"/>
    <x v="1431"/>
    <x v="0"/>
    <m/>
  </r>
  <r>
    <d v="2025-07-06T01:28:19"/>
    <x v="9"/>
    <x v="36"/>
    <s v="PARIAS MURIEL JHON FREDY"/>
    <x v="0"/>
    <x v="0"/>
    <n v="246"/>
    <n v="27.3333333333333"/>
    <n v="194.75884244373"/>
    <s v="2 Descuentos (Conducts) "/>
    <n v="108668.9228"/>
    <x v="1"/>
    <n v="12936.1111"/>
    <x v="1431"/>
    <x v="0"/>
    <m/>
  </r>
  <r>
    <d v="2025-07-06T01:28:19"/>
    <x v="1"/>
    <x v="37"/>
    <s v="GUTIERREZ ARICAPA DANIEL HUMBERTO"/>
    <x v="10"/>
    <x v="0"/>
    <n v="83"/>
    <n v="18.4444444444444"/>
    <n v="97.379421221865002"/>
    <s v="1 Descuento (usuario desubicado) "/>
    <n v="54334.4614"/>
    <x v="0"/>
    <n v="12936.1111"/>
    <x v="1431"/>
    <x v="0"/>
    <m/>
  </r>
  <r>
    <d v="2025-07-06T01:28:19"/>
    <x v="9"/>
    <x v="2"/>
    <s v="LONDOO LOPERA DUVAN ANDRES"/>
    <x v="0"/>
    <x v="0"/>
    <n v="167"/>
    <n v="18.5555555555556"/>
    <n v="194.75884244373"/>
    <m/>
    <n v="108668.9228"/>
    <x v="1"/>
    <n v="12936.1111"/>
    <x v="1431"/>
    <x v="0"/>
    <m/>
  </r>
  <r>
    <d v="2025-07-06T01:28:20"/>
    <x v="1"/>
    <x v="3"/>
    <s v="LOPEZ PINEDA DANIEL ESTIVEN"/>
    <x v="2"/>
    <x v="0"/>
    <n v="98"/>
    <n v="16.3333333333333"/>
    <n v="129.83922829581999"/>
    <m/>
    <n v="72445.948600000003"/>
    <x v="0"/>
    <n v="12936.1111"/>
    <x v="1431"/>
    <x v="0"/>
    <m/>
  </r>
  <r>
    <d v="2025-07-06T01:28:20"/>
    <x v="9"/>
    <x v="4"/>
    <s v="GIRALDO GIRALDO YOVIN ANDRES"/>
    <x v="4"/>
    <x v="0"/>
    <n v="144"/>
    <n v="20.571428571428601"/>
    <n v="151.479099678457"/>
    <m/>
    <n v="84520.273300000001"/>
    <x v="1"/>
    <n v="12936.1111"/>
    <x v="1431"/>
    <x v="0"/>
    <m/>
  </r>
  <r>
    <d v="2025-07-06T01:28:20"/>
    <x v="1"/>
    <x v="5"/>
    <s v="GONZALEZ PEREZ RAFAEL JOSE"/>
    <x v="3"/>
    <x v="0"/>
    <n v="202"/>
    <n v="20.2"/>
    <n v="216.39871382636699"/>
    <m/>
    <n v="120743.2476"/>
    <x v="1"/>
    <n v="12936.1111"/>
    <x v="1431"/>
    <x v="0"/>
    <m/>
  </r>
  <r>
    <d v="2025-07-06T01:28:20"/>
    <x v="9"/>
    <x v="7"/>
    <s v="MARIN ALZATE KEVIN ANDRES"/>
    <x v="1"/>
    <x v="0"/>
    <n v="222"/>
    <n v="20.181818181818201"/>
    <n v="238.038585209003"/>
    <m/>
    <n v="132817.5723"/>
    <x v="0"/>
    <n v="12936.1111"/>
    <x v="1431"/>
    <x v="0"/>
    <m/>
  </r>
  <r>
    <d v="2025-07-06T01:28:21"/>
    <x v="1"/>
    <x v="9"/>
    <s v="DAVID  HENRY GIOVANNY"/>
    <x v="4"/>
    <x v="0"/>
    <n v="177"/>
    <n v="25.285714285714299"/>
    <n v="151.479099678457"/>
    <m/>
    <n v="84520.273300000001"/>
    <x v="0"/>
    <n v="12936.1111"/>
    <x v="1431"/>
    <x v="0"/>
    <m/>
  </r>
  <r>
    <d v="2025-07-06T01:28:21"/>
    <x v="9"/>
    <x v="10"/>
    <s v="DURANGO PAEZ GILDARDO"/>
    <x v="0"/>
    <x v="0"/>
    <n v="172"/>
    <n v="19.1111111111111"/>
    <n v="194.75884244373"/>
    <m/>
    <n v="108668.9228"/>
    <x v="0"/>
    <n v="12936.1111"/>
    <x v="1431"/>
    <x v="0"/>
    <m/>
  </r>
  <r>
    <d v="2025-07-06T01:28:21"/>
    <x v="1"/>
    <x v="11"/>
    <s v="HINCAPIE LOPEZ DIDIER FABIAN"/>
    <x v="6"/>
    <x v="3"/>
    <n v="114"/>
    <n v="14.25"/>
    <n v="173.11897106109299"/>
    <m/>
    <n v="96594.598100000003"/>
    <x v="1"/>
    <n v="12936.1111"/>
    <x v="1431"/>
    <x v="0"/>
    <m/>
  </r>
  <r>
    <d v="2025-07-06T01:28:21"/>
    <x v="9"/>
    <x v="12"/>
    <s v="VERENZUELA MARTINEZ ALEXANDER"/>
    <x v="0"/>
    <x v="0"/>
    <n v="284"/>
    <n v="31.5555555555556"/>
    <n v="194.75884244373"/>
    <s v="1 Descuento (Conduct) "/>
    <n v="108668.9228"/>
    <x v="1"/>
    <n v="12936.1111"/>
    <x v="1431"/>
    <x v="0"/>
    <m/>
  </r>
  <r>
    <d v="2025-07-06T01:28:21"/>
    <x v="1"/>
    <x v="13"/>
    <s v="PEREZ GARCIA JUAN ESTEBAN"/>
    <x v="0"/>
    <x v="0"/>
    <n v="195"/>
    <n v="21.6666666666667"/>
    <n v="194.75884244373"/>
    <s v="3 Descuentos (Conducts y usuario desubicado) "/>
    <n v="108668.9228"/>
    <x v="0"/>
    <n v="12936.1111"/>
    <x v="1431"/>
    <x v="0"/>
    <m/>
  </r>
  <r>
    <d v="2025-07-06T01:28:22"/>
    <x v="9"/>
    <x v="14"/>
    <s v="MURILLO  YORMAN ANDRES"/>
    <x v="6"/>
    <x v="0"/>
    <n v="158"/>
    <n v="19.75"/>
    <n v="173.11897106109299"/>
    <m/>
    <n v="96594.598100000003"/>
    <x v="0"/>
    <n v="12936.1111"/>
    <x v="1431"/>
    <x v="0"/>
    <m/>
  </r>
  <r>
    <d v="2025-07-06T01:28:22"/>
    <x v="1"/>
    <x v="16"/>
    <s v="MACEA ARBELAEZ MATEO"/>
    <x v="1"/>
    <x v="0"/>
    <n v="213"/>
    <n v="19.363636363636399"/>
    <n v="238.038585209003"/>
    <m/>
    <n v="132817.5723"/>
    <x v="0"/>
    <n v="12936.1111"/>
    <x v="1431"/>
    <x v="0"/>
    <m/>
  </r>
  <r>
    <d v="2025-07-06T01:28:22"/>
    <x v="9"/>
    <x v="17"/>
    <s v="VALENCIA MENDOZA JHON"/>
    <x v="6"/>
    <x v="0"/>
    <n v="206"/>
    <n v="25.75"/>
    <n v="173.11897106109299"/>
    <m/>
    <n v="96594.598100000003"/>
    <x v="0"/>
    <n v="12936.1111"/>
    <x v="1431"/>
    <x v="0"/>
    <m/>
  </r>
  <r>
    <d v="2025-07-06T01:28:22"/>
    <x v="1"/>
    <x v="18"/>
    <s v="MACIAS HERNANDEZ JULIAN DAVID"/>
    <x v="3"/>
    <x v="0"/>
    <n v="187"/>
    <n v="18.7"/>
    <n v="216.39871382636699"/>
    <m/>
    <n v="120743.2476"/>
    <x v="0"/>
    <n v="12936.1111"/>
    <x v="1431"/>
    <x v="0"/>
    <m/>
  </r>
  <r>
    <d v="2025-07-06T01:28:23"/>
    <x v="9"/>
    <x v="19"/>
    <s v="LEON PEREZ RAUL ENRIQUE"/>
    <x v="12"/>
    <x v="0"/>
    <n v="262"/>
    <n v="20.153846153846199"/>
    <n v="281.318327974277"/>
    <s v="3 Descuentos (conduct, usuario movilidad reducida y desubicado"/>
    <n v="156966.2219"/>
    <x v="1"/>
    <n v="12936.1111"/>
    <x v="1431"/>
    <x v="0"/>
    <m/>
  </r>
  <r>
    <d v="2025-07-06T01:28:23"/>
    <x v="1"/>
    <x v="20"/>
    <s v="RUA CHAVARRIA JEFERSON ANDREY"/>
    <x v="11"/>
    <x v="3"/>
    <n v="40"/>
    <n v="26.6666666666667"/>
    <n v="32.459807073954998"/>
    <s v="1 Descuento (Despachador) "/>
    <n v="18111.487099999998"/>
    <x v="2"/>
    <n v="12936.1111"/>
    <x v="1431"/>
    <x v="0"/>
    <m/>
  </r>
  <r>
    <d v="2025-07-06T01:28:23"/>
    <x v="9"/>
    <x v="21"/>
    <s v="HERRERA GIRALDO DAVINSON"/>
    <x v="0"/>
    <x v="0"/>
    <n v="235"/>
    <n v="26.1111111111111"/>
    <n v="194.75884244373"/>
    <s v="2 Descuentos (conducts) "/>
    <n v="108668.9228"/>
    <x v="0"/>
    <n v="12936.1111"/>
    <x v="1431"/>
    <x v="0"/>
    <m/>
  </r>
  <r>
    <d v="2025-07-06T01:28:23"/>
    <x v="1"/>
    <x v="22"/>
    <s v="HERNANDEZ MACIAS GILBERTO"/>
    <x v="3"/>
    <x v="0"/>
    <n v="222"/>
    <n v="22.2"/>
    <n v="216.39871382636699"/>
    <m/>
    <n v="120743.2476"/>
    <x v="0"/>
    <n v="12936.1111"/>
    <x v="1431"/>
    <x v="0"/>
    <m/>
  </r>
  <r>
    <d v="2025-07-06T01:28:24"/>
    <x v="9"/>
    <x v="23"/>
    <s v="FLORES RINCON JORGE ALBERTO"/>
    <x v="15"/>
    <x v="0"/>
    <n v="273"/>
    <n v="18.2"/>
    <n v="324.59807073955"/>
    <s v="1 Descuento (Despachador) "/>
    <n v="181114.8714"/>
    <x v="0"/>
    <n v="12936.1111"/>
    <x v="1431"/>
    <x v="0"/>
    <m/>
  </r>
  <r>
    <d v="2025-07-06T01:28:24"/>
    <x v="1"/>
    <x v="24"/>
    <s v="AGUDELO GARCIA LLORDIN ELIAS"/>
    <x v="3"/>
    <x v="0"/>
    <n v="196"/>
    <n v="19.600000000000001"/>
    <n v="216.39871382636699"/>
    <s v="1 Descuento (Conduct) "/>
    <n v="120743.2476"/>
    <x v="0"/>
    <n v="12936.1111"/>
    <x v="1431"/>
    <x v="0"/>
    <m/>
  </r>
  <r>
    <d v="2025-07-06T01:28:24"/>
    <x v="9"/>
    <x v="25"/>
    <s v="JARAMILLO JARAMILLO FRANCISCO WBEIMAR "/>
    <x v="3"/>
    <x v="0"/>
    <n v="178"/>
    <n v="17.8"/>
    <n v="216.39871382636699"/>
    <s v="1 Descuento (usuario desubicado) "/>
    <n v="120743.2476"/>
    <x v="0"/>
    <n v="12936.1111"/>
    <x v="1431"/>
    <x v="0"/>
    <m/>
  </r>
  <r>
    <d v="2025-07-06T01:28:24"/>
    <x v="1"/>
    <x v="26"/>
    <s v="MARTINEZ  WILMAR"/>
    <x v="4"/>
    <x v="0"/>
    <n v="171"/>
    <n v="24.428571428571399"/>
    <n v="151.479099678457"/>
    <m/>
    <n v="84520.273300000001"/>
    <x v="0"/>
    <n v="12936.1111"/>
    <x v="1431"/>
    <x v="0"/>
    <m/>
  </r>
  <r>
    <d v="2025-07-06T01:28:24"/>
    <x v="9"/>
    <x v="39"/>
    <s v="AGUIRRE GARCIA DEIMAR ANDRES"/>
    <x v="11"/>
    <x v="0"/>
    <n v="47"/>
    <n v="23.5"/>
    <n v="43.279742765273298"/>
    <m/>
    <n v="24148.6495"/>
    <x v="0"/>
    <n v="12936.1111"/>
    <x v="1431"/>
    <x v="0"/>
    <m/>
  </r>
  <r>
    <d v="2025-07-06T01:28:25"/>
    <x v="1"/>
    <x v="27"/>
    <s v="AGUDELO GARCIA DENIN ANGELO"/>
    <x v="3"/>
    <x v="0"/>
    <n v="198"/>
    <n v="19.8"/>
    <n v="216.39871382636699"/>
    <s v="2 Descuentos (Usuarios desubicados) "/>
    <n v="120743.2476"/>
    <x v="0"/>
    <n v="12936.1111"/>
    <x v="1431"/>
    <x v="0"/>
    <m/>
  </r>
  <r>
    <d v="2025-07-06T01:28:25"/>
    <x v="9"/>
    <x v="28"/>
    <s v="AGUIRRE GARCIA DEIMAR ANDRES"/>
    <x v="4"/>
    <x v="0"/>
    <n v="156"/>
    <n v="22.285714285714299"/>
    <n v="151.479099678457"/>
    <m/>
    <n v="84520.273300000001"/>
    <x v="0"/>
    <n v="12936.1111"/>
    <x v="1431"/>
    <x v="0"/>
    <m/>
  </r>
  <r>
    <d v="2025-07-06T01:28:25"/>
    <x v="1"/>
    <x v="29"/>
    <s v="MONTOYA OSPINA GILBERTO ANTONIO"/>
    <x v="3"/>
    <x v="0"/>
    <n v="215"/>
    <n v="21.5"/>
    <n v="216.39871382636699"/>
    <m/>
    <n v="120743.2476"/>
    <x v="0"/>
    <n v="12936.1111"/>
    <x v="1431"/>
    <x v="0"/>
    <m/>
  </r>
  <r>
    <d v="2025-07-06T01:28:25"/>
    <x v="9"/>
    <x v="30"/>
    <s v="GOMEZ VERGARA EDWIN"/>
    <x v="6"/>
    <x v="0"/>
    <n v="202"/>
    <n v="25.25"/>
    <n v="173.11897106109299"/>
    <m/>
    <n v="96594.598100000003"/>
    <x v="1"/>
    <n v="12936.1111"/>
    <x v="1431"/>
    <x v="0"/>
    <m/>
  </r>
  <r>
    <d v="2025-07-06T01:28:26"/>
    <x v="1"/>
    <x v="31"/>
    <s v="MARTINEZ CHAVERRA LUIS NORBERTO"/>
    <x v="3"/>
    <x v="0"/>
    <n v="258"/>
    <n v="25.8"/>
    <n v="216.39871382636699"/>
    <s v="1 Descuento (Despachador) "/>
    <n v="120743.2476"/>
    <x v="0"/>
    <n v="12936.1111"/>
    <x v="1431"/>
    <x v="0"/>
    <m/>
  </r>
  <r>
    <d v="2025-07-06T01:28:26"/>
    <x v="9"/>
    <x v="32"/>
    <s v="TABORDA ROJAS DIEGO ALEJANDRO"/>
    <x v="6"/>
    <x v="0"/>
    <n v="188"/>
    <n v="23.5"/>
    <n v="173.11897106109299"/>
    <m/>
    <n v="96594.598100000003"/>
    <x v="1"/>
    <n v="12936.1111"/>
    <x v="1431"/>
    <x v="0"/>
    <m/>
  </r>
  <r>
    <d v="2025-07-06T01:28:26"/>
    <x v="1"/>
    <x v="33"/>
    <s v="CALLE BOTERO JUAN RICARDO"/>
    <x v="6"/>
    <x v="0"/>
    <n v="187"/>
    <n v="23.375"/>
    <n v="173.11897106109299"/>
    <s v="1 Descuento (usuario desubicado) "/>
    <n v="96594.598100000003"/>
    <x v="0"/>
    <n v="12936.1111"/>
    <x v="1431"/>
    <x v="0"/>
    <m/>
  </r>
  <r>
    <d v="2025-07-06T01:28:26"/>
    <x v="9"/>
    <x v="34"/>
    <s v="PALMAR PANA EDIXON JOSUE"/>
    <x v="0"/>
    <x v="0"/>
    <n v="206"/>
    <n v="22.8888888888889"/>
    <n v="194.75884244373"/>
    <m/>
    <n v="108668.9228"/>
    <x v="0"/>
    <n v="12936.1111"/>
    <x v="1431"/>
    <x v="0"/>
    <m/>
  </r>
  <r>
    <d v="2025-07-06T01:28:27"/>
    <x v="1"/>
    <x v="35"/>
    <s v="OCAMPO OCAMPO ANTONIO JOSE"/>
    <x v="1"/>
    <x v="0"/>
    <n v="226"/>
    <n v="20.545454545454501"/>
    <n v="238.038585209003"/>
    <m/>
    <n v="132817.5723"/>
    <x v="0"/>
    <n v="12936.1111"/>
    <x v="1431"/>
    <x v="0"/>
    <m/>
  </r>
  <r>
    <d v="2025-07-06T01:28:27"/>
    <x v="9"/>
    <x v="41"/>
    <s v="GARCIA DAVID WILSON ALBERTO"/>
    <x v="0"/>
    <x v="0"/>
    <n v="224"/>
    <n v="24.8888888888889"/>
    <n v="194.75884244373"/>
    <m/>
    <n v="108668.9228"/>
    <x v="1"/>
    <n v="12936.1111"/>
    <x v="1431"/>
    <x v="0"/>
    <m/>
  </r>
  <r>
    <d v="2025-07-07T01:03:15"/>
    <x v="12"/>
    <x v="0"/>
    <s v="LOPEZ CEBALLOS JONATHAN CAMILO  "/>
    <x v="2"/>
    <x v="0"/>
    <n v="113"/>
    <n v="18.8333333333333"/>
    <n v="115.709677419355"/>
    <m/>
    <n v="64180.1613"/>
    <x v="0"/>
    <n v="11822.2222"/>
    <x v="1432"/>
    <x v="0"/>
    <m/>
  </r>
  <r>
    <d v="2025-07-07T01:03:16"/>
    <x v="12"/>
    <x v="1"/>
    <s v="ESPINOZA CHAVARRIA GUILLERMO LEON"/>
    <x v="0"/>
    <x v="0"/>
    <n v="170"/>
    <n v="18.8888888888889"/>
    <n v="173.564516129032"/>
    <m/>
    <n v="96270.241899999994"/>
    <x v="0"/>
    <n v="11822.2222"/>
    <x v="1432"/>
    <x v="0"/>
    <m/>
  </r>
  <r>
    <d v="2025-07-07T01:03:16"/>
    <x v="12"/>
    <x v="37"/>
    <s v="GUTIERREZ ARICAPA DANIEL HUMBERTO"/>
    <x v="8"/>
    <x v="0"/>
    <n v="123"/>
    <n v="24.6"/>
    <n v="96.424731182795696"/>
    <m/>
    <n v="53483.467700000001"/>
    <x v="0"/>
    <n v="11822.2222"/>
    <x v="1432"/>
    <x v="0"/>
    <m/>
  </r>
  <r>
    <d v="2025-07-07T01:03:16"/>
    <x v="12"/>
    <x v="2"/>
    <s v="LONDOO LOPERA DUVAN ANDRES"/>
    <x v="3"/>
    <x v="0"/>
    <n v="157"/>
    <n v="15.7"/>
    <n v="192.84946236559099"/>
    <m/>
    <n v="106966.93550000001"/>
    <x v="1"/>
    <n v="11822.2222"/>
    <x v="1432"/>
    <x v="0"/>
    <m/>
  </r>
  <r>
    <d v="2025-07-07T01:03:16"/>
    <x v="12"/>
    <x v="4"/>
    <s v="GIRALDO GIRALDO YOVIN ANDRES"/>
    <x v="3"/>
    <x v="0"/>
    <n v="153"/>
    <n v="15.3"/>
    <n v="192.84946236559099"/>
    <m/>
    <n v="106966.93550000001"/>
    <x v="1"/>
    <n v="11822.2222"/>
    <x v="1432"/>
    <x v="0"/>
    <m/>
  </r>
  <r>
    <d v="2025-07-07T01:03:17"/>
    <x v="12"/>
    <x v="10"/>
    <s v="DURANGO PAEZ GILDARDO"/>
    <x v="1"/>
    <x v="0"/>
    <n v="199"/>
    <n v="18.090909090909101"/>
    <n v="212.13440860215101"/>
    <m/>
    <n v="117663.629"/>
    <x v="0"/>
    <n v="11822.2222"/>
    <x v="1432"/>
    <x v="0"/>
    <m/>
  </r>
  <r>
    <d v="2025-07-07T01:03:17"/>
    <x v="12"/>
    <x v="11"/>
    <s v="HINCAPIE LOPEZ DIDIER FABIAN"/>
    <x v="6"/>
    <x v="0"/>
    <n v="137"/>
    <n v="17.125"/>
    <n v="154.27956989247301"/>
    <m/>
    <n v="85573.5484"/>
    <x v="1"/>
    <n v="11822.2222"/>
    <x v="1432"/>
    <x v="0"/>
    <m/>
  </r>
  <r>
    <d v="2025-07-07T01:03:17"/>
    <x v="12"/>
    <x v="12"/>
    <s v="GONZALEZ PEREZ RAFAEL JOSE"/>
    <x v="0"/>
    <x v="0"/>
    <n v="165"/>
    <n v="18.3333333333333"/>
    <n v="173.564516129032"/>
    <m/>
    <n v="96270.241899999994"/>
    <x v="1"/>
    <n v="11822.2222"/>
    <x v="1432"/>
    <x v="0"/>
    <m/>
  </r>
  <r>
    <d v="2025-07-07T01:03:17"/>
    <x v="12"/>
    <x v="16"/>
    <s v="MACEA ARBELAEZ MATEO"/>
    <x v="15"/>
    <x v="0"/>
    <n v="265"/>
    <n v="17.6666666666667"/>
    <n v="289.27419354838702"/>
    <m/>
    <n v="160450.4032"/>
    <x v="0"/>
    <n v="11822.2222"/>
    <x v="1432"/>
    <x v="0"/>
    <m/>
  </r>
  <r>
    <d v="2025-07-07T01:03:17"/>
    <x v="12"/>
    <x v="17"/>
    <s v="BERNAL RONDON KEVIN OSWALDO"/>
    <x v="9"/>
    <x v="0"/>
    <n v="252"/>
    <n v="21"/>
    <n v="231.41935483871001"/>
    <s v="1 Descuento (Despachador) "/>
    <n v="128360.3226"/>
    <x v="0"/>
    <n v="11822.2222"/>
    <x v="1432"/>
    <x v="0"/>
    <m/>
  </r>
  <r>
    <d v="2025-07-07T01:03:18"/>
    <x v="12"/>
    <x v="18"/>
    <s v="MACIAS HERNANDEZ JULIAN DAVID"/>
    <x v="3"/>
    <x v="0"/>
    <n v="207"/>
    <n v="20.7"/>
    <n v="192.84946236559099"/>
    <s v="1 Descuento (Despachador) "/>
    <n v="106966.93550000001"/>
    <x v="0"/>
    <n v="11822.2222"/>
    <x v="1432"/>
    <x v="0"/>
    <m/>
  </r>
  <r>
    <d v="2025-07-07T01:03:18"/>
    <x v="12"/>
    <x v="23"/>
    <s v="RUA CHAVARRIA JEFERSON ANDREY"/>
    <x v="13"/>
    <x v="0"/>
    <n v="229"/>
    <n v="16.3571428571429"/>
    <n v="269.98924731182802"/>
    <s v="JORGE FLORES Realiz 5 viajes donde moviliz 75 usuarios."/>
    <n v="149753.70970000001"/>
    <x v="0"/>
    <n v="11822.2222"/>
    <x v="1432"/>
    <x v="0"/>
    <m/>
  </r>
  <r>
    <d v="2025-07-07T01:03:18"/>
    <x v="12"/>
    <x v="39"/>
    <s v="AGUIRRE GARCIA DEIMAR ANDRES"/>
    <x v="3"/>
    <x v="0"/>
    <n v="198"/>
    <n v="19.8"/>
    <n v="192.84946236559099"/>
    <m/>
    <n v="106966.93550000001"/>
    <x v="0"/>
    <n v="11822.2222"/>
    <x v="1432"/>
    <x v="0"/>
    <m/>
  </r>
  <r>
    <d v="2025-07-07T01:03:18"/>
    <x v="12"/>
    <x v="28"/>
    <s v="GARCIA DAVID WILSON ALBERTO"/>
    <x v="3"/>
    <x v="0"/>
    <n v="145"/>
    <n v="14.5"/>
    <n v="192.84946236559099"/>
    <m/>
    <n v="106966.93550000001"/>
    <x v="0"/>
    <n v="11822.2222"/>
    <x v="1432"/>
    <x v="0"/>
    <m/>
  </r>
  <r>
    <d v="2025-07-07T01:03:19"/>
    <x v="12"/>
    <x v="29"/>
    <s v="MONTOYA OSPINA GILBERTO ANTONIO "/>
    <x v="3"/>
    <x v="0"/>
    <n v="227"/>
    <n v="22.7"/>
    <n v="192.84946236559099"/>
    <m/>
    <n v="106966.93550000001"/>
    <x v="0"/>
    <n v="11822.2222"/>
    <x v="1432"/>
    <x v="0"/>
    <m/>
  </r>
  <r>
    <d v="2025-07-07T01:03:19"/>
    <x v="12"/>
    <x v="30"/>
    <s v="GOMEZ VERGARA EDWIN"/>
    <x v="9"/>
    <x v="0"/>
    <n v="306"/>
    <n v="25.5"/>
    <n v="231.41935483871001"/>
    <m/>
    <n v="128360.3226"/>
    <x v="1"/>
    <n v="11822.2222"/>
    <x v="1432"/>
    <x v="0"/>
    <m/>
  </r>
  <r>
    <d v="2025-07-07T01:03:19"/>
    <x v="12"/>
    <x v="32"/>
    <s v="TABORDA ROJAS DIEGO ALEJANDRO"/>
    <x v="12"/>
    <x v="0"/>
    <n v="235"/>
    <n v="18.076923076923102"/>
    <n v="250.704301075269"/>
    <m/>
    <n v="139057.01610000001"/>
    <x v="1"/>
    <n v="11822.2222"/>
    <x v="1432"/>
    <x v="0"/>
    <m/>
  </r>
  <r>
    <d v="2025-07-07T01:03:19"/>
    <x v="12"/>
    <x v="41"/>
    <s v="QUIRAMA CASTAEDA JHON JADER"/>
    <x v="9"/>
    <x v="0"/>
    <n v="306"/>
    <n v="25.5"/>
    <n v="231.41935483871001"/>
    <m/>
    <n v="128360.3226"/>
    <x v="1"/>
    <n v="11822.2222"/>
    <x v="1432"/>
    <x v="0"/>
    <m/>
  </r>
  <r>
    <d v="2025-07-08T02:40:28"/>
    <x v="9"/>
    <x v="36"/>
    <s v="PARIAS MURIEL JHON FREDY"/>
    <x v="3"/>
    <x v="0"/>
    <n v="237"/>
    <n v="22.571428571428601"/>
    <n v="232.02909647779501"/>
    <m/>
    <n v="129594.5214"/>
    <x v="1"/>
    <n v="13494.2857"/>
    <x v="1433"/>
    <x v="0"/>
    <m/>
  </r>
  <r>
    <d v="2025-07-08T02:40:29"/>
    <x v="1"/>
    <x v="1"/>
    <s v="ESPINOZA CHAVARRIA GUILLERMO LEON"/>
    <x v="0"/>
    <x v="0"/>
    <n v="194"/>
    <n v="21.5555555555556"/>
    <n v="198.88208269525299"/>
    <s v="2 Descuentos (Monitoreo y usuario desubicado) "/>
    <n v="111081.0184"/>
    <x v="0"/>
    <n v="13494.2857"/>
    <x v="1433"/>
    <x v="0"/>
    <m/>
  </r>
  <r>
    <d v="2025-07-08T02:40:29"/>
    <x v="9"/>
    <x v="37"/>
    <s v="GUTIERREZ ARICAPA DANIEL HUMBERTO"/>
    <x v="0"/>
    <x v="0"/>
    <n v="202"/>
    <n v="22.4444444444444"/>
    <n v="198.88208269525299"/>
    <s v="1 Descuento (conduct) "/>
    <n v="111081.0184"/>
    <x v="0"/>
    <n v="13494.2857"/>
    <x v="1433"/>
    <x v="0"/>
    <m/>
  </r>
  <r>
    <d v="2025-07-08T02:40:29"/>
    <x v="1"/>
    <x v="2"/>
    <s v="LONDOO LOPERA DUVAN ANDRES"/>
    <x v="1"/>
    <x v="0"/>
    <n v="296"/>
    <n v="26.909090909090899"/>
    <n v="243.07810107197599"/>
    <m/>
    <n v="135765.68909999999"/>
    <x v="1"/>
    <n v="13494.2857"/>
    <x v="1433"/>
    <x v="0"/>
    <m/>
  </r>
  <r>
    <d v="2025-07-08T02:40:30"/>
    <x v="9"/>
    <x v="3"/>
    <s v="JIMENEZ HURTADO CARLOS ESTIVEN"/>
    <x v="6"/>
    <x v="0"/>
    <n v="151"/>
    <n v="18.875"/>
    <n v="176.78407350689099"/>
    <s v="1 Descuento (conduct) "/>
    <n v="98738.683000000005"/>
    <x v="0"/>
    <n v="13494.2857"/>
    <x v="1433"/>
    <x v="0"/>
    <m/>
  </r>
  <r>
    <d v="2025-07-08T02:40:30"/>
    <x v="1"/>
    <x v="4"/>
    <s v="GIRALDO GIRALDO YOVIN ANDRES"/>
    <x v="1"/>
    <x v="3"/>
    <n v="197"/>
    <n v="17.909090909090899"/>
    <n v="243.07810107197599"/>
    <m/>
    <n v="135765.68909999999"/>
    <x v="1"/>
    <n v="13494.2857"/>
    <x v="1433"/>
    <x v="0"/>
    <m/>
  </r>
  <r>
    <d v="2025-07-08T02:40:30"/>
    <x v="9"/>
    <x v="5"/>
    <s v="GONZALEZ PEREZ RAFAEL JOSE"/>
    <x v="9"/>
    <x v="0"/>
    <n v="230"/>
    <n v="19.1666666666667"/>
    <n v="265.176110260337"/>
    <s v="1 Descuento (Despachador) "/>
    <n v="148108.0245"/>
    <x v="1"/>
    <n v="13494.2857"/>
    <x v="1433"/>
    <x v="0"/>
    <m/>
  </r>
  <r>
    <d v="2025-07-08T02:40:30"/>
    <x v="1"/>
    <x v="9"/>
    <s v="DAVID  HENRY GIOVANNY"/>
    <x v="8"/>
    <x v="0"/>
    <n v="121"/>
    <n v="24.2"/>
    <n v="110.490045941807"/>
    <m/>
    <n v="61711.676899999999"/>
    <x v="0"/>
    <n v="13494.2857"/>
    <x v="1433"/>
    <x v="0"/>
    <m/>
  </r>
  <r>
    <d v="2025-07-08T02:40:30"/>
    <x v="9"/>
    <x v="10"/>
    <s v="DURANGO PAEZ GILDARDO"/>
    <x v="3"/>
    <x v="0"/>
    <n v="207"/>
    <n v="20.7"/>
    <n v="220.98009188361399"/>
    <m/>
    <n v="123423.3538"/>
    <x v="0"/>
    <n v="13494.2857"/>
    <x v="1433"/>
    <x v="0"/>
    <m/>
  </r>
  <r>
    <d v="2025-07-08T02:40:31"/>
    <x v="1"/>
    <x v="11"/>
    <s v="HINCAPIE LOPEZ DIDIER FABIAN"/>
    <x v="0"/>
    <x v="0"/>
    <n v="221"/>
    <n v="24.5555555555556"/>
    <n v="198.88208269525299"/>
    <m/>
    <n v="111081.0184"/>
    <x v="1"/>
    <n v="13494.2857"/>
    <x v="1433"/>
    <x v="0"/>
    <m/>
  </r>
  <r>
    <d v="2025-07-08T02:40:31"/>
    <x v="9"/>
    <x v="12"/>
    <s v="VERENZUELA MARTINEZ ALEXANDER"/>
    <x v="6"/>
    <x v="0"/>
    <n v="248"/>
    <n v="31"/>
    <n v="176.78407350689099"/>
    <m/>
    <n v="98738.683000000005"/>
    <x v="1"/>
    <n v="13494.2857"/>
    <x v="1433"/>
    <x v="0"/>
    <m/>
  </r>
  <r>
    <d v="2025-07-08T02:40:31"/>
    <x v="1"/>
    <x v="13"/>
    <s v="PEREZ GARCIA JUAN ESTEBAN"/>
    <x v="1"/>
    <x v="0"/>
    <n v="256"/>
    <n v="23.272727272727298"/>
    <n v="243.07810107197599"/>
    <s v="2 Descuentos (usuario movilidad reducida y desubicado) "/>
    <n v="135765.68909999999"/>
    <x v="0"/>
    <n v="13494.2857"/>
    <x v="1433"/>
    <x v="0"/>
    <m/>
  </r>
  <r>
    <d v="2025-07-08T02:40:31"/>
    <x v="9"/>
    <x v="14"/>
    <s v="MURILLO  YORMAN ANDRES"/>
    <x v="2"/>
    <x v="0"/>
    <n v="146"/>
    <n v="24.3333333333333"/>
    <n v="132.58805513016799"/>
    <m/>
    <n v="74054.012300000002"/>
    <x v="0"/>
    <n v="13494.2857"/>
    <x v="1433"/>
    <x v="0"/>
    <m/>
  </r>
  <r>
    <d v="2025-07-08T02:40:32"/>
    <x v="1"/>
    <x v="16"/>
    <s v="MACEA ARBELAEZ MATEO"/>
    <x v="4"/>
    <x v="0"/>
    <n v="138"/>
    <n v="19.714285714285701"/>
    <n v="154.68606431852999"/>
    <s v="Se descuenta 0.5 viaje ya que NO espera el tiempo indicado en el paradero. "/>
    <n v="80253.847599999994"/>
    <x v="0"/>
    <n v="13494.2857"/>
    <x v="1433"/>
    <x v="2"/>
    <n v="11"/>
  </r>
  <r>
    <d v="2025-07-08T02:40:32"/>
    <x v="9"/>
    <x v="17"/>
    <s v="BERNAL RONDON KEVIN OSWALDO"/>
    <x v="0"/>
    <x v="0"/>
    <n v="201"/>
    <n v="22.3333333333333"/>
    <n v="198.88208269525299"/>
    <s v="2 Descuentos (Usuarios desubicados) "/>
    <n v="111081.0184"/>
    <x v="0"/>
    <n v="13494.2857"/>
    <x v="1433"/>
    <x v="0"/>
    <m/>
  </r>
  <r>
    <d v="2025-07-08T02:40:32"/>
    <x v="1"/>
    <x v="18"/>
    <s v="MACIAS HERNANDEZ JULIAN DAVID"/>
    <x v="0"/>
    <x v="0"/>
    <n v="205"/>
    <n v="22.7777777777778"/>
    <n v="198.88208269525299"/>
    <m/>
    <n v="111081.0184"/>
    <x v="0"/>
    <n v="13494.2857"/>
    <x v="1433"/>
    <x v="0"/>
    <m/>
  </r>
  <r>
    <d v="2025-07-08T02:40:32"/>
    <x v="9"/>
    <x v="19"/>
    <s v="QUIRAMA CASTAEDA JHON JADER"/>
    <x v="12"/>
    <x v="0"/>
    <n v="292"/>
    <n v="22.461538461538499"/>
    <n v="287.274119448698"/>
    <m/>
    <n v="160450.35990000001"/>
    <x v="1"/>
    <n v="13494.2857"/>
    <x v="1433"/>
    <x v="0"/>
    <m/>
  </r>
  <r>
    <d v="2025-07-08T02:40:32"/>
    <x v="1"/>
    <x v="21"/>
    <s v="HERRERA GIRALDO DAVINSON"/>
    <x v="2"/>
    <x v="0"/>
    <n v="134"/>
    <n v="22.3333333333333"/>
    <n v="132.58805513016799"/>
    <m/>
    <n v="74054.012300000002"/>
    <x v="0"/>
    <n v="13494.2857"/>
    <x v="1433"/>
    <x v="0"/>
    <m/>
  </r>
  <r>
    <d v="2025-07-08T02:40:33"/>
    <x v="9"/>
    <x v="22"/>
    <s v="HERNANDEZ MACIAS GILBERTO"/>
    <x v="3"/>
    <x v="0"/>
    <n v="203"/>
    <n v="20.3"/>
    <n v="220.98009188361399"/>
    <m/>
    <n v="123423.3538"/>
    <x v="0"/>
    <n v="13494.2857"/>
    <x v="1433"/>
    <x v="0"/>
    <m/>
  </r>
  <r>
    <d v="2025-07-08T02:40:33"/>
    <x v="1"/>
    <x v="23"/>
    <s v="HENAO HOYOS SANTIAGO"/>
    <x v="1"/>
    <x v="0"/>
    <n v="202"/>
    <n v="18.363636363636399"/>
    <n v="243.07810107197599"/>
    <m/>
    <n v="135765.68909999999"/>
    <x v="0"/>
    <n v="13494.2857"/>
    <x v="1433"/>
    <x v="0"/>
    <m/>
  </r>
  <r>
    <d v="2025-07-08T02:40:33"/>
    <x v="9"/>
    <x v="24"/>
    <s v="AGUDELO GARCIA LLORDIN ELIAS"/>
    <x v="0"/>
    <x v="0"/>
    <n v="181"/>
    <n v="20.1111111111111"/>
    <n v="198.88208269525299"/>
    <m/>
    <n v="111081.0184"/>
    <x v="0"/>
    <n v="13494.2857"/>
    <x v="1433"/>
    <x v="0"/>
    <m/>
  </r>
  <r>
    <d v="2025-07-08T02:40:33"/>
    <x v="1"/>
    <x v="25"/>
    <s v="JARAMILLO JARAMILLO FRANCISCO WBEIMAR"/>
    <x v="0"/>
    <x v="0"/>
    <n v="141"/>
    <n v="15.6666666666667"/>
    <n v="198.88208269525299"/>
    <s v="1 Descuento (Usuario desubicado) "/>
    <n v="111081.0184"/>
    <x v="0"/>
    <n v="13494.2857"/>
    <x v="1433"/>
    <x v="0"/>
    <m/>
  </r>
  <r>
    <d v="2025-07-08T02:40:34"/>
    <x v="9"/>
    <x v="26"/>
    <s v="MARTINEZ  WILMAR"/>
    <x v="3"/>
    <x v="0"/>
    <n v="294"/>
    <n v="29.4"/>
    <n v="220.98009188361399"/>
    <m/>
    <n v="123423.3538"/>
    <x v="0"/>
    <n v="13494.2857"/>
    <x v="1433"/>
    <x v="0"/>
    <m/>
  </r>
  <r>
    <d v="2025-07-08T02:40:34"/>
    <x v="1"/>
    <x v="39"/>
    <s v="LEON PEREZ RAUL ENRIQUE"/>
    <x v="0"/>
    <x v="0"/>
    <n v="172"/>
    <n v="19.1111111111111"/>
    <n v="198.88208269525299"/>
    <m/>
    <n v="111081.0184"/>
    <x v="0"/>
    <n v="13494.2857"/>
    <x v="1433"/>
    <x v="0"/>
    <m/>
  </r>
  <r>
    <d v="2025-07-08T02:40:34"/>
    <x v="9"/>
    <x v="27"/>
    <s v="AGUDELO GARCIA DENIN ANGELO"/>
    <x v="3"/>
    <x v="0"/>
    <n v="179"/>
    <n v="17.899999999999999"/>
    <n v="220.98009188361399"/>
    <m/>
    <n v="123423.3538"/>
    <x v="0"/>
    <n v="13494.2857"/>
    <x v="1433"/>
    <x v="0"/>
    <m/>
  </r>
  <r>
    <d v="2025-07-08T02:40:34"/>
    <x v="1"/>
    <x v="28"/>
    <s v="MARULANDA JARAMILLO DAWER ANDRES"/>
    <x v="1"/>
    <x v="0"/>
    <n v="255"/>
    <n v="23.181818181818201"/>
    <n v="243.07810107197599"/>
    <m/>
    <n v="135765.68909999999"/>
    <x v="0"/>
    <n v="13494.2857"/>
    <x v="1433"/>
    <x v="0"/>
    <m/>
  </r>
  <r>
    <d v="2025-07-08T02:40:35"/>
    <x v="9"/>
    <x v="29"/>
    <s v="MONTOYA OSPINA GILBERTO ANTONIO"/>
    <x v="12"/>
    <x v="0"/>
    <n v="315"/>
    <n v="24.230769230769202"/>
    <n v="287.274119448698"/>
    <s v="3 Descuentos (conducts y despachador) "/>
    <n v="160450.35990000001"/>
    <x v="0"/>
    <n v="13494.2857"/>
    <x v="1433"/>
    <x v="0"/>
    <m/>
  </r>
  <r>
    <d v="2025-07-08T02:40:35"/>
    <x v="1"/>
    <x v="30"/>
    <s v="GOMEZ VERGARA EDWIN"/>
    <x v="1"/>
    <x v="0"/>
    <n v="221"/>
    <n v="20.090909090909101"/>
    <n v="243.07810107197599"/>
    <s v="3 Descuentos (conduct y usuarios desubicados) "/>
    <n v="135765.68909999999"/>
    <x v="1"/>
    <n v="13494.2857"/>
    <x v="1433"/>
    <x v="0"/>
    <m/>
  </r>
  <r>
    <d v="2025-07-08T02:40:35"/>
    <x v="9"/>
    <x v="31"/>
    <s v="MARTINEZ CHAVERRA LUIS NORBERTO"/>
    <x v="1"/>
    <x v="0"/>
    <n v="258"/>
    <n v="23.454545454545499"/>
    <n v="243.07810107197599"/>
    <s v="2 Descuentos (Monitoreo y despachador) "/>
    <n v="135765.68909999999"/>
    <x v="0"/>
    <n v="13494.2857"/>
    <x v="1433"/>
    <x v="0"/>
    <m/>
  </r>
  <r>
    <d v="2025-07-08T02:40:35"/>
    <x v="1"/>
    <x v="32"/>
    <s v="TABORDA ROJAS DIEGO ALEJANDRO"/>
    <x v="6"/>
    <x v="0"/>
    <n v="216"/>
    <n v="27"/>
    <n v="176.78407350689099"/>
    <m/>
    <n v="98738.683000000005"/>
    <x v="1"/>
    <n v="13494.2857"/>
    <x v="1433"/>
    <x v="0"/>
    <m/>
  </r>
  <r>
    <d v="2025-07-08T02:40:36"/>
    <x v="9"/>
    <x v="33"/>
    <s v="CALLE BOTERO JUAN RICARDO"/>
    <x v="3"/>
    <x v="0"/>
    <n v="214"/>
    <n v="21.4"/>
    <n v="220.98009188361399"/>
    <s v="2 Descuentos (Usuarios desubicados) "/>
    <n v="123423.3538"/>
    <x v="0"/>
    <n v="13494.2857"/>
    <x v="1433"/>
    <x v="0"/>
    <m/>
  </r>
  <r>
    <d v="2025-07-08T02:40:36"/>
    <x v="1"/>
    <x v="34"/>
    <s v="PALMAR PANA EDIXON JOSUE"/>
    <x v="4"/>
    <x v="3"/>
    <n v="173"/>
    <n v="24.714285714285701"/>
    <n v="154.68606431852999"/>
    <m/>
    <n v="86396.347599999994"/>
    <x v="0"/>
    <n v="13494.2857"/>
    <x v="1433"/>
    <x v="0"/>
    <m/>
  </r>
  <r>
    <d v="2025-07-08T02:40:36"/>
    <x v="9"/>
    <x v="35"/>
    <s v="OCAMPO OCAMPO ANTONIO JOSE"/>
    <x v="6"/>
    <x v="0"/>
    <n v="181"/>
    <n v="22.625"/>
    <n v="176.78407350689099"/>
    <m/>
    <n v="98738.683000000005"/>
    <x v="0"/>
    <n v="13494.2857"/>
    <x v="1433"/>
    <x v="0"/>
    <m/>
  </r>
  <r>
    <d v="2025-07-08T02:40:36"/>
    <x v="1"/>
    <x v="41"/>
    <s v="GARCIA DAVID WILSON ALBERTO"/>
    <x v="3"/>
    <x v="0"/>
    <n v="242"/>
    <n v="24.2"/>
    <n v="220.98009188361399"/>
    <s v="4 Descuentos (conducts y despachador) "/>
    <n v="123423.3538"/>
    <x v="1"/>
    <n v="13494.2857"/>
    <x v="1433"/>
    <x v="0"/>
    <m/>
  </r>
  <r>
    <d v="2025-07-08T02:40:37"/>
    <x v="9"/>
    <x v="40"/>
    <s v="LOPERA ALVAREZ ESTIVEN"/>
    <x v="2"/>
    <x v="3"/>
    <n v="92"/>
    <n v="15.3333333333333"/>
    <n v="132.58805513016799"/>
    <m/>
    <n v="74054.012300000002"/>
    <x v="1"/>
    <n v="13494.2857"/>
    <x v="1433"/>
    <x v="0"/>
    <m/>
  </r>
  <r>
    <d v="2025-07-09T01:34:37"/>
    <x v="9"/>
    <x v="0"/>
    <s v="LOPEZ CEBALLOS JONATHAN CAMILO"/>
    <x v="12"/>
    <x v="0"/>
    <n v="263"/>
    <n v="20.230769230769202"/>
    <n v="292.76550680786698"/>
    <s v="2 Descuentos (Despachador) "/>
    <n v="163662.82149999999"/>
    <x v="0"/>
    <n v="15881.8182"/>
    <x v="1434"/>
    <x v="0"/>
    <m/>
  </r>
  <r>
    <d v="2025-07-09T01:34:38"/>
    <x v="1"/>
    <x v="36"/>
    <s v="PARIAS MURIEL JHON FREDY"/>
    <x v="3"/>
    <x v="0"/>
    <n v="263"/>
    <n v="26.3"/>
    <n v="225.20423600605099"/>
    <s v="2 Descuentos (usuarios desubicados) "/>
    <n v="125894.47809999999"/>
    <x v="1"/>
    <n v="15881.8182"/>
    <x v="1434"/>
    <x v="0"/>
    <m/>
  </r>
  <r>
    <d v="2025-07-09T01:34:38"/>
    <x v="9"/>
    <x v="1"/>
    <s v="ESPINOZA CHAVARRIA GUILLERMO LEON"/>
    <x v="0"/>
    <x v="0"/>
    <n v="214"/>
    <n v="23.7777777777778"/>
    <n v="202.68381240544599"/>
    <m/>
    <n v="113305.0303"/>
    <x v="0"/>
    <n v="15881.8182"/>
    <x v="1434"/>
    <x v="0"/>
    <m/>
  </r>
  <r>
    <d v="2025-07-09T01:34:38"/>
    <x v="1"/>
    <x v="37"/>
    <s v="GUTIERREZ ARICAPA DANIEL HUMBERTO"/>
    <x v="0"/>
    <x v="0"/>
    <n v="169"/>
    <n v="18.7777777777778"/>
    <n v="202.68381240544599"/>
    <m/>
    <n v="113305.0303"/>
    <x v="0"/>
    <n v="15881.8182"/>
    <x v="1434"/>
    <x v="0"/>
    <m/>
  </r>
  <r>
    <d v="2025-07-09T01:34:38"/>
    <x v="9"/>
    <x v="2"/>
    <s v="LONDOO LOPERA DUVAN ANDRES"/>
    <x v="1"/>
    <x v="0"/>
    <n v="313"/>
    <n v="28.454545454545499"/>
    <n v="247.72465960665701"/>
    <m/>
    <n v="138483.9259"/>
    <x v="1"/>
    <n v="15881.8182"/>
    <x v="1434"/>
    <x v="0"/>
    <m/>
  </r>
  <r>
    <d v="2025-07-09T01:34:39"/>
    <x v="1"/>
    <x v="3"/>
    <s v="LOPEZ PINEDA DANIEL ESTIVEN"/>
    <x v="3"/>
    <x v="0"/>
    <n v="191"/>
    <n v="19.100000000000001"/>
    <n v="225.20423600605099"/>
    <s v="2 Descuentos (conduct y usuario desubicado) "/>
    <n v="125894.47809999999"/>
    <x v="0"/>
    <n v="15881.8182"/>
    <x v="1434"/>
    <x v="0"/>
    <m/>
  </r>
  <r>
    <d v="2025-07-09T01:34:39"/>
    <x v="9"/>
    <x v="4"/>
    <s v="GIRALDO GIRALDO YOVIN ANDRES"/>
    <x v="6"/>
    <x v="0"/>
    <n v="167"/>
    <n v="22.266666666666701"/>
    <n v="168.903177004539"/>
    <s v="2 Descuentos (Despachador y usuario desubicado) "/>
    <n v="94420.858500000002"/>
    <x v="1"/>
    <n v="15881.8182"/>
    <x v="1434"/>
    <x v="0"/>
    <m/>
  </r>
  <r>
    <d v="2025-07-09T01:34:39"/>
    <x v="1"/>
    <x v="5"/>
    <s v="GONZALEZ PEREZ RAFAEL JOSE"/>
    <x v="1"/>
    <x v="0"/>
    <n v="225"/>
    <n v="20.454545454545499"/>
    <n v="247.72465960665701"/>
    <m/>
    <n v="138483.9259"/>
    <x v="1"/>
    <n v="15881.8182"/>
    <x v="1434"/>
    <x v="0"/>
    <m/>
  </r>
  <r>
    <d v="2025-07-09T01:34:39"/>
    <x v="9"/>
    <x v="6"/>
    <s v="CARTAGENA RAMIREZ FREDY ALONSO"/>
    <x v="2"/>
    <x v="0"/>
    <n v="148"/>
    <n v="24.6666666666667"/>
    <n v="135.12254160363099"/>
    <m/>
    <n v="75536.686799999996"/>
    <x v="0"/>
    <n v="15881.8182"/>
    <x v="1434"/>
    <x v="0"/>
    <m/>
  </r>
  <r>
    <d v="2025-07-09T01:34:40"/>
    <x v="1"/>
    <x v="10"/>
    <s v="DURANGO PAEZ GILDARDO"/>
    <x v="10"/>
    <x v="0"/>
    <n v="62"/>
    <n v="15.5"/>
    <n v="90.081694402420595"/>
    <s v="11 Descuentos (Transbordo) "/>
    <n v="50357.7912"/>
    <x v="0"/>
    <n v="15881.8182"/>
    <x v="1434"/>
    <x v="0"/>
    <m/>
  </r>
  <r>
    <d v="2025-07-09T01:34:40"/>
    <x v="9"/>
    <x v="11"/>
    <s v="HINCAPIE LOPEZ DIDIER FABIAN"/>
    <x v="0"/>
    <x v="0"/>
    <n v="187"/>
    <n v="20.7777777777778"/>
    <n v="202.68381240544599"/>
    <s v="Se descuenta 0.5 viaje de 9 30 am ya que se desva sin autorizacion "/>
    <n v="107010.43030000001"/>
    <x v="1"/>
    <n v="15881.8182"/>
    <x v="1434"/>
    <x v="2"/>
    <n v="11.26"/>
  </r>
  <r>
    <d v="2025-07-09T01:34:40"/>
    <x v="1"/>
    <x v="12"/>
    <s v="VERENZUELA MARTINEZ ALEXANDER"/>
    <x v="1"/>
    <x v="0"/>
    <n v="266"/>
    <n v="24.181818181818201"/>
    <n v="247.72465960665701"/>
    <s v="1 Descuento (Asociado) "/>
    <n v="138483.9259"/>
    <x v="1"/>
    <n v="15881.8182"/>
    <x v="1434"/>
    <x v="0"/>
    <m/>
  </r>
  <r>
    <d v="2025-07-09T01:34:41"/>
    <x v="9"/>
    <x v="13"/>
    <s v="PEREZ GARCIA JUAN ESTEBAN"/>
    <x v="3"/>
    <x v="0"/>
    <n v="201"/>
    <n v="20.100000000000001"/>
    <n v="225.20423600605099"/>
    <s v="3 Descuentos (Despachador) "/>
    <n v="125894.47809999999"/>
    <x v="0"/>
    <n v="15881.8182"/>
    <x v="1434"/>
    <x v="0"/>
    <m/>
  </r>
  <r>
    <d v="2025-07-09T01:34:41"/>
    <x v="1"/>
    <x v="14"/>
    <s v="MURILLO  YORMAN ANDRES"/>
    <x v="9"/>
    <x v="0"/>
    <n v="259"/>
    <n v="21.5833333333333"/>
    <n v="270.24508320726198"/>
    <m/>
    <n v="151073.3737"/>
    <x v="0"/>
    <n v="15881.8182"/>
    <x v="1434"/>
    <x v="0"/>
    <m/>
  </r>
  <r>
    <d v="2025-07-09T01:34:41"/>
    <x v="9"/>
    <x v="16"/>
    <s v="HENAO HOYOS SANTIAGO"/>
    <x v="0"/>
    <x v="0"/>
    <n v="219"/>
    <n v="24.3333333333333"/>
    <n v="202.68381240544599"/>
    <m/>
    <n v="113305.0303"/>
    <x v="0"/>
    <n v="15881.8182"/>
    <x v="1434"/>
    <x v="0"/>
    <m/>
  </r>
  <r>
    <d v="2025-07-09T01:34:41"/>
    <x v="1"/>
    <x v="17"/>
    <s v="BERNAL RONDON KEVIN OSWALDO"/>
    <x v="0"/>
    <x v="0"/>
    <n v="149"/>
    <n v="16.5555555555556"/>
    <n v="202.68381240544599"/>
    <s v="1 Descuento (Conduct) "/>
    <n v="113305.0303"/>
    <x v="0"/>
    <n v="15881.8182"/>
    <x v="1434"/>
    <x v="0"/>
    <m/>
  </r>
  <r>
    <d v="2025-07-09T01:34:42"/>
    <x v="9"/>
    <x v="18"/>
    <s v="DURANGO DAVID JOSE"/>
    <x v="4"/>
    <x v="0"/>
    <n v="135"/>
    <n v="19.285714285714299"/>
    <n v="157.64296520423599"/>
    <m/>
    <n v="88126.134600000005"/>
    <x v="0"/>
    <n v="15881.8182"/>
    <x v="1434"/>
    <x v="0"/>
    <m/>
  </r>
  <r>
    <d v="2025-07-09T01:34:42"/>
    <x v="1"/>
    <x v="19"/>
    <s v="QUIRAMA CASTAEDA JHON JADER"/>
    <x v="13"/>
    <x v="0"/>
    <n v="303"/>
    <n v="21.6428571428571"/>
    <n v="315.28593040847198"/>
    <m/>
    <n v="176252.26930000001"/>
    <x v="1"/>
    <n v="15881.8182"/>
    <x v="1434"/>
    <x v="0"/>
    <m/>
  </r>
  <r>
    <d v="2025-07-09T01:34:42"/>
    <x v="9"/>
    <x v="21"/>
    <s v="HERRERA GIRALDO DAVINSON"/>
    <x v="0"/>
    <x v="0"/>
    <n v="173"/>
    <n v="19.2222222222222"/>
    <n v="202.68381240544599"/>
    <m/>
    <n v="113305.0303"/>
    <x v="0"/>
    <n v="15881.8182"/>
    <x v="1434"/>
    <x v="0"/>
    <m/>
  </r>
  <r>
    <d v="2025-07-09T01:34:42"/>
    <x v="1"/>
    <x v="22"/>
    <s v="HERNANDEZ MACIAS GILBERTO"/>
    <x v="1"/>
    <x v="0"/>
    <n v="221"/>
    <n v="20.090909090909101"/>
    <n v="247.72465960665701"/>
    <m/>
    <n v="138483.9259"/>
    <x v="0"/>
    <n v="15881.8182"/>
    <x v="1434"/>
    <x v="0"/>
    <m/>
  </r>
  <r>
    <d v="2025-07-09T01:34:43"/>
    <x v="9"/>
    <x v="23"/>
    <s v="FLORES RINCON JORGE ALBERTO"/>
    <x v="12"/>
    <x v="0"/>
    <n v="358"/>
    <n v="27.538461538461501"/>
    <n v="292.76550680786698"/>
    <s v="1 Descuento (Despachador) "/>
    <n v="163662.82149999999"/>
    <x v="0"/>
    <n v="15881.8182"/>
    <x v="1434"/>
    <x v="0"/>
    <m/>
  </r>
  <r>
    <d v="2025-07-09T01:34:43"/>
    <x v="1"/>
    <x v="24"/>
    <s v="AGUDELO GARCIA LLORDIN ELIAS"/>
    <x v="6"/>
    <x v="0"/>
    <n v="165"/>
    <n v="20.625"/>
    <n v="180.16338880484099"/>
    <m/>
    <n v="100715.5825"/>
    <x v="0"/>
    <n v="15881.8182"/>
    <x v="1434"/>
    <x v="0"/>
    <m/>
  </r>
  <r>
    <d v="2025-07-09T01:34:43"/>
    <x v="9"/>
    <x v="26"/>
    <s v="MARTINEZ  WILMAR"/>
    <x v="6"/>
    <x v="0"/>
    <n v="219"/>
    <n v="27.375"/>
    <n v="180.16338880484099"/>
    <m/>
    <n v="100715.5825"/>
    <x v="0"/>
    <n v="15881.8182"/>
    <x v="1434"/>
    <x v="0"/>
    <m/>
  </r>
  <r>
    <d v="2025-07-09T01:34:43"/>
    <x v="1"/>
    <x v="39"/>
    <s v="AGUIRRE GARCIA DEIMAR ANDRES"/>
    <x v="0"/>
    <x v="0"/>
    <n v="181"/>
    <n v="20.1111111111111"/>
    <n v="202.68381240544599"/>
    <s v="1 Descuento (Conduct) "/>
    <n v="113305.0303"/>
    <x v="0"/>
    <n v="15881.8182"/>
    <x v="1434"/>
    <x v="0"/>
    <m/>
  </r>
  <r>
    <d v="2025-07-09T01:34:44"/>
    <x v="9"/>
    <x v="27"/>
    <s v="AGUDELO GARCIA DENIN ANGELO "/>
    <x v="1"/>
    <x v="0"/>
    <n v="248"/>
    <n v="22.545454545454501"/>
    <n v="247.72465960665701"/>
    <m/>
    <n v="138483.9259"/>
    <x v="0"/>
    <n v="15881.8182"/>
    <x v="1434"/>
    <x v="0"/>
    <m/>
  </r>
  <r>
    <d v="2025-07-09T01:34:44"/>
    <x v="9"/>
    <x v="28"/>
    <s v="MARULANDA JARAMILLO DAWER ANDRES"/>
    <x v="1"/>
    <x v="0"/>
    <n v="219"/>
    <n v="19.909090909090899"/>
    <n v="247.72465960665701"/>
    <s v="1 Descuento (Conduct) "/>
    <n v="138483.9259"/>
    <x v="0"/>
    <n v="15881.8182"/>
    <x v="1434"/>
    <x v="0"/>
    <m/>
  </r>
  <r>
    <d v="2025-07-09T01:34:44"/>
    <x v="1"/>
    <x v="29"/>
    <s v="MONTOYA OSPINA GILBERTO ANTONIO"/>
    <x v="12"/>
    <x v="0"/>
    <n v="363"/>
    <n v="27.923076923076898"/>
    <n v="292.76550680786698"/>
    <m/>
    <n v="163662.82149999999"/>
    <x v="0"/>
    <n v="15881.8182"/>
    <x v="1434"/>
    <x v="0"/>
    <m/>
  </r>
  <r>
    <d v="2025-07-09T01:34:44"/>
    <x v="9"/>
    <x v="31"/>
    <s v="MARTINEZ CHAVERRA LUIS NORBERTO"/>
    <x v="1"/>
    <x v="0"/>
    <n v="229"/>
    <n v="20.818181818181799"/>
    <n v="247.72465960665701"/>
    <m/>
    <n v="138483.9259"/>
    <x v="0"/>
    <n v="15881.8182"/>
    <x v="1434"/>
    <x v="0"/>
    <m/>
  </r>
  <r>
    <d v="2025-07-09T01:34:45"/>
    <x v="1"/>
    <x v="33"/>
    <s v="CALLE BOTERO JUAN RICARDO"/>
    <x v="1"/>
    <x v="0"/>
    <n v="293"/>
    <n v="26.636363636363601"/>
    <n v="247.72465960665701"/>
    <s v="2 Descuentos (usuarios desubicados) "/>
    <n v="138483.9259"/>
    <x v="0"/>
    <n v="15881.8182"/>
    <x v="1434"/>
    <x v="0"/>
    <m/>
  </r>
  <r>
    <d v="2025-07-09T01:34:45"/>
    <x v="9"/>
    <x v="34"/>
    <s v="HENAO MUOZ FERNEY"/>
    <x v="1"/>
    <x v="0"/>
    <n v="284"/>
    <n v="25.818181818181799"/>
    <n v="247.72465960665701"/>
    <s v="1 Descuento (Conduct) "/>
    <n v="138483.9259"/>
    <x v="0"/>
    <n v="15881.8182"/>
    <x v="1434"/>
    <x v="0"/>
    <m/>
  </r>
  <r>
    <d v="2025-07-09T01:34:45"/>
    <x v="1"/>
    <x v="35"/>
    <s v="OCAMPO OCAMPO ANTONIO JOSE"/>
    <x v="9"/>
    <x v="0"/>
    <n v="278"/>
    <n v="23.1666666666667"/>
    <n v="270.24508320726198"/>
    <m/>
    <n v="151073.3737"/>
    <x v="0"/>
    <n v="15881.8182"/>
    <x v="1434"/>
    <x v="0"/>
    <m/>
  </r>
  <r>
    <d v="2025-07-09T01:34:45"/>
    <x v="9"/>
    <x v="41"/>
    <s v="LEON PEREZ RAUL ENRIQUE"/>
    <x v="1"/>
    <x v="0"/>
    <n v="274"/>
    <n v="24.909090909090899"/>
    <n v="247.72465960665701"/>
    <m/>
    <n v="138483.9259"/>
    <x v="1"/>
    <n v="15881.8182"/>
    <x v="1434"/>
    <x v="0"/>
    <m/>
  </r>
  <r>
    <d v="2025-07-09T01:34:46"/>
    <x v="1"/>
    <x v="40"/>
    <s v="LOPERA ALVAREZ ESTIVEN"/>
    <x v="3"/>
    <x v="3"/>
    <n v="204"/>
    <n v="20.399999999999999"/>
    <n v="225.20423600605099"/>
    <m/>
    <n v="125894.47809999999"/>
    <x v="1"/>
    <n v="15881.8182"/>
    <x v="1434"/>
    <x v="0"/>
    <m/>
  </r>
  <r>
    <d v="2025-07-10T02:39:25"/>
    <x v="1"/>
    <x v="0"/>
    <s v="LOPEZ CEBALLOS JONATHAN CAMILO"/>
    <x v="4"/>
    <x v="0"/>
    <n v="139"/>
    <n v="19.8571428571429"/>
    <n v="153.42247510668599"/>
    <s v="1 Descuento (usuario movilidad reducida) "/>
    <n v="85657.147899999996"/>
    <x v="0"/>
    <n v="14097.2973"/>
    <x v="1435"/>
    <x v="0"/>
    <m/>
  </r>
  <r>
    <d v="2025-07-10T02:39:25"/>
    <x v="9"/>
    <x v="36"/>
    <s v="PARIAS MURIEL JHON FREDY"/>
    <x v="0"/>
    <x v="0"/>
    <n v="248"/>
    <n v="27.5555555555556"/>
    <n v="197.25746799430999"/>
    <m/>
    <n v="110130.6188"/>
    <x v="1"/>
    <n v="14097.2973"/>
    <x v="1435"/>
    <x v="0"/>
    <m/>
  </r>
  <r>
    <d v="2025-07-10T02:39:26"/>
    <x v="1"/>
    <x v="37"/>
    <s v="GUTIERREZ ARICAPA DANIEL HUMBERTO"/>
    <x v="6"/>
    <x v="0"/>
    <n v="174"/>
    <n v="21.75"/>
    <n v="175.33997155049801"/>
    <s v="1 Descuento (Despachador) "/>
    <n v="97893.883400000006"/>
    <x v="0"/>
    <n v="14097.2973"/>
    <x v="1435"/>
    <x v="0"/>
    <m/>
  </r>
  <r>
    <d v="2025-07-10T02:39:26"/>
    <x v="9"/>
    <x v="2"/>
    <s v="LONDOO LOPERA DUVAN ANDRES"/>
    <x v="6"/>
    <x v="0"/>
    <n v="176"/>
    <n v="22"/>
    <n v="175.33997155049801"/>
    <m/>
    <n v="97893.883400000006"/>
    <x v="1"/>
    <n v="14097.2973"/>
    <x v="1435"/>
    <x v="0"/>
    <m/>
  </r>
  <r>
    <d v="2025-07-10T02:39:26"/>
    <x v="1"/>
    <x v="3"/>
    <s v="LOPEZ PINEDA DANIEL ESTIVEN"/>
    <x v="0"/>
    <x v="0"/>
    <n v="201"/>
    <n v="22.3333333333333"/>
    <n v="197.25746799430999"/>
    <m/>
    <n v="110130.6188"/>
    <x v="0"/>
    <n v="14097.2973"/>
    <x v="1435"/>
    <x v="0"/>
    <m/>
  </r>
  <r>
    <d v="2025-07-10T02:39:26"/>
    <x v="9"/>
    <x v="4"/>
    <s v="GIRALDO GIRALDO YOVIN ANDRES"/>
    <x v="1"/>
    <x v="0"/>
    <n v="243"/>
    <n v="22.090909090909101"/>
    <n v="241.09246088193501"/>
    <s v="3 Descuentos (usuarios desubicados y monitoreo) "/>
    <n v="134604.08960000001"/>
    <x v="1"/>
    <n v="14097.2973"/>
    <x v="1435"/>
    <x v="0"/>
    <m/>
  </r>
  <r>
    <d v="2025-07-10T02:39:27"/>
    <x v="1"/>
    <x v="5"/>
    <s v="GONZALEZ PEREZ RAFAEL JOSE"/>
    <x v="3"/>
    <x v="0"/>
    <n v="196"/>
    <n v="19.600000000000001"/>
    <n v="219.174964438122"/>
    <m/>
    <n v="122367.3542"/>
    <x v="1"/>
    <n v="14097.2973"/>
    <x v="1435"/>
    <x v="0"/>
    <m/>
  </r>
  <r>
    <d v="2025-07-10T02:39:27"/>
    <x v="9"/>
    <x v="6"/>
    <s v="CARTAGENA RAMIREZ FREDY ALONSO"/>
    <x v="3"/>
    <x v="0"/>
    <n v="268"/>
    <n v="26.8"/>
    <n v="219.174964438122"/>
    <m/>
    <n v="122367.3542"/>
    <x v="0"/>
    <n v="14097.2973"/>
    <x v="1435"/>
    <x v="0"/>
    <m/>
  </r>
  <r>
    <d v="2025-07-10T02:39:27"/>
    <x v="1"/>
    <x v="7"/>
    <s v="MARIN ALZATE KEVIN ANDRES"/>
    <x v="0"/>
    <x v="0"/>
    <n v="167"/>
    <n v="18.5555555555556"/>
    <n v="197.25746799430999"/>
    <s v="1 Descuento (Conduct) "/>
    <n v="110130.6188"/>
    <x v="0"/>
    <n v="14097.2973"/>
    <x v="1435"/>
    <x v="0"/>
    <m/>
  </r>
  <r>
    <d v="2025-07-10T02:39:27"/>
    <x v="9"/>
    <x v="9"/>
    <s v="DAVID  HENRY GIOVANNY"/>
    <x v="0"/>
    <x v="0"/>
    <n v="158"/>
    <n v="17.5555555555556"/>
    <n v="197.25746799430999"/>
    <s v="1 Descuento (Despachador) "/>
    <n v="110130.6188"/>
    <x v="0"/>
    <n v="14097.2973"/>
    <x v="1435"/>
    <x v="0"/>
    <m/>
  </r>
  <r>
    <d v="2025-07-10T02:39:28"/>
    <x v="1"/>
    <x v="10"/>
    <s v="DURANGO PAEZ GILDARDO"/>
    <x v="8"/>
    <x v="3"/>
    <n v="92"/>
    <n v="18.399999999999999"/>
    <n v="109.587482219061"/>
    <m/>
    <n v="61183.677100000001"/>
    <x v="0"/>
    <n v="14097.2973"/>
    <x v="1435"/>
    <x v="0"/>
    <m/>
  </r>
  <r>
    <d v="2025-07-10T02:39:28"/>
    <x v="9"/>
    <x v="11"/>
    <s v="BERNAL RONDON KEVIN OSWALDO"/>
    <x v="0"/>
    <x v="0"/>
    <n v="186"/>
    <n v="20.6666666666667"/>
    <n v="197.25746799430999"/>
    <m/>
    <n v="110130.6188"/>
    <x v="1"/>
    <n v="14097.2973"/>
    <x v="1435"/>
    <x v="0"/>
    <m/>
  </r>
  <r>
    <d v="2025-07-10T02:39:28"/>
    <x v="1"/>
    <x v="12"/>
    <s v="VERENZUELA MARTINEZ ALEXANDER"/>
    <x v="3"/>
    <x v="0"/>
    <n v="262"/>
    <n v="26.2"/>
    <n v="219.174964438122"/>
    <m/>
    <n v="122367.3542"/>
    <x v="1"/>
    <n v="14097.2973"/>
    <x v="1435"/>
    <x v="0"/>
    <m/>
  </r>
  <r>
    <d v="2025-07-10T02:39:29"/>
    <x v="9"/>
    <x v="13"/>
    <s v="PEREZ GARCIA JUAN ESTEBAN"/>
    <x v="0"/>
    <x v="0"/>
    <n v="161"/>
    <n v="17.8888888888889"/>
    <n v="197.25746799430999"/>
    <m/>
    <n v="110130.6188"/>
    <x v="0"/>
    <n v="14097.2973"/>
    <x v="1435"/>
    <x v="0"/>
    <m/>
  </r>
  <r>
    <d v="2025-07-10T02:39:29"/>
    <x v="1"/>
    <x v="14"/>
    <s v="MURILLO  YORMAN ANDRES"/>
    <x v="3"/>
    <x v="0"/>
    <n v="224"/>
    <n v="22.4"/>
    <n v="219.174964438122"/>
    <m/>
    <n v="122367.3542"/>
    <x v="0"/>
    <n v="14097.2973"/>
    <x v="1435"/>
    <x v="0"/>
    <m/>
  </r>
  <r>
    <d v="2025-07-10T02:39:29"/>
    <x v="9"/>
    <x v="16"/>
    <s v="MACEA ARBELAEZ MATEO"/>
    <x v="9"/>
    <x v="3"/>
    <n v="263"/>
    <n v="21.9166666666667"/>
    <n v="263.009957325747"/>
    <m/>
    <n v="146840.82500000001"/>
    <x v="0"/>
    <n v="14097.2973"/>
    <x v="1435"/>
    <x v="0"/>
    <m/>
  </r>
  <r>
    <d v="2025-07-10T02:39:30"/>
    <x v="1"/>
    <x v="17"/>
    <s v="VALENCIA MENDOZA JHON"/>
    <x v="1"/>
    <x v="0"/>
    <n v="265"/>
    <n v="24.090909090909101"/>
    <n v="241.09246088193501"/>
    <m/>
    <n v="134604.08960000001"/>
    <x v="0"/>
    <n v="14097.2973"/>
    <x v="1435"/>
    <x v="0"/>
    <m/>
  </r>
  <r>
    <d v="2025-07-10T02:39:30"/>
    <x v="9"/>
    <x v="18"/>
    <s v="DURANGO DAVID JOSE"/>
    <x v="4"/>
    <x v="0"/>
    <n v="151"/>
    <n v="21.571428571428601"/>
    <n v="153.42247510668599"/>
    <s v="1 Descuento (Usuario desubicado) "/>
    <n v="85657.147899999996"/>
    <x v="0"/>
    <n v="14097.2973"/>
    <x v="1435"/>
    <x v="0"/>
    <m/>
  </r>
  <r>
    <d v="2025-07-10T02:39:30"/>
    <x v="1"/>
    <x v="19"/>
    <s v="QUIRAMA CASTAEDA JHON JADER"/>
    <x v="9"/>
    <x v="0"/>
    <n v="247"/>
    <n v="20.5833333333333"/>
    <n v="263.009957325747"/>
    <m/>
    <n v="146840.82500000001"/>
    <x v="1"/>
    <n v="14097.2973"/>
    <x v="1435"/>
    <x v="0"/>
    <m/>
  </r>
  <r>
    <d v="2025-07-10T02:39:30"/>
    <x v="9"/>
    <x v="21"/>
    <s v="HERRERA GIRALDO DAVINSON"/>
    <x v="0"/>
    <x v="0"/>
    <n v="188"/>
    <n v="20.8888888888889"/>
    <n v="197.25746799430999"/>
    <s v="1 Descuento (Monitoreo) "/>
    <n v="110130.6188"/>
    <x v="0"/>
    <n v="14097.2973"/>
    <x v="1435"/>
    <x v="0"/>
    <m/>
  </r>
  <r>
    <d v="2025-07-10T02:39:31"/>
    <x v="1"/>
    <x v="22"/>
    <s v="HERNANDEZ MACIAS GILBERTO"/>
    <x v="3"/>
    <x v="0"/>
    <n v="175"/>
    <n v="17.5"/>
    <n v="219.174964438122"/>
    <m/>
    <n v="122367.3542"/>
    <x v="0"/>
    <n v="14097.2973"/>
    <x v="1435"/>
    <x v="0"/>
    <m/>
  </r>
  <r>
    <d v="2025-07-10T02:39:31"/>
    <x v="9"/>
    <x v="23"/>
    <s v="FLORES RINCON JORGE ALBERTO"/>
    <x v="1"/>
    <x v="0"/>
    <n v="353"/>
    <n v="32.090909090909101"/>
    <n v="241.09246088193501"/>
    <m/>
    <n v="134604.08960000001"/>
    <x v="0"/>
    <n v="14097.2973"/>
    <x v="1435"/>
    <x v="0"/>
    <m/>
  </r>
  <r>
    <d v="2025-07-10T02:39:31"/>
    <x v="1"/>
    <x v="24"/>
    <s v="HENAO HOYOS SANTIAGO"/>
    <x v="0"/>
    <x v="0"/>
    <n v="164"/>
    <n v="18.2222222222222"/>
    <n v="197.25746799430999"/>
    <m/>
    <n v="110130.6188"/>
    <x v="0"/>
    <n v="14097.2973"/>
    <x v="1435"/>
    <x v="0"/>
    <m/>
  </r>
  <r>
    <d v="2025-07-10T02:39:31"/>
    <x v="9"/>
    <x v="25"/>
    <s v="JARAMILLO JARAMILLO FRANCISCO WBEIMAR "/>
    <x v="0"/>
    <x v="0"/>
    <n v="146"/>
    <n v="16.2222222222222"/>
    <n v="197.25746799430999"/>
    <m/>
    <n v="110130.6188"/>
    <x v="0"/>
    <n v="14097.2973"/>
    <x v="1435"/>
    <x v="0"/>
    <m/>
  </r>
  <r>
    <d v="2025-07-10T02:39:32"/>
    <x v="1"/>
    <x v="26"/>
    <s v="MARTINEZ  WILMAR"/>
    <x v="0"/>
    <x v="0"/>
    <n v="216"/>
    <n v="24"/>
    <n v="197.25746799430999"/>
    <m/>
    <n v="110130.6188"/>
    <x v="0"/>
    <n v="14097.2973"/>
    <x v="1435"/>
    <x v="0"/>
    <m/>
  </r>
  <r>
    <d v="2025-07-10T02:39:32"/>
    <x v="9"/>
    <x v="39"/>
    <s v="LEON PEREZ RAUL ENRIQUE"/>
    <x v="0"/>
    <x v="0"/>
    <n v="184"/>
    <n v="20.4444444444444"/>
    <n v="197.25746799430999"/>
    <s v="1 Descuento (Usuario desubicado) "/>
    <n v="110130.6188"/>
    <x v="0"/>
    <n v="14097.2973"/>
    <x v="1435"/>
    <x v="0"/>
    <m/>
  </r>
  <r>
    <d v="2025-07-10T02:39:32"/>
    <x v="1"/>
    <x v="27"/>
    <s v="AGUDELO GARCIA DENIN ANGELO"/>
    <x v="3"/>
    <x v="0"/>
    <n v="173"/>
    <n v="17.3"/>
    <n v="219.174964438122"/>
    <m/>
    <n v="122367.3542"/>
    <x v="0"/>
    <n v="14097.2973"/>
    <x v="1435"/>
    <x v="0"/>
    <m/>
  </r>
  <r>
    <d v="2025-07-10T02:39:32"/>
    <x v="9"/>
    <x v="28"/>
    <s v="MARULANDA JARAMILLO DAWER ANDRES"/>
    <x v="6"/>
    <x v="0"/>
    <n v="146"/>
    <n v="18.25"/>
    <n v="175.33997155049801"/>
    <s v="1 Descuento (Conduct) "/>
    <n v="97893.883400000006"/>
    <x v="0"/>
    <n v="14097.2973"/>
    <x v="1435"/>
    <x v="0"/>
    <m/>
  </r>
  <r>
    <d v="2025-07-10T02:39:33"/>
    <x v="1"/>
    <x v="29"/>
    <s v="MONTOYA OSPINA GILBERTO ANTONIO"/>
    <x v="12"/>
    <x v="0"/>
    <n v="337"/>
    <n v="25.923076923076898"/>
    <n v="284.92745376955901"/>
    <s v="2 Descuentos (Conducts) "/>
    <n v="159077.56049999999"/>
    <x v="0"/>
    <n v="14097.2973"/>
    <x v="1435"/>
    <x v="0"/>
    <m/>
  </r>
  <r>
    <d v="2025-07-10T02:39:33"/>
    <x v="9"/>
    <x v="30"/>
    <s v="GOMEZ VERGARA EDWIN"/>
    <x v="1"/>
    <x v="0"/>
    <n v="256"/>
    <n v="23.272727272727298"/>
    <n v="241.09246088193501"/>
    <s v="2 Descuentos (Conducts) "/>
    <n v="134604.08960000001"/>
    <x v="1"/>
    <n v="14097.2973"/>
    <x v="1435"/>
    <x v="0"/>
    <m/>
  </r>
  <r>
    <d v="2025-07-10T02:39:33"/>
    <x v="1"/>
    <x v="31"/>
    <s v="MARTINEZ CHAVERRA LUIS NORBERTO"/>
    <x v="1"/>
    <x v="0"/>
    <n v="247"/>
    <n v="22.454545454545499"/>
    <n v="241.09246088193501"/>
    <m/>
    <n v="134604.08960000001"/>
    <x v="0"/>
    <n v="14097.2973"/>
    <x v="1435"/>
    <x v="0"/>
    <m/>
  </r>
  <r>
    <d v="2025-07-10T02:39:33"/>
    <x v="9"/>
    <x v="32"/>
    <s v="TABORDA ROJAS DIEGO ALEJANDRO"/>
    <x v="3"/>
    <x v="0"/>
    <n v="259"/>
    <n v="25.9"/>
    <n v="219.174964438122"/>
    <m/>
    <n v="122367.3542"/>
    <x v="1"/>
    <n v="14097.2973"/>
    <x v="1435"/>
    <x v="0"/>
    <m/>
  </r>
  <r>
    <d v="2025-07-10T02:39:34"/>
    <x v="1"/>
    <x v="33"/>
    <s v="AGUIRRE GARCIA DEIMAR ANDRES"/>
    <x v="0"/>
    <x v="0"/>
    <n v="170"/>
    <n v="18.8888888888889"/>
    <n v="197.25746799430999"/>
    <m/>
    <n v="110130.6188"/>
    <x v="0"/>
    <n v="14097.2973"/>
    <x v="1435"/>
    <x v="0"/>
    <m/>
  </r>
  <r>
    <d v="2025-07-10T02:39:34"/>
    <x v="9"/>
    <x v="34"/>
    <s v="HENAO MUOZ FERNEY"/>
    <x v="3"/>
    <x v="0"/>
    <n v="213"/>
    <n v="21.3"/>
    <n v="219.174964438122"/>
    <s v="1 Descuento (asociado) "/>
    <n v="122367.3542"/>
    <x v="0"/>
    <n v="14097.2973"/>
    <x v="1435"/>
    <x v="0"/>
    <m/>
  </r>
  <r>
    <d v="2025-07-10T02:39:34"/>
    <x v="1"/>
    <x v="35"/>
    <s v="OCAMPO OCAMPO ANTONIO JOSE"/>
    <x v="1"/>
    <x v="0"/>
    <n v="241"/>
    <n v="21.909090909090899"/>
    <n v="241.09246088193501"/>
    <m/>
    <n v="134604.08960000001"/>
    <x v="0"/>
    <n v="14097.2973"/>
    <x v="1435"/>
    <x v="0"/>
    <m/>
  </r>
  <r>
    <d v="2025-07-10T02:39:35"/>
    <x v="9"/>
    <x v="41"/>
    <s v="GARCIA DAVID WILSON ALBERTO"/>
    <x v="3"/>
    <x v="0"/>
    <n v="245"/>
    <n v="24.5"/>
    <n v="219.174964438122"/>
    <m/>
    <n v="122367.3542"/>
    <x v="1"/>
    <n v="14097.2973"/>
    <x v="1435"/>
    <x v="0"/>
    <m/>
  </r>
  <r>
    <d v="2025-07-10T02:39:35"/>
    <x v="1"/>
    <x v="40"/>
    <s v="LOPERA ALVAREZ ESTIVEN"/>
    <x v="6"/>
    <x v="3"/>
    <n v="170"/>
    <n v="22.6666666666667"/>
    <n v="164.381223328592"/>
    <m/>
    <n v="91775.515599999999"/>
    <x v="1"/>
    <n v="14097.2973"/>
    <x v="1435"/>
    <x v="0"/>
    <m/>
  </r>
  <r>
    <d v="2025-07-11T01:42:16"/>
    <x v="9"/>
    <x v="0"/>
    <s v="LOPEZ CEBALLOS JONATHAN CAMILO"/>
    <x v="8"/>
    <x v="0"/>
    <n v="118"/>
    <n v="23.6"/>
    <n v="104.567375886525"/>
    <m/>
    <n v="58246.914900000003"/>
    <x v="0"/>
    <n v="12840.540499999999"/>
    <x v="1436"/>
    <x v="0"/>
    <m/>
  </r>
  <r>
    <d v="2025-07-11T01:42:17"/>
    <x v="1"/>
    <x v="36"/>
    <s v="PARIAS MURIEL JHON FREDY "/>
    <x v="0"/>
    <x v="0"/>
    <n v="165"/>
    <n v="18.3333333333333"/>
    <n v="188.221276595745"/>
    <m/>
    <n v="104844.44680000001"/>
    <x v="1"/>
    <n v="12840.540499999999"/>
    <x v="1436"/>
    <x v="0"/>
    <m/>
  </r>
  <r>
    <d v="2025-07-11T01:42:17"/>
    <x v="9"/>
    <x v="1"/>
    <s v="ESPINOZA CHAVARRIA GUILLERMO LEON"/>
    <x v="0"/>
    <x v="0"/>
    <n v="176"/>
    <n v="19.5555555555556"/>
    <n v="188.221276595745"/>
    <m/>
    <n v="104844.44680000001"/>
    <x v="0"/>
    <n v="12840.540499999999"/>
    <x v="1436"/>
    <x v="0"/>
    <m/>
  </r>
  <r>
    <d v="2025-07-11T01:42:17"/>
    <x v="1"/>
    <x v="37"/>
    <s v="SANCHEZ BETANCOURT FRANSCISCO"/>
    <x v="0"/>
    <x v="0"/>
    <n v="192"/>
    <n v="21.3333333333333"/>
    <n v="188.221276595745"/>
    <s v="1 Descuento (Usuario desubicado) "/>
    <n v="104844.44680000001"/>
    <x v="0"/>
    <n v="12840.540499999999"/>
    <x v="1436"/>
    <x v="0"/>
    <m/>
  </r>
  <r>
    <d v="2025-07-11T01:42:18"/>
    <x v="9"/>
    <x v="2"/>
    <s v="LONDOO LOPERA DUVAN ANDRES"/>
    <x v="0"/>
    <x v="0"/>
    <n v="244"/>
    <n v="27.1111111111111"/>
    <n v="188.221276595745"/>
    <s v="2 Descuento (Transbordo) "/>
    <n v="104844.44680000001"/>
    <x v="1"/>
    <n v="12840.540499999999"/>
    <x v="1436"/>
    <x v="0"/>
    <m/>
  </r>
  <r>
    <d v="2025-07-11T01:42:18"/>
    <x v="1"/>
    <x v="3"/>
    <s v="LOPEZ PINEDA DANIEL ESTIVEN"/>
    <x v="0"/>
    <x v="0"/>
    <n v="191"/>
    <n v="21.2222222222222"/>
    <n v="188.221276595745"/>
    <m/>
    <n v="104844.44680000001"/>
    <x v="0"/>
    <n v="12840.540499999999"/>
    <x v="1436"/>
    <x v="0"/>
    <m/>
  </r>
  <r>
    <d v="2025-07-11T01:42:18"/>
    <x v="9"/>
    <x v="4"/>
    <s v="GIRALDO GIRALDO YOVIN ANDRES"/>
    <x v="15"/>
    <x v="0"/>
    <n v="291"/>
    <n v="19.399999999999999"/>
    <n v="313.70212765957399"/>
    <m/>
    <n v="174740.74470000001"/>
    <x v="1"/>
    <n v="12840.540499999999"/>
    <x v="1436"/>
    <x v="0"/>
    <m/>
  </r>
  <r>
    <d v="2025-07-11T01:42:18"/>
    <x v="1"/>
    <x v="5"/>
    <s v="GONZALEZ PEREZ RAFAEL JOSE"/>
    <x v="3"/>
    <x v="0"/>
    <n v="210"/>
    <n v="21"/>
    <n v="209.13475177305"/>
    <m/>
    <n v="116493.82980000001"/>
    <x v="1"/>
    <n v="12840.540499999999"/>
    <x v="1436"/>
    <x v="0"/>
    <m/>
  </r>
  <r>
    <d v="2025-07-11T01:42:19"/>
    <x v="9"/>
    <x v="6"/>
    <s v="CARTAGENA RAMIREZ FREDY ALONSO"/>
    <x v="1"/>
    <x v="0"/>
    <n v="216"/>
    <n v="19.636363636363601"/>
    <n v="230.048226950355"/>
    <s v="3 Descuentos (conducts y usuarios desubicados) "/>
    <n v="128143.21279999999"/>
    <x v="0"/>
    <n v="12840.540499999999"/>
    <x v="1436"/>
    <x v="0"/>
    <m/>
  </r>
  <r>
    <d v="2025-07-11T01:42:19"/>
    <x v="1"/>
    <x v="9"/>
    <s v="MACIAS HERNANDEZ JULIAN DAVID"/>
    <x v="6"/>
    <x v="0"/>
    <n v="184"/>
    <n v="23"/>
    <n v="167.30780141843999"/>
    <m/>
    <n v="93195.063800000004"/>
    <x v="0"/>
    <n v="12840.540499999999"/>
    <x v="1436"/>
    <x v="0"/>
    <m/>
  </r>
  <r>
    <d v="2025-07-11T01:42:19"/>
    <x v="9"/>
    <x v="10"/>
    <s v="DURANGO PAEZ GILDARDO"/>
    <x v="1"/>
    <x v="0"/>
    <n v="211"/>
    <n v="19.181818181818201"/>
    <n v="230.048226950355"/>
    <m/>
    <n v="128143.21279999999"/>
    <x v="0"/>
    <n v="12840.540499999999"/>
    <x v="1436"/>
    <x v="0"/>
    <m/>
  </r>
  <r>
    <d v="2025-07-11T01:42:20"/>
    <x v="1"/>
    <x v="11"/>
    <s v="HINCAPIE LOPEZ DIDIER FABIAN"/>
    <x v="3"/>
    <x v="0"/>
    <n v="210"/>
    <n v="21"/>
    <n v="209.13475177305"/>
    <m/>
    <n v="116493.82980000001"/>
    <x v="1"/>
    <n v="12840.540499999999"/>
    <x v="1436"/>
    <x v="0"/>
    <m/>
  </r>
  <r>
    <d v="2025-07-11T01:42:20"/>
    <x v="9"/>
    <x v="12"/>
    <s v="VERENZUELA MARTINEZ ALEXANDER"/>
    <x v="1"/>
    <x v="0"/>
    <n v="229"/>
    <n v="20.818181818181799"/>
    <n v="230.048226950355"/>
    <m/>
    <n v="128143.21279999999"/>
    <x v="1"/>
    <n v="12840.540499999999"/>
    <x v="1436"/>
    <x v="0"/>
    <m/>
  </r>
  <r>
    <d v="2025-07-11T01:42:20"/>
    <x v="1"/>
    <x v="13"/>
    <s v="JARAMILLO JARAMILLO FRANCISCO WBEIMAR"/>
    <x v="0"/>
    <x v="0"/>
    <n v="150"/>
    <n v="16.6666666666667"/>
    <n v="188.221276595745"/>
    <s v="1 Descuento (Asociado) "/>
    <n v="104844.44680000001"/>
    <x v="0"/>
    <n v="12840.540499999999"/>
    <x v="1436"/>
    <x v="0"/>
    <m/>
  </r>
  <r>
    <d v="2025-07-11T01:42:20"/>
    <x v="9"/>
    <x v="14"/>
    <s v="MURILLO  YORMAN ANDRES"/>
    <x v="4"/>
    <x v="0"/>
    <n v="144"/>
    <n v="20.571428571428601"/>
    <n v="146.39432624113499"/>
    <s v="1 Descuento (Usuario desubicado) "/>
    <n v="81545.680900000007"/>
    <x v="0"/>
    <n v="12840.540499999999"/>
    <x v="1436"/>
    <x v="0"/>
    <m/>
  </r>
  <r>
    <d v="2025-07-11T01:42:21"/>
    <x v="1"/>
    <x v="16"/>
    <s v="MACEA ARBELAEZ MATEO"/>
    <x v="1"/>
    <x v="3"/>
    <n v="198"/>
    <n v="18"/>
    <n v="230.048226950355"/>
    <s v="2 Descuentos (Usuarios desubicados) "/>
    <n v="128143.21279999999"/>
    <x v="0"/>
    <n v="12840.540499999999"/>
    <x v="1436"/>
    <x v="0"/>
    <m/>
  </r>
  <r>
    <d v="2025-07-11T01:42:21"/>
    <x v="9"/>
    <x v="17"/>
    <s v="VALENCIA MENDOZA JHON"/>
    <x v="1"/>
    <x v="3"/>
    <n v="237"/>
    <n v="21.545454545454501"/>
    <n v="230.048226950355"/>
    <m/>
    <n v="128143.21279999999"/>
    <x v="0"/>
    <n v="12840.540499999999"/>
    <x v="1436"/>
    <x v="0"/>
    <m/>
  </r>
  <r>
    <d v="2025-07-11T01:42:21"/>
    <x v="1"/>
    <x v="18"/>
    <s v="DURANGO DAVID JOSE"/>
    <x v="9"/>
    <x v="0"/>
    <n v="245"/>
    <n v="20.4166666666667"/>
    <n v="250.96170212766"/>
    <s v="HENRY DAVID Realiz 6 viajes donde moviliz 124 Usuarios. 3 descuentos (Transbordo) "/>
    <n v="139792.59570000001"/>
    <x v="0"/>
    <n v="12840.540499999999"/>
    <x v="1436"/>
    <x v="0"/>
    <m/>
  </r>
  <r>
    <d v="2025-07-11T01:42:21"/>
    <x v="9"/>
    <x v="19"/>
    <s v="QUIRAMA CASTAEDA JHON JADER"/>
    <x v="13"/>
    <x v="0"/>
    <n v="239"/>
    <n v="17.071428571428601"/>
    <n v="292.78865248226901"/>
    <m/>
    <n v="163091.36170000001"/>
    <x v="1"/>
    <n v="12840.540499999999"/>
    <x v="1436"/>
    <x v="0"/>
    <m/>
  </r>
  <r>
    <d v="2025-07-11T01:42:22"/>
    <x v="1"/>
    <x v="21"/>
    <s v="AGUIRRE GARCIA DEIMAR ANDRES"/>
    <x v="0"/>
    <x v="0"/>
    <n v="196"/>
    <n v="21.7777777777778"/>
    <n v="188.221276595745"/>
    <m/>
    <n v="104844.44680000001"/>
    <x v="0"/>
    <n v="12840.540499999999"/>
    <x v="1436"/>
    <x v="0"/>
    <m/>
  </r>
  <r>
    <d v="2025-07-11T01:42:22"/>
    <x v="9"/>
    <x v="38"/>
    <s v="JIMENEZ HURTADO CARLOS ESTIVEN"/>
    <x v="6"/>
    <x v="0"/>
    <n v="207"/>
    <n v="25.875"/>
    <n v="167.30780141843999"/>
    <m/>
    <n v="93195.063800000004"/>
    <x v="1"/>
    <n v="12840.540499999999"/>
    <x v="1436"/>
    <x v="0"/>
    <m/>
  </r>
  <r>
    <d v="2025-07-11T01:42:22"/>
    <x v="1"/>
    <x v="22"/>
    <s v="HERNANDEZ MACIAS GILBERTO"/>
    <x v="0"/>
    <x v="0"/>
    <n v="173"/>
    <n v="19.2222222222222"/>
    <n v="188.221276595745"/>
    <m/>
    <n v="104844.44680000001"/>
    <x v="0"/>
    <n v="12840.540499999999"/>
    <x v="1436"/>
    <x v="0"/>
    <m/>
  </r>
  <r>
    <d v="2025-07-11T01:42:23"/>
    <x v="9"/>
    <x v="23"/>
    <s v="FLORES RINCON JORGE ALBERTO"/>
    <x v="14"/>
    <x v="0"/>
    <n v="32"/>
    <n v="64"/>
    <n v="10.4567375886525"/>
    <m/>
    <n v="5824.6914999999999"/>
    <x v="0"/>
    <n v="12840.540499999999"/>
    <x v="1436"/>
    <x v="0"/>
    <m/>
  </r>
  <r>
    <d v="2025-07-11T01:42:23"/>
    <x v="1"/>
    <x v="24"/>
    <s v="AGUDELO GARCIA LLORDIN ELIAS"/>
    <x v="6"/>
    <x v="0"/>
    <n v="147"/>
    <n v="18.375"/>
    <n v="167.30780141843999"/>
    <m/>
    <n v="93195.063800000004"/>
    <x v="0"/>
    <n v="12840.540499999999"/>
    <x v="1436"/>
    <x v="0"/>
    <m/>
  </r>
  <r>
    <d v="2025-07-11T01:42:23"/>
    <x v="9"/>
    <x v="25"/>
    <s v="HINCAPIE LONDOO JHONY ALEXANDER"/>
    <x v="4"/>
    <x v="0"/>
    <n v="198"/>
    <n v="28.285714285714299"/>
    <n v="146.39432624113499"/>
    <m/>
    <n v="81545.680900000007"/>
    <x v="0"/>
    <n v="12840.540499999999"/>
    <x v="1436"/>
    <x v="0"/>
    <m/>
  </r>
  <r>
    <d v="2025-07-11T01:42:23"/>
    <x v="1"/>
    <x v="26"/>
    <s v="LAYOS JIMENEZ JOHAN CAMILO"/>
    <x v="0"/>
    <x v="0"/>
    <n v="199"/>
    <n v="22.1111111111111"/>
    <n v="188.221276595745"/>
    <m/>
    <n v="104844.44680000001"/>
    <x v="0"/>
    <n v="12840.540499999999"/>
    <x v="1436"/>
    <x v="0"/>
    <m/>
  </r>
  <r>
    <d v="2025-07-11T01:42:24"/>
    <x v="9"/>
    <x v="39"/>
    <s v="LEON PEREZ RAUL ENRIQUE"/>
    <x v="0"/>
    <x v="0"/>
    <n v="156"/>
    <n v="17.3333333333333"/>
    <n v="188.221276595745"/>
    <m/>
    <n v="104844.44680000001"/>
    <x v="0"/>
    <n v="12840.540499999999"/>
    <x v="1436"/>
    <x v="0"/>
    <m/>
  </r>
  <r>
    <d v="2025-07-11T01:42:24"/>
    <x v="1"/>
    <x v="27"/>
    <s v="AGUDELO GARCIA DENIN ANGELO"/>
    <x v="3"/>
    <x v="0"/>
    <n v="191"/>
    <n v="19.100000000000001"/>
    <n v="209.13475177305"/>
    <s v="2 Descuentos (Despachador) "/>
    <n v="116493.82980000001"/>
    <x v="0"/>
    <n v="12840.540499999999"/>
    <x v="1436"/>
    <x v="0"/>
    <m/>
  </r>
  <r>
    <d v="2025-07-11T01:42:24"/>
    <x v="9"/>
    <x v="28"/>
    <s v="MARULANDA JARAMILLO DAWER ANDRES"/>
    <x v="4"/>
    <x v="0"/>
    <n v="125"/>
    <n v="17.8571428571429"/>
    <n v="146.39432624113499"/>
    <s v="Se descuenta 0.5 viaje de 7 14 pm ya que NO ingresa a la minorista. "/>
    <n v="75721.128400000001"/>
    <x v="0"/>
    <n v="12840.540499999999"/>
    <x v="1436"/>
    <x v="2"/>
    <n v="10.4565"/>
  </r>
  <r>
    <d v="2025-07-11T01:42:25"/>
    <x v="1"/>
    <x v="29"/>
    <s v="MONTOYA OSPINA GILBERTO ANTONIO"/>
    <x v="0"/>
    <x v="0"/>
    <n v="219"/>
    <n v="24.3333333333333"/>
    <n v="188.221276595745"/>
    <s v="2 Descuentos (Despachador) "/>
    <n v="104844.44680000001"/>
    <x v="0"/>
    <n v="12840.540499999999"/>
    <x v="1436"/>
    <x v="0"/>
    <m/>
  </r>
  <r>
    <d v="2025-07-11T01:42:25"/>
    <x v="9"/>
    <x v="30"/>
    <s v="GOMEZ VERGARA EDWIN"/>
    <x v="3"/>
    <x v="0"/>
    <n v="208"/>
    <n v="20.8"/>
    <n v="209.13475177305"/>
    <s v="4 Descuentos (conduct, despachador y usuarios desubicados) "/>
    <n v="116493.82980000001"/>
    <x v="1"/>
    <n v="12840.540499999999"/>
    <x v="1436"/>
    <x v="0"/>
    <m/>
  </r>
  <r>
    <d v="2025-07-11T01:42:25"/>
    <x v="1"/>
    <x v="31"/>
    <s v="MARTINEZ CHAVERRA LUIS NORBERTO"/>
    <x v="3"/>
    <x v="0"/>
    <n v="246"/>
    <n v="24.6"/>
    <n v="209.13475177305"/>
    <s v="2 Descuentos (Conducts) "/>
    <n v="116493.82980000001"/>
    <x v="0"/>
    <n v="12840.540499999999"/>
    <x v="1436"/>
    <x v="0"/>
    <m/>
  </r>
  <r>
    <d v="2025-07-11T01:42:25"/>
    <x v="9"/>
    <x v="32"/>
    <s v="TABORDA ROJAS DIEGO ALEJANDRO"/>
    <x v="6"/>
    <x v="0"/>
    <n v="206"/>
    <n v="25.75"/>
    <n v="167.30780141843999"/>
    <s v="1 Descuento (Despachador) "/>
    <n v="93195.063800000004"/>
    <x v="1"/>
    <n v="12840.540499999999"/>
    <x v="1436"/>
    <x v="0"/>
    <m/>
  </r>
  <r>
    <d v="2025-07-11T01:42:26"/>
    <x v="1"/>
    <x v="33"/>
    <s v="CALLE BOTERO JUAN RICARDO"/>
    <x v="3"/>
    <x v="0"/>
    <n v="216"/>
    <n v="21.6"/>
    <n v="209.13475177305"/>
    <s v="2 Descuentos (Conducts) "/>
    <n v="116493.82980000001"/>
    <x v="0"/>
    <n v="12840.540499999999"/>
    <x v="1436"/>
    <x v="0"/>
    <m/>
  </r>
  <r>
    <d v="2025-07-11T01:42:26"/>
    <x v="9"/>
    <x v="34"/>
    <s v="HENAO HOYOS SANTIAGO"/>
    <x v="0"/>
    <x v="0"/>
    <n v="168"/>
    <n v="18.6666666666667"/>
    <n v="188.221276595745"/>
    <m/>
    <n v="104844.44680000001"/>
    <x v="0"/>
    <n v="12840.540499999999"/>
    <x v="1436"/>
    <x v="0"/>
    <m/>
  </r>
  <r>
    <d v="2025-07-11T01:42:26"/>
    <x v="1"/>
    <x v="35"/>
    <s v="OCAMPO OCAMPO ANTONIO JOSE"/>
    <x v="1"/>
    <x v="0"/>
    <n v="223"/>
    <n v="20.272727272727298"/>
    <n v="230.048226950355"/>
    <m/>
    <n v="128143.21279999999"/>
    <x v="0"/>
    <n v="12840.540499999999"/>
    <x v="1436"/>
    <x v="0"/>
    <m/>
  </r>
  <r>
    <d v="2025-07-11T01:42:27"/>
    <x v="9"/>
    <x v="41"/>
    <s v="GARCIA DAVID WILSON ALBERTO"/>
    <x v="4"/>
    <x v="0"/>
    <n v="146"/>
    <n v="20.8571428571429"/>
    <n v="146.39432624113499"/>
    <m/>
    <n v="81545.680900000007"/>
    <x v="1"/>
    <n v="12840.540499999999"/>
    <x v="1436"/>
    <x v="0"/>
    <m/>
  </r>
  <r>
    <d v="2025-07-11T01:42:27"/>
    <x v="1"/>
    <x v="40"/>
    <s v="LOPERA ALVAREZ ESTIVEN"/>
    <x v="9"/>
    <x v="0"/>
    <n v="266"/>
    <n v="22.1666666666667"/>
    <n v="250.96170212766"/>
    <m/>
    <n v="139792.59570000001"/>
    <x v="1"/>
    <n v="12840.540499999999"/>
    <x v="1436"/>
    <x v="0"/>
    <m/>
  </r>
  <r>
    <d v="2025-07-12T01:45:44"/>
    <x v="1"/>
    <x v="0"/>
    <s v="LOPEZ CEBALLOS JONATHAN CAMILO"/>
    <x v="6"/>
    <x v="0"/>
    <n v="165"/>
    <n v="20.625"/>
    <n v="174.025824964132"/>
    <s v="2 Descuentos (Despachador) "/>
    <n v="97125.107600000003"/>
    <x v="0"/>
    <n v="14118.4211"/>
    <x v="1437"/>
    <x v="0"/>
    <m/>
  </r>
  <r>
    <d v="2025-07-12T01:45:45"/>
    <x v="9"/>
    <x v="36"/>
    <s v="PARIAS MURIEL JHON FREDY"/>
    <x v="0"/>
    <x v="0"/>
    <n v="208"/>
    <n v="23.1111111111111"/>
    <n v="195.77905308464801"/>
    <m/>
    <n v="109265.7461"/>
    <x v="1"/>
    <n v="14118.4211"/>
    <x v="1437"/>
    <x v="0"/>
    <m/>
  </r>
  <r>
    <d v="2025-07-12T01:45:45"/>
    <x v="1"/>
    <x v="1"/>
    <s v="ESPINOZA CHAVARRIA GUILLERMO LEON "/>
    <x v="0"/>
    <x v="0"/>
    <n v="221"/>
    <n v="24.5555555555556"/>
    <n v="195.77905308464801"/>
    <m/>
    <n v="109265.7461"/>
    <x v="0"/>
    <n v="14118.4211"/>
    <x v="1437"/>
    <x v="0"/>
    <m/>
  </r>
  <r>
    <d v="2025-07-12T01:45:46"/>
    <x v="9"/>
    <x v="37"/>
    <s v="SANCHEZ BETANCOURT FRANSCISCO"/>
    <x v="6"/>
    <x v="0"/>
    <n v="189"/>
    <n v="23.625"/>
    <n v="174.025824964132"/>
    <m/>
    <n v="97125.107600000003"/>
    <x v="0"/>
    <n v="14118.4211"/>
    <x v="1437"/>
    <x v="0"/>
    <m/>
  </r>
  <r>
    <d v="2025-07-12T01:45:46"/>
    <x v="1"/>
    <x v="2"/>
    <s v="LONDOO LOPERA DUVAN ANDRES"/>
    <x v="0"/>
    <x v="0"/>
    <n v="229"/>
    <n v="25.4444444444444"/>
    <n v="195.77905308464801"/>
    <m/>
    <n v="109265.7461"/>
    <x v="1"/>
    <n v="14118.4211"/>
    <x v="1437"/>
    <x v="0"/>
    <m/>
  </r>
  <r>
    <d v="2025-07-12T01:45:46"/>
    <x v="9"/>
    <x v="3"/>
    <s v="LOPEZ PINEDA DANIEL ESTIVEN"/>
    <x v="6"/>
    <x v="0"/>
    <n v="184"/>
    <n v="23"/>
    <n v="174.025824964132"/>
    <m/>
    <n v="97125.107600000003"/>
    <x v="0"/>
    <n v="14118.4211"/>
    <x v="1437"/>
    <x v="0"/>
    <m/>
  </r>
  <r>
    <d v="2025-07-12T01:45:47"/>
    <x v="1"/>
    <x v="4"/>
    <s v="GIRALDO GIRALDO YOVIN ANDRES"/>
    <x v="1"/>
    <x v="0"/>
    <n v="255"/>
    <n v="23.181818181818201"/>
    <n v="239.28550932568101"/>
    <m/>
    <n v="133547.02299999999"/>
    <x v="1"/>
    <n v="14118.4211"/>
    <x v="1437"/>
    <x v="0"/>
    <m/>
  </r>
  <r>
    <d v="2025-07-12T01:45:47"/>
    <x v="9"/>
    <x v="5"/>
    <s v="GONZALEZ PEREZ RAFAEL JOSE"/>
    <x v="3"/>
    <x v="0"/>
    <n v="180"/>
    <n v="18"/>
    <n v="217.53228120516499"/>
    <s v="1 Descuento (Despachador) "/>
    <n v="121406.3845"/>
    <x v="1"/>
    <n v="14118.4211"/>
    <x v="1437"/>
    <x v="0"/>
    <m/>
  </r>
  <r>
    <d v="2025-07-12T01:45:48"/>
    <x v="1"/>
    <x v="6"/>
    <s v="CARTAGENA RAMIREZ FREDY ALONSO"/>
    <x v="1"/>
    <x v="0"/>
    <n v="233"/>
    <n v="21.181818181818201"/>
    <n v="239.28550932568101"/>
    <m/>
    <n v="133547.02299999999"/>
    <x v="0"/>
    <n v="14118.4211"/>
    <x v="1437"/>
    <x v="0"/>
    <m/>
  </r>
  <r>
    <d v="2025-07-12T01:45:48"/>
    <x v="9"/>
    <x v="7"/>
    <s v="MARIN ALZATE KEVIN ANDRES"/>
    <x v="9"/>
    <x v="0"/>
    <n v="235"/>
    <n v="19.5833333333333"/>
    <n v="261.03873744619801"/>
    <m/>
    <n v="145687.66140000001"/>
    <x v="0"/>
    <n v="14118.4211"/>
    <x v="1437"/>
    <x v="0"/>
    <m/>
  </r>
  <r>
    <d v="2025-07-12T01:45:48"/>
    <x v="1"/>
    <x v="9"/>
    <s v="MACIAS HERNANDEZ JULIAN DAVID"/>
    <x v="1"/>
    <x v="0"/>
    <n v="260"/>
    <n v="23.636363636363601"/>
    <n v="239.28550932568101"/>
    <m/>
    <n v="133547.02299999999"/>
    <x v="0"/>
    <n v="14118.4211"/>
    <x v="1437"/>
    <x v="0"/>
    <m/>
  </r>
  <r>
    <d v="2025-07-12T01:45:49"/>
    <x v="9"/>
    <x v="10"/>
    <s v="ZAPATA MONSALVE ALEX DARIO"/>
    <x v="1"/>
    <x v="0"/>
    <n v="286"/>
    <n v="26"/>
    <n v="239.28550932568101"/>
    <m/>
    <n v="133547.02299999999"/>
    <x v="0"/>
    <n v="14118.4211"/>
    <x v="1437"/>
    <x v="0"/>
    <m/>
  </r>
  <r>
    <d v="2025-07-12T01:45:49"/>
    <x v="1"/>
    <x v="11"/>
    <s v="HINCAPIE LOPEZ DIDIER FABIAN"/>
    <x v="11"/>
    <x v="0"/>
    <n v="63"/>
    <n v="31.5"/>
    <n v="43.506456241033"/>
    <m/>
    <n v="24281.276900000001"/>
    <x v="1"/>
    <n v="14118.4211"/>
    <x v="1437"/>
    <x v="0"/>
    <m/>
  </r>
  <r>
    <d v="2025-07-12T01:45:49"/>
    <x v="9"/>
    <x v="12"/>
    <s v="VERENZUELA MARTINEZ ALEXANDER"/>
    <x v="3"/>
    <x v="0"/>
    <n v="203"/>
    <n v="20.3"/>
    <n v="217.53228120516499"/>
    <m/>
    <n v="121406.3845"/>
    <x v="1"/>
    <n v="14118.4211"/>
    <x v="1437"/>
    <x v="0"/>
    <m/>
  </r>
  <r>
    <d v="2025-07-12T01:45:49"/>
    <x v="1"/>
    <x v="13"/>
    <s v="PEREZ GARCIA JUAN ESTEBAN "/>
    <x v="4"/>
    <x v="0"/>
    <n v="149"/>
    <n v="21.285714285714299"/>
    <n v="152.27259684361599"/>
    <s v="3 Descuentos (Conduct y usuarios desubicados) "/>
    <n v="84984.469200000007"/>
    <x v="0"/>
    <n v="14118.4211"/>
    <x v="1437"/>
    <x v="0"/>
    <m/>
  </r>
  <r>
    <d v="2025-07-12T01:45:50"/>
    <x v="9"/>
    <x v="14"/>
    <s v="MURILLO  YORMAN ANDRES"/>
    <x v="12"/>
    <x v="0"/>
    <n v="291"/>
    <n v="22.384615384615401"/>
    <n v="282.79196556671502"/>
    <m/>
    <n v="157828.29990000001"/>
    <x v="0"/>
    <n v="14118.4211"/>
    <x v="1437"/>
    <x v="0"/>
    <m/>
  </r>
  <r>
    <d v="2025-07-12T01:45:50"/>
    <x v="1"/>
    <x v="16"/>
    <s v="MACEA ARBELAEZ MATEO"/>
    <x v="4"/>
    <x v="3"/>
    <n v="128"/>
    <n v="18.285714285714299"/>
    <n v="152.27259684361599"/>
    <s v="2 Descuentos (Usuarios desubicados) "/>
    <n v="84984.469200000007"/>
    <x v="0"/>
    <n v="14118.4211"/>
    <x v="1437"/>
    <x v="0"/>
    <m/>
  </r>
  <r>
    <d v="2025-07-12T01:45:50"/>
    <x v="9"/>
    <x v="17"/>
    <s v="VALENCIA MENDOZA JHON"/>
    <x v="9"/>
    <x v="0"/>
    <n v="242"/>
    <n v="20.1666666666667"/>
    <n v="261.03873744619801"/>
    <m/>
    <n v="145687.66140000001"/>
    <x v="0"/>
    <n v="14118.4211"/>
    <x v="1437"/>
    <x v="0"/>
    <m/>
  </r>
  <r>
    <d v="2025-07-12T01:45:51"/>
    <x v="1"/>
    <x v="18"/>
    <s v="DURANGO DAVID JOSE"/>
    <x v="0"/>
    <x v="0"/>
    <n v="189"/>
    <n v="21"/>
    <n v="195.77905308464801"/>
    <m/>
    <n v="109265.7461"/>
    <x v="0"/>
    <n v="14118.4211"/>
    <x v="1437"/>
    <x v="0"/>
    <m/>
  </r>
  <r>
    <d v="2025-07-12T01:45:51"/>
    <x v="9"/>
    <x v="19"/>
    <s v="QUIRAMA CASTAEDA JHON JADER"/>
    <x v="2"/>
    <x v="0"/>
    <n v="114"/>
    <n v="19"/>
    <n v="130.51936872309901"/>
    <m/>
    <n v="72843.830700000006"/>
    <x v="1"/>
    <n v="14118.4211"/>
    <x v="1437"/>
    <x v="0"/>
    <m/>
  </r>
  <r>
    <d v="2025-07-12T01:45:51"/>
    <x v="1"/>
    <x v="21"/>
    <s v="HERRERA GIRALDO DAVINSON"/>
    <x v="0"/>
    <x v="0"/>
    <n v="230"/>
    <n v="25.5555555555556"/>
    <n v="195.77905308464801"/>
    <m/>
    <n v="109265.7461"/>
    <x v="0"/>
    <n v="14118.4211"/>
    <x v="1437"/>
    <x v="0"/>
    <m/>
  </r>
  <r>
    <d v="2025-07-12T01:45:52"/>
    <x v="9"/>
    <x v="38"/>
    <s v="JIMENEZ HURTADO CARLOS ESTIVEN"/>
    <x v="2"/>
    <x v="0"/>
    <n v="121"/>
    <n v="18.615384615384599"/>
    <n v="141.395982783357"/>
    <m/>
    <n v="78914.149900000004"/>
    <x v="1"/>
    <n v="14118.4211"/>
    <x v="1437"/>
    <x v="0"/>
    <m/>
  </r>
  <r>
    <d v="2025-07-12T01:45:52"/>
    <x v="1"/>
    <x v="22"/>
    <s v="HERNANDEZ MACIAS GILBERTO"/>
    <x v="0"/>
    <x v="0"/>
    <n v="147"/>
    <n v="16.3333333333333"/>
    <n v="195.77905308464801"/>
    <s v="2 Descuentos (Usuarios desubicados) "/>
    <n v="109265.7461"/>
    <x v="0"/>
    <n v="14118.4211"/>
    <x v="1437"/>
    <x v="0"/>
    <m/>
  </r>
  <r>
    <d v="2025-07-12T01:45:52"/>
    <x v="9"/>
    <x v="23"/>
    <s v="FLORES RINCON JORGE ALBERTO"/>
    <x v="1"/>
    <x v="0"/>
    <n v="244"/>
    <n v="22.181818181818201"/>
    <n v="239.28550932568101"/>
    <m/>
    <n v="133547.02299999999"/>
    <x v="0"/>
    <n v="14118.4211"/>
    <x v="1437"/>
    <x v="0"/>
    <m/>
  </r>
  <r>
    <d v="2025-07-12T01:45:52"/>
    <x v="1"/>
    <x v="24"/>
    <s v="AGUDELO GARCIA LLORDIN ELIAS"/>
    <x v="0"/>
    <x v="0"/>
    <n v="172"/>
    <n v="19.1111111111111"/>
    <n v="195.77905308464801"/>
    <m/>
    <n v="109265.7461"/>
    <x v="0"/>
    <n v="14118.4211"/>
    <x v="1437"/>
    <x v="0"/>
    <m/>
  </r>
  <r>
    <d v="2025-07-12T01:45:53"/>
    <x v="9"/>
    <x v="25"/>
    <s v="HINCAPIE LONDOO JHONY ALEXANDER"/>
    <x v="4"/>
    <x v="0"/>
    <n v="151"/>
    <n v="21.571428571428601"/>
    <n v="152.27259684361599"/>
    <m/>
    <n v="84984.469200000007"/>
    <x v="0"/>
    <n v="14118.4211"/>
    <x v="1437"/>
    <x v="0"/>
    <m/>
  </r>
  <r>
    <d v="2025-07-12T01:45:53"/>
    <x v="1"/>
    <x v="26"/>
    <s v="LAYOS JIMENEZ JOHAN CAMILO"/>
    <x v="1"/>
    <x v="0"/>
    <n v="207"/>
    <n v="18.818181818181799"/>
    <n v="239.28550932568101"/>
    <s v="1 Descuento (Despachador) "/>
    <n v="133547.02299999999"/>
    <x v="0"/>
    <n v="14118.4211"/>
    <x v="1437"/>
    <x v="0"/>
    <m/>
  </r>
  <r>
    <d v="2025-07-12T01:45:53"/>
    <x v="9"/>
    <x v="39"/>
    <s v="LEON PEREZ RAUL ENRIQUE"/>
    <x v="6"/>
    <x v="0"/>
    <n v="167"/>
    <n v="20.875"/>
    <n v="174.025824964132"/>
    <s v="2 Descuentos (Usuarios desubicados) "/>
    <n v="97125.107600000003"/>
    <x v="0"/>
    <n v="14118.4211"/>
    <x v="1437"/>
    <x v="0"/>
    <m/>
  </r>
  <r>
    <d v="2025-07-12T01:45:54"/>
    <x v="1"/>
    <x v="27"/>
    <s v="AGUDELO GARCIA DENIN ANGELO"/>
    <x v="3"/>
    <x v="0"/>
    <n v="196"/>
    <n v="19.600000000000001"/>
    <n v="217.53228120516499"/>
    <s v="1 Descuento (Despachador) "/>
    <n v="121406.3845"/>
    <x v="0"/>
    <n v="14118.4211"/>
    <x v="1437"/>
    <x v="0"/>
    <m/>
  </r>
  <r>
    <d v="2025-07-12T01:45:54"/>
    <x v="9"/>
    <x v="29"/>
    <s v="MONTOYA OSPINA GILBERTO ANTONIO"/>
    <x v="9"/>
    <x v="0"/>
    <n v="293"/>
    <n v="24.4166666666667"/>
    <n v="261.03873744619801"/>
    <s v="3 Descuentos (Despachador) "/>
    <n v="145687.66140000001"/>
    <x v="0"/>
    <n v="14118.4211"/>
    <x v="1437"/>
    <x v="0"/>
    <m/>
  </r>
  <r>
    <d v="2025-07-12T01:45:54"/>
    <x v="1"/>
    <x v="30"/>
    <s v="GOMEZ VERGARA EDWIN"/>
    <x v="1"/>
    <x v="0"/>
    <n v="263"/>
    <n v="23.909090909090899"/>
    <n v="239.28550932568101"/>
    <s v="2 Descuentos (Usuarios desubicados) "/>
    <n v="133547.02299999999"/>
    <x v="1"/>
    <n v="14118.4211"/>
    <x v="1437"/>
    <x v="0"/>
    <m/>
  </r>
  <r>
    <d v="2025-07-12T01:45:55"/>
    <x v="9"/>
    <x v="31"/>
    <s v="JARAMILLO JARAMILLO FRANCISCO WBEIMAR"/>
    <x v="3"/>
    <x v="0"/>
    <n v="154"/>
    <n v="15.4"/>
    <n v="217.53228120516499"/>
    <m/>
    <n v="121406.3845"/>
    <x v="0"/>
    <n v="14118.4211"/>
    <x v="1437"/>
    <x v="0"/>
    <m/>
  </r>
  <r>
    <d v="2025-07-12T01:45:55"/>
    <x v="1"/>
    <x v="32"/>
    <s v="TABORDA ROJAS DIEGO ALEJANDRO"/>
    <x v="1"/>
    <x v="0"/>
    <n v="245"/>
    <n v="22.272727272727298"/>
    <n v="239.28550932568101"/>
    <m/>
    <n v="133547.02299999999"/>
    <x v="1"/>
    <n v="14118.4211"/>
    <x v="1437"/>
    <x v="0"/>
    <m/>
  </r>
  <r>
    <d v="2025-07-12T01:45:55"/>
    <x v="9"/>
    <x v="33"/>
    <s v="CALLE BOTERO JUAN RICARDO"/>
    <x v="0"/>
    <x v="0"/>
    <n v="213"/>
    <n v="23.6666666666667"/>
    <n v="195.77905308464801"/>
    <s v="2 Descuentos (Usuarios desubicados) "/>
    <n v="109265.7461"/>
    <x v="0"/>
    <n v="14118.4211"/>
    <x v="1437"/>
    <x v="0"/>
    <m/>
  </r>
  <r>
    <d v="2025-07-12T01:45:55"/>
    <x v="1"/>
    <x v="34"/>
    <s v="HENAO HOYOS SANTIAGO"/>
    <x v="4"/>
    <x v="0"/>
    <n v="145"/>
    <n v="20.714285714285701"/>
    <n v="152.27259684361599"/>
    <s v="FERNEY HENAO Realiz 3 viajes donde moviliz 68 Usuarios "/>
    <n v="84984.469200000007"/>
    <x v="0"/>
    <n v="14118.4211"/>
    <x v="1437"/>
    <x v="0"/>
    <m/>
  </r>
  <r>
    <d v="2025-07-12T01:45:56"/>
    <x v="9"/>
    <x v="35"/>
    <s v="AGUIRRE GARCIA DEIMAR ANDRES "/>
    <x v="9"/>
    <x v="0"/>
    <n v="274"/>
    <n v="22.8333333333333"/>
    <n v="261.03873744619801"/>
    <s v="4 Descuentos (Usuarios movilidad reducida y asociados) "/>
    <n v="145687.66140000001"/>
    <x v="0"/>
    <n v="14118.4211"/>
    <x v="1437"/>
    <x v="0"/>
    <m/>
  </r>
  <r>
    <d v="2025-07-12T01:45:56"/>
    <x v="1"/>
    <x v="41"/>
    <s v="GARCIA DAVID WILSON ALBERTO"/>
    <x v="8"/>
    <x v="0"/>
    <n v="128"/>
    <n v="25.6"/>
    <n v="108.766140602582"/>
    <m/>
    <n v="60703.192300000002"/>
    <x v="1"/>
    <n v="14118.4211"/>
    <x v="1437"/>
    <x v="0"/>
    <m/>
  </r>
  <r>
    <d v="2025-07-12T01:45:56"/>
    <x v="9"/>
    <x v="40"/>
    <s v="DAVID  HENRY GIOVANNY"/>
    <x v="6"/>
    <x v="0"/>
    <n v="207"/>
    <n v="25.875"/>
    <n v="174.025824964132"/>
    <s v="2 Descuentos (Usuarios desubicados) "/>
    <n v="97125.107600000003"/>
    <x v="1"/>
    <n v="14118.4211"/>
    <x v="1437"/>
    <x v="0"/>
    <m/>
  </r>
  <r>
    <d v="2025-07-13T01:23:08"/>
    <x v="9"/>
    <x v="0"/>
    <s v="LOPEZ CEBALLOS JONATHAN CAMILO"/>
    <x v="2"/>
    <x v="0"/>
    <n v="144"/>
    <n v="24"/>
    <n v="124.18383518224999"/>
    <s v="2 Descuentos (usuarios desubicados) "/>
    <n v="69137.543600000005"/>
    <x v="0"/>
    <n v="12005.5556"/>
    <x v="1438"/>
    <x v="0"/>
    <m/>
  </r>
  <r>
    <d v="2025-07-13T01:23:09"/>
    <x v="1"/>
    <x v="36"/>
    <s v="PARIAS MURIEL JHON FREDY"/>
    <x v="0"/>
    <x v="0"/>
    <n v="197"/>
    <n v="21.8888888888889"/>
    <n v="186.27575277337601"/>
    <m/>
    <n v="103706.31540000001"/>
    <x v="1"/>
    <n v="12005.5556"/>
    <x v="1438"/>
    <x v="0"/>
    <m/>
  </r>
  <r>
    <d v="2025-07-13T01:23:09"/>
    <x v="9"/>
    <x v="37"/>
    <s v="SANCHEZ BETANCOURT FRANSCISCO"/>
    <x v="0"/>
    <x v="0"/>
    <n v="212"/>
    <n v="23.5555555555556"/>
    <n v="186.27575277337601"/>
    <m/>
    <n v="103706.31540000001"/>
    <x v="0"/>
    <n v="12005.5556"/>
    <x v="1438"/>
    <x v="0"/>
    <m/>
  </r>
  <r>
    <d v="2025-07-13T01:23:10"/>
    <x v="1"/>
    <x v="2"/>
    <s v="LONDOO LOPERA DUVAN ANDRES"/>
    <x v="0"/>
    <x v="0"/>
    <n v="213"/>
    <n v="23.6666666666667"/>
    <n v="186.27575277337601"/>
    <s v="1 Descuento (Despachador) "/>
    <n v="103706.31540000001"/>
    <x v="1"/>
    <n v="12005.5556"/>
    <x v="1438"/>
    <x v="0"/>
    <m/>
  </r>
  <r>
    <d v="2025-07-13T01:23:10"/>
    <x v="9"/>
    <x v="3"/>
    <s v="LOPEZ PINEDA DANIEL ESTIVEN"/>
    <x v="0"/>
    <x v="0"/>
    <n v="186"/>
    <n v="20.6666666666667"/>
    <n v="186.27575277337601"/>
    <s v="4 Descuentos (Monitoreo y conducts) "/>
    <n v="103706.31540000001"/>
    <x v="0"/>
    <n v="12005.5556"/>
    <x v="1438"/>
    <x v="0"/>
    <m/>
  </r>
  <r>
    <d v="2025-07-13T01:23:10"/>
    <x v="1"/>
    <x v="4"/>
    <s v="ZAPATA MONSALVE ALEX DARIO"/>
    <x v="4"/>
    <x v="0"/>
    <n v="188"/>
    <n v="26.8571428571429"/>
    <n v="144.881141045959"/>
    <s v="2 Descuentos (Conducts) "/>
    <n v="80660.467499999999"/>
    <x v="1"/>
    <n v="12005.5556"/>
    <x v="1438"/>
    <x v="0"/>
    <m/>
  </r>
  <r>
    <d v="2025-07-13T01:23:11"/>
    <x v="9"/>
    <x v="5"/>
    <s v="BERNAL RONDON KEVIN OSWALDO"/>
    <x v="3"/>
    <x v="0"/>
    <n v="216"/>
    <n v="21.6"/>
    <n v="206.97305863708399"/>
    <s v="4 Descuentos (despachador y transbordo) "/>
    <n v="115229.2393"/>
    <x v="1"/>
    <n v="12005.5556"/>
    <x v="1438"/>
    <x v="0"/>
    <m/>
  </r>
  <r>
    <d v="2025-07-13T01:23:11"/>
    <x v="1"/>
    <x v="6"/>
    <s v="CARTAGENA RAMIREZ FREDY ALONSO"/>
    <x v="0"/>
    <x v="0"/>
    <n v="203"/>
    <n v="22.5555555555556"/>
    <n v="186.27575277337601"/>
    <m/>
    <n v="103706.31540000001"/>
    <x v="0"/>
    <n v="12005.5556"/>
    <x v="1438"/>
    <x v="0"/>
    <m/>
  </r>
  <r>
    <d v="2025-07-13T01:23:11"/>
    <x v="9"/>
    <x v="7"/>
    <s v="MARIN ALZATE KEVIN ANDRES "/>
    <x v="4"/>
    <x v="0"/>
    <n v="132"/>
    <n v="18.8571428571429"/>
    <n v="144.881141045959"/>
    <m/>
    <n v="80660.467499999999"/>
    <x v="0"/>
    <n v="12005.5556"/>
    <x v="1438"/>
    <x v="0"/>
    <m/>
  </r>
  <r>
    <d v="2025-07-13T01:23:11"/>
    <x v="1"/>
    <x v="9"/>
    <s v="DAVID  HENRY GIOVANNY"/>
    <x v="7"/>
    <x v="0"/>
    <n v="47"/>
    <n v="15.6666666666667"/>
    <n v="62.091917591125203"/>
    <m/>
    <n v="34568.771800000002"/>
    <x v="0"/>
    <n v="12005.5556"/>
    <x v="1438"/>
    <x v="0"/>
    <m/>
  </r>
  <r>
    <d v="2025-07-13T01:23:12"/>
    <x v="9"/>
    <x v="10"/>
    <s v="DURANGO PAEZ GILDARDO"/>
    <x v="3"/>
    <x v="3"/>
    <n v="181"/>
    <n v="19.052631578947398"/>
    <n v="196.62440570523"/>
    <m/>
    <n v="109467.7773"/>
    <x v="0"/>
    <n v="12005.5556"/>
    <x v="1438"/>
    <x v="0"/>
    <m/>
  </r>
  <r>
    <d v="2025-07-13T01:23:12"/>
    <x v="1"/>
    <x v="11"/>
    <s v="HINCAPIE LOPEZ DIDIER FABIAN"/>
    <x v="1"/>
    <x v="0"/>
    <n v="172"/>
    <n v="15.636363636363599"/>
    <n v="227.670364500792"/>
    <m/>
    <n v="126752.1632"/>
    <x v="1"/>
    <n v="12005.5556"/>
    <x v="1438"/>
    <x v="0"/>
    <m/>
  </r>
  <r>
    <d v="2025-07-13T01:23:12"/>
    <x v="9"/>
    <x v="12"/>
    <s v="VERENZUELA MARTINEZ ALEXANDER"/>
    <x v="4"/>
    <x v="0"/>
    <n v="145"/>
    <n v="20.714285714285701"/>
    <n v="144.881141045959"/>
    <s v="3 Descuentos (Conducts) "/>
    <n v="80660.467499999999"/>
    <x v="1"/>
    <n v="12005.5556"/>
    <x v="1438"/>
    <x v="0"/>
    <m/>
  </r>
  <r>
    <d v="2025-07-13T01:23:12"/>
    <x v="1"/>
    <x v="13"/>
    <s v="PEREZ GARCIA JUAN ESTEBAN"/>
    <x v="0"/>
    <x v="0"/>
    <n v="184"/>
    <n v="20.4444444444444"/>
    <n v="186.27575277337601"/>
    <s v="2 Descuentos (usuarios desubicados) "/>
    <n v="103706.31540000001"/>
    <x v="0"/>
    <n v="12005.5556"/>
    <x v="1438"/>
    <x v="0"/>
    <m/>
  </r>
  <r>
    <d v="2025-07-13T01:23:13"/>
    <x v="9"/>
    <x v="14"/>
    <s v="MURILLO  YORMAN ANDRES"/>
    <x v="1"/>
    <x v="0"/>
    <n v="178"/>
    <n v="16.181818181818201"/>
    <n v="227.670364500792"/>
    <m/>
    <n v="126752.1632"/>
    <x v="0"/>
    <n v="12005.5556"/>
    <x v="1438"/>
    <x v="0"/>
    <m/>
  </r>
  <r>
    <d v="2025-07-13T01:23:13"/>
    <x v="1"/>
    <x v="16"/>
    <s v="MACEA ARBELAEZ MATEO"/>
    <x v="12"/>
    <x v="0"/>
    <n v="277"/>
    <n v="21.307692307692299"/>
    <n v="269.06497622820899"/>
    <m/>
    <n v="149798.0111"/>
    <x v="0"/>
    <n v="12005.5556"/>
    <x v="1438"/>
    <x v="0"/>
    <m/>
  </r>
  <r>
    <d v="2025-07-13T01:23:13"/>
    <x v="9"/>
    <x v="17"/>
    <s v="VALENCIA MENDOZA JHON"/>
    <x v="0"/>
    <x v="0"/>
    <n v="213"/>
    <n v="23.6666666666667"/>
    <n v="186.27575277337601"/>
    <m/>
    <n v="103706.31540000001"/>
    <x v="0"/>
    <n v="12005.5556"/>
    <x v="1438"/>
    <x v="0"/>
    <m/>
  </r>
  <r>
    <d v="2025-07-13T01:23:13"/>
    <x v="1"/>
    <x v="18"/>
    <s v="MACIAS HERNANDEZ JULIAN DAVID"/>
    <x v="0"/>
    <x v="0"/>
    <n v="186"/>
    <n v="20.6666666666667"/>
    <n v="186.27575277337601"/>
    <s v="2 Descuentos (usuarios desubicados) "/>
    <n v="103706.31540000001"/>
    <x v="0"/>
    <n v="12005.5556"/>
    <x v="1438"/>
    <x v="0"/>
    <m/>
  </r>
  <r>
    <d v="2025-07-13T01:23:14"/>
    <x v="9"/>
    <x v="19"/>
    <s v="QUIRAMA CASTAEDA JHON JADER"/>
    <x v="1"/>
    <x v="0"/>
    <n v="212"/>
    <n v="19.272727272727298"/>
    <n v="227.670364500792"/>
    <m/>
    <n v="126752.1632"/>
    <x v="1"/>
    <n v="12005.5556"/>
    <x v="1438"/>
    <x v="0"/>
    <m/>
  </r>
  <r>
    <d v="2025-07-13T01:23:14"/>
    <x v="1"/>
    <x v="20"/>
    <s v="SALDARRIAGA PARRA LUIS ALBERTO"/>
    <x v="3"/>
    <x v="0"/>
    <n v="223"/>
    <n v="22.3"/>
    <n v="206.97305863708399"/>
    <m/>
    <n v="115229.2393"/>
    <x v="2"/>
    <n v="12005.5556"/>
    <x v="1438"/>
    <x v="0"/>
    <m/>
  </r>
  <r>
    <d v="2025-07-13T01:23:14"/>
    <x v="9"/>
    <x v="21"/>
    <s v="HERRERA GIRALDO DAVINSON"/>
    <x v="6"/>
    <x v="0"/>
    <n v="150"/>
    <n v="18.75"/>
    <n v="165.57844690966701"/>
    <m/>
    <n v="92183.391399999993"/>
    <x v="0"/>
    <n v="12005.5556"/>
    <x v="1438"/>
    <x v="0"/>
    <m/>
  </r>
  <r>
    <d v="2025-07-13T01:23:14"/>
    <x v="1"/>
    <x v="22"/>
    <s v="HERNANDEZ MACIAS GILBERTO"/>
    <x v="0"/>
    <x v="0"/>
    <n v="140"/>
    <n v="15.5555555555556"/>
    <n v="186.27575277337601"/>
    <s v="Se descuenta 0.5 viaje de 4 11 am ya que NO ingresa a san juan. "/>
    <n v="97944.942899999995"/>
    <x v="0"/>
    <n v="12005.5556"/>
    <x v="1438"/>
    <x v="2"/>
    <n v="10.3485"/>
  </r>
  <r>
    <d v="2025-07-13T01:23:15"/>
    <x v="9"/>
    <x v="23"/>
    <s v="RUA CHAVARRIA JEFERSON ANDREY"/>
    <x v="0"/>
    <x v="0"/>
    <n v="192"/>
    <n v="21.3333333333333"/>
    <n v="186.27575277337601"/>
    <s v="13 Descuentos (Transbordo) "/>
    <n v="103706.31540000001"/>
    <x v="0"/>
    <n v="12005.5556"/>
    <x v="1438"/>
    <x v="0"/>
    <m/>
  </r>
  <r>
    <d v="2025-07-13T01:23:15"/>
    <x v="1"/>
    <x v="24"/>
    <s v="AGUDELO GARCIA LLORDIN ELIAS"/>
    <x v="2"/>
    <x v="0"/>
    <n v="109"/>
    <n v="18.1666666666667"/>
    <n v="124.18383518224999"/>
    <m/>
    <n v="69137.543600000005"/>
    <x v="0"/>
    <n v="12005.5556"/>
    <x v="1438"/>
    <x v="0"/>
    <m/>
  </r>
  <r>
    <d v="2025-07-13T01:23:15"/>
    <x v="9"/>
    <x v="25"/>
    <s v="HINCAPIE LONDOO JHONY ALEXANDER"/>
    <x v="6"/>
    <x v="0"/>
    <n v="193"/>
    <n v="24.125"/>
    <n v="165.57844690966701"/>
    <s v="2 Descuentos (despachador y monitoreo) "/>
    <n v="92183.391399999993"/>
    <x v="0"/>
    <n v="12005.5556"/>
    <x v="1438"/>
    <x v="0"/>
    <m/>
  </r>
  <r>
    <d v="2025-07-13T01:23:15"/>
    <x v="1"/>
    <x v="26"/>
    <s v="GUTIERREZ ARICAPA DANIEL HUMBERTO"/>
    <x v="5"/>
    <x v="3"/>
    <n v="38"/>
    <n v="38"/>
    <n v="20.697305863708401"/>
    <m/>
    <n v="11522.9239"/>
    <x v="0"/>
    <n v="12005.5556"/>
    <x v="1438"/>
    <x v="0"/>
    <m/>
  </r>
  <r>
    <d v="2025-07-13T01:23:16"/>
    <x v="9"/>
    <x v="27"/>
    <s v="LAYOS JIMENEZ JOHAN CAMILO"/>
    <x v="3"/>
    <x v="0"/>
    <n v="187"/>
    <n v="18.7"/>
    <n v="206.97305863708399"/>
    <m/>
    <n v="115229.2393"/>
    <x v="0"/>
    <n v="12005.5556"/>
    <x v="1438"/>
    <x v="0"/>
    <m/>
  </r>
  <r>
    <d v="2025-07-13T01:23:16"/>
    <x v="1"/>
    <x v="28"/>
    <s v="AGUIRRE GARCIA DEIMAR ANDRES"/>
    <x v="0"/>
    <x v="0"/>
    <n v="211"/>
    <n v="23.4444444444444"/>
    <n v="186.27575277337601"/>
    <s v="13 Descuentos (Transbordo) "/>
    <n v="103706.31540000001"/>
    <x v="0"/>
    <n v="12005.5556"/>
    <x v="1438"/>
    <x v="0"/>
    <m/>
  </r>
  <r>
    <d v="2025-07-13T01:23:16"/>
    <x v="9"/>
    <x v="29"/>
    <s v="MONTOYA OSPINA GILBERTO ANTONIO"/>
    <x v="0"/>
    <x v="0"/>
    <n v="157"/>
    <n v="17.4444444444444"/>
    <n v="186.27575277337601"/>
    <s v="Se descuenta 0.5 viaje de 4 18 am ya que NO ingresa a san juan. ESTIVEN LOPERA Realiz 2 viajes donde moviliz 22 Usuarios. "/>
    <n v="97944.942899999995"/>
    <x v="0"/>
    <n v="12005.5556"/>
    <x v="1438"/>
    <x v="2"/>
    <n v="10.3485"/>
  </r>
  <r>
    <d v="2025-07-13T01:23:16"/>
    <x v="1"/>
    <x v="30"/>
    <s v="GOMEZ VERGARA EDWIN "/>
    <x v="1"/>
    <x v="0"/>
    <n v="282"/>
    <n v="25.636363636363601"/>
    <n v="227.670364500792"/>
    <m/>
    <n v="126752.1632"/>
    <x v="1"/>
    <n v="12005.5556"/>
    <x v="1438"/>
    <x v="0"/>
    <m/>
  </r>
  <r>
    <d v="2025-07-13T01:23:16"/>
    <x v="9"/>
    <x v="31"/>
    <s v="JARAMILLO JARAMILLO FRANCISCO WBEIMAR "/>
    <x v="3"/>
    <x v="0"/>
    <n v="175"/>
    <n v="17.5"/>
    <n v="206.97305863708399"/>
    <s v="Se descuenta 0.5 viaje de 11 30 am ya que NO ingresa a placita zea sin autorizacin. "/>
    <n v="109467.8668"/>
    <x v="0"/>
    <n v="12005.5556"/>
    <x v="1438"/>
    <x v="2"/>
    <n v="10.3485"/>
  </r>
  <r>
    <d v="2025-07-13T01:23:17"/>
    <x v="1"/>
    <x v="32"/>
    <s v="TABORDA ROJAS DIEGO ALEJANDRO "/>
    <x v="0"/>
    <x v="0"/>
    <n v="144"/>
    <n v="16"/>
    <n v="186.27575277337601"/>
    <s v="DANIEL GUTIERREZ Realiz 2 viajes donde moviliz 20 Usuarios "/>
    <n v="103706.31540000001"/>
    <x v="1"/>
    <n v="12005.5556"/>
    <x v="1438"/>
    <x v="0"/>
    <m/>
  </r>
  <r>
    <d v="2025-07-13T01:23:17"/>
    <x v="9"/>
    <x v="33"/>
    <s v="CALLE BOTERO JUAN RICARDO"/>
    <x v="6"/>
    <x v="0"/>
    <n v="214"/>
    <n v="26.75"/>
    <n v="165.57844690966701"/>
    <m/>
    <n v="92183.391399999993"/>
    <x v="0"/>
    <n v="12005.5556"/>
    <x v="1438"/>
    <x v="0"/>
    <m/>
  </r>
  <r>
    <d v="2025-07-13T01:23:17"/>
    <x v="1"/>
    <x v="34"/>
    <s v="HENAO MUOZ FERNEY "/>
    <x v="12"/>
    <x v="0"/>
    <n v="259"/>
    <n v="19.923076923076898"/>
    <n v="269.06497622820899"/>
    <s v="JORGE FLORES Realiz 7 viajes donde moviliz 142 Usuarios. 5 Descuentos (Asociados, despachadores y conduct) "/>
    <n v="149798.0111"/>
    <x v="0"/>
    <n v="12005.5556"/>
    <x v="1438"/>
    <x v="0"/>
    <m/>
  </r>
  <r>
    <d v="2025-07-13T01:23:17"/>
    <x v="9"/>
    <x v="35"/>
    <s v="OCAMPO OCAMPO ANTONIO JOSE"/>
    <x v="0"/>
    <x v="0"/>
    <n v="154"/>
    <n v="17.1111111111111"/>
    <n v="186.27575277337601"/>
    <m/>
    <n v="103706.31540000001"/>
    <x v="0"/>
    <n v="12005.5556"/>
    <x v="1438"/>
    <x v="0"/>
    <m/>
  </r>
  <r>
    <d v="2025-07-13T01:23:18"/>
    <x v="1"/>
    <x v="41"/>
    <s v="GARCIA DAVID WILSON ALBERTO"/>
    <x v="0"/>
    <x v="0"/>
    <n v="216"/>
    <n v="24"/>
    <n v="186.27575277337601"/>
    <m/>
    <n v="103706.31540000001"/>
    <x v="1"/>
    <n v="12005.5556"/>
    <x v="1438"/>
    <x v="0"/>
    <m/>
  </r>
  <r>
    <d v="2025-07-14T01:18:58"/>
    <x v="12"/>
    <x v="37"/>
    <s v="SANCHEZ BETANCOURT FRANSCISCO"/>
    <x v="4"/>
    <x v="0"/>
    <n v="101"/>
    <n v="14.4285714285714"/>
    <n v="125.453125"/>
    <s v="1 Descuento (Despachador) "/>
    <n v="69295.078099999999"/>
    <x v="0"/>
    <n v="12578.947399999999"/>
    <x v="1439"/>
    <x v="0"/>
    <m/>
  </r>
  <r>
    <d v="2025-07-14T01:18:59"/>
    <x v="12"/>
    <x v="3"/>
    <s v="LOPEZ PINEDA DANIEL ESTIVEN"/>
    <x v="3"/>
    <x v="0"/>
    <n v="185"/>
    <n v="18.5"/>
    <n v="179.21875"/>
    <m/>
    <n v="98992.968800000002"/>
    <x v="0"/>
    <n v="12578.947399999999"/>
    <x v="1439"/>
    <x v="0"/>
    <m/>
  </r>
  <r>
    <d v="2025-07-14T01:18:59"/>
    <x v="12"/>
    <x v="4"/>
    <s v="ZAPATA MONSALVE ALEX DARIO"/>
    <x v="6"/>
    <x v="0"/>
    <n v="140"/>
    <n v="17.5"/>
    <n v="143.375"/>
    <m/>
    <n v="79194.375"/>
    <x v="1"/>
    <n v="12578.947399999999"/>
    <x v="1439"/>
    <x v="0"/>
    <m/>
  </r>
  <r>
    <d v="2025-07-14T01:19:00"/>
    <x v="12"/>
    <x v="5"/>
    <s v="BERNAL RONDON KEVIN OSWALDO"/>
    <x v="9"/>
    <x v="0"/>
    <n v="183"/>
    <n v="15.25"/>
    <n v="215.0625"/>
    <m/>
    <n v="118791.5625"/>
    <x v="1"/>
    <n v="12578.947399999999"/>
    <x v="1439"/>
    <x v="0"/>
    <m/>
  </r>
  <r>
    <d v="2025-07-14T01:19:00"/>
    <x v="12"/>
    <x v="7"/>
    <s v="MARIN ALZATE KEVIN ANDRES"/>
    <x v="9"/>
    <x v="0"/>
    <n v="200"/>
    <n v="16.6666666666667"/>
    <n v="215.0625"/>
    <m/>
    <n v="118791.5625"/>
    <x v="0"/>
    <n v="12578.947399999999"/>
    <x v="1439"/>
    <x v="0"/>
    <m/>
  </r>
  <r>
    <d v="2025-07-14T01:19:00"/>
    <x v="12"/>
    <x v="11"/>
    <s v="HINCAPIE LOPEZ DIDIER FABIAN"/>
    <x v="3"/>
    <x v="0"/>
    <n v="153"/>
    <n v="15.3"/>
    <n v="179.21875"/>
    <m/>
    <n v="98992.968800000002"/>
    <x v="1"/>
    <n v="12578.947399999999"/>
    <x v="1439"/>
    <x v="0"/>
    <m/>
  </r>
  <r>
    <d v="2025-07-14T01:19:01"/>
    <x v="12"/>
    <x v="13"/>
    <s v="PEREZ GARCIA JUAN ESTEBAN"/>
    <x v="12"/>
    <x v="0"/>
    <n v="205"/>
    <n v="15.7692307692308"/>
    <n v="232.984375"/>
    <m/>
    <n v="128690.8594"/>
    <x v="0"/>
    <n v="12578.947399999999"/>
    <x v="1439"/>
    <x v="0"/>
    <m/>
  </r>
  <r>
    <d v="2025-07-14T01:19:01"/>
    <x v="12"/>
    <x v="17"/>
    <s v="VALENCIA MENDOZA JHON"/>
    <x v="0"/>
    <x v="0"/>
    <n v="178"/>
    <n v="19.7777777777778"/>
    <n v="161.296875"/>
    <m/>
    <n v="89093.671900000001"/>
    <x v="0"/>
    <n v="12578.947399999999"/>
    <x v="1439"/>
    <x v="0"/>
    <m/>
  </r>
  <r>
    <d v="2025-07-14T01:19:01"/>
    <x v="12"/>
    <x v="18"/>
    <s v="DURANGO DAVID JOSE"/>
    <x v="1"/>
    <x v="0"/>
    <n v="216"/>
    <n v="19.636363636363601"/>
    <n v="197.140625"/>
    <m/>
    <n v="108892.2656"/>
    <x v="0"/>
    <n v="12578.947399999999"/>
    <x v="1439"/>
    <x v="0"/>
    <m/>
  </r>
  <r>
    <d v="2025-07-14T01:19:01"/>
    <x v="12"/>
    <x v="19"/>
    <s v="QUIRAMA CASTAEDA JHON JADER"/>
    <x v="6"/>
    <x v="0"/>
    <n v="161"/>
    <n v="20.125"/>
    <n v="143.375"/>
    <m/>
    <n v="79194.375"/>
    <x v="1"/>
    <n v="12578.947399999999"/>
    <x v="1439"/>
    <x v="0"/>
    <m/>
  </r>
  <r>
    <d v="2025-07-14T01:19:02"/>
    <x v="12"/>
    <x v="21"/>
    <s v="HERRERA GIRALDO DAVINSON"/>
    <x v="3"/>
    <x v="0"/>
    <n v="162"/>
    <n v="16.2"/>
    <n v="179.21875"/>
    <m/>
    <n v="98992.968800000002"/>
    <x v="0"/>
    <n v="12578.947399999999"/>
    <x v="1439"/>
    <x v="0"/>
    <m/>
  </r>
  <r>
    <d v="2025-07-14T01:19:02"/>
    <x v="12"/>
    <x v="22"/>
    <s v="HERNANDEZ MACIAS GILBERTO"/>
    <x v="0"/>
    <x v="0"/>
    <n v="150"/>
    <n v="16.6666666666667"/>
    <n v="161.296875"/>
    <m/>
    <n v="89093.671900000001"/>
    <x v="0"/>
    <n v="12578.947399999999"/>
    <x v="1439"/>
    <x v="0"/>
    <m/>
  </r>
  <r>
    <d v="2025-07-14T01:19:02"/>
    <x v="12"/>
    <x v="24"/>
    <s v="AGUDELO GARCIA LLORDIN ELIAS"/>
    <x v="3"/>
    <x v="0"/>
    <n v="185"/>
    <n v="18.5"/>
    <n v="179.21875"/>
    <m/>
    <n v="98992.968800000002"/>
    <x v="0"/>
    <n v="12578.947399999999"/>
    <x v="1439"/>
    <x v="0"/>
    <m/>
  </r>
  <r>
    <d v="2025-07-14T01:19:03"/>
    <x v="12"/>
    <x v="27"/>
    <s v="AGUDELO GARCIA DENIN ANGELO"/>
    <x v="3"/>
    <x v="0"/>
    <n v="174"/>
    <n v="17.399999999999999"/>
    <n v="179.21875"/>
    <m/>
    <n v="98992.968800000002"/>
    <x v="0"/>
    <n v="12578.947399999999"/>
    <x v="1439"/>
    <x v="0"/>
    <m/>
  </r>
  <r>
    <d v="2025-07-14T01:19:03"/>
    <x v="12"/>
    <x v="31"/>
    <s v="MARTINEZ CHAVERRA LUIS NORBERTO"/>
    <x v="1"/>
    <x v="0"/>
    <n v="243"/>
    <n v="22.090909090909101"/>
    <n v="197.140625"/>
    <m/>
    <n v="108892.2656"/>
    <x v="0"/>
    <n v="12578.947399999999"/>
    <x v="1439"/>
    <x v="0"/>
    <m/>
  </r>
  <r>
    <d v="2025-07-14T01:19:03"/>
    <x v="12"/>
    <x v="32"/>
    <s v="GUTIERREZ ARICAPA DANIEL HUMBERTO"/>
    <x v="1"/>
    <x v="0"/>
    <n v="222"/>
    <n v="20.181818181818201"/>
    <n v="197.140625"/>
    <m/>
    <n v="108892.2656"/>
    <x v="1"/>
    <n v="12578.947399999999"/>
    <x v="1439"/>
    <x v="0"/>
    <m/>
  </r>
  <r>
    <d v="2025-07-14T01:19:03"/>
    <x v="12"/>
    <x v="33"/>
    <s v="CALLE BOTERO JUAN RICARDO"/>
    <x v="1"/>
    <x v="0"/>
    <n v="187"/>
    <n v="17"/>
    <n v="197.140625"/>
    <s v="3 Descuentos (despachador y usuarios desubicados) "/>
    <n v="108892.2656"/>
    <x v="0"/>
    <n v="12578.947399999999"/>
    <x v="1439"/>
    <x v="0"/>
    <m/>
  </r>
  <r>
    <d v="2025-07-14T01:19:04"/>
    <x v="12"/>
    <x v="35"/>
    <s v="OCAMPO OCAMPO ANTONIO JOSE"/>
    <x v="1"/>
    <x v="3"/>
    <n v="204"/>
    <n v="18.545454545454501"/>
    <n v="197.140625"/>
    <m/>
    <n v="108892.2656"/>
    <x v="0"/>
    <n v="12578.947399999999"/>
    <x v="1439"/>
    <x v="0"/>
    <m/>
  </r>
  <r>
    <d v="2025-07-14T01:19:04"/>
    <x v="12"/>
    <x v="40"/>
    <s v="LOPERA ALVAREZ ESTIVEN"/>
    <x v="0"/>
    <x v="0"/>
    <n v="192"/>
    <n v="21.3333333333333"/>
    <n v="161.296875"/>
    <s v="1 Descuento (Despachador) "/>
    <n v="89093.671900000001"/>
    <x v="1"/>
    <n v="12578.947399999999"/>
    <x v="1439"/>
    <x v="0"/>
    <m/>
  </r>
  <r>
    <d v="2025-07-15T01:08:30"/>
    <x v="9"/>
    <x v="0"/>
    <s v="LOPEZ CEBALLOS JONATHAN CAMILO"/>
    <x v="3"/>
    <x v="0"/>
    <n v="194"/>
    <n v="19.399999999999999"/>
    <n v="207.797101449275"/>
    <s v="2 Descuentos (Conducts) "/>
    <n v="115711.3043"/>
    <x v="0"/>
    <n v="12967.5676"/>
    <x v="1440"/>
    <x v="0"/>
    <m/>
  </r>
  <r>
    <d v="2025-07-15T01:08:31"/>
    <x v="1"/>
    <x v="36"/>
    <s v="PARIAS MURIEL JHON FREDY"/>
    <x v="0"/>
    <x v="0"/>
    <n v="209"/>
    <n v="23.2222222222222"/>
    <n v="187.017391304348"/>
    <m/>
    <n v="104140.17389999999"/>
    <x v="1"/>
    <n v="12967.5676"/>
    <x v="1440"/>
    <x v="0"/>
    <m/>
  </r>
  <r>
    <d v="2025-07-15T01:08:31"/>
    <x v="9"/>
    <x v="1"/>
    <s v="ESPINOZA CHAVARRIA GUILLERMO LEON"/>
    <x v="0"/>
    <x v="0"/>
    <n v="195"/>
    <n v="21.6666666666667"/>
    <n v="187.017391304348"/>
    <m/>
    <n v="104140.17389999999"/>
    <x v="0"/>
    <n v="12967.5676"/>
    <x v="1440"/>
    <x v="0"/>
    <m/>
  </r>
  <r>
    <d v="2025-07-15T01:08:31"/>
    <x v="1"/>
    <x v="37"/>
    <s v="SANCHEZ BETANCOURT FRANSCISCO"/>
    <x v="3"/>
    <x v="0"/>
    <n v="206"/>
    <n v="20.6"/>
    <n v="207.797101449275"/>
    <m/>
    <n v="115711.3043"/>
    <x v="0"/>
    <n v="12967.5676"/>
    <x v="1440"/>
    <x v="0"/>
    <m/>
  </r>
  <r>
    <d v="2025-07-15T01:08:32"/>
    <x v="9"/>
    <x v="2"/>
    <s v="LONDOO LOPERA DUVAN ANDRES"/>
    <x v="10"/>
    <x v="0"/>
    <n v="69"/>
    <n v="17.25"/>
    <n v="83.118840579710096"/>
    <m/>
    <n v="46284.521699999998"/>
    <x v="1"/>
    <n v="12967.5676"/>
    <x v="1440"/>
    <x v="0"/>
    <m/>
  </r>
  <r>
    <d v="2025-07-15T01:08:32"/>
    <x v="1"/>
    <x v="3"/>
    <s v="LAYOS JIMENEZ JOHAN CAMILO"/>
    <x v="0"/>
    <x v="0"/>
    <n v="181"/>
    <n v="20.1111111111111"/>
    <n v="187.017391304348"/>
    <m/>
    <n v="104140.17389999999"/>
    <x v="0"/>
    <n v="12967.5676"/>
    <x v="1440"/>
    <x v="0"/>
    <m/>
  </r>
  <r>
    <d v="2025-07-15T01:08:32"/>
    <x v="9"/>
    <x v="4"/>
    <s v="GIRALDO GIRALDO YOVIN ANDRES"/>
    <x v="12"/>
    <x v="0"/>
    <n v="328"/>
    <n v="25.230769230769202"/>
    <n v="270.13623188405802"/>
    <s v="3 Descuentos (Monitoreo y usuarios desubicados) "/>
    <n v="150424.69570000001"/>
    <x v="1"/>
    <n v="12967.5676"/>
    <x v="1440"/>
    <x v="0"/>
    <m/>
  </r>
  <r>
    <d v="2025-07-15T01:08:33"/>
    <x v="1"/>
    <x v="5"/>
    <s v="GONZALEZ PEREZ RAFAEL JOSE "/>
    <x v="3"/>
    <x v="0"/>
    <n v="191"/>
    <n v="19.100000000000001"/>
    <n v="207.797101449275"/>
    <s v="KEVIN BERNAL Realiz 4 viajes donde moviliz 64 Usuarios "/>
    <n v="115711.3043"/>
    <x v="1"/>
    <n v="12967.5676"/>
    <x v="1440"/>
    <x v="0"/>
    <m/>
  </r>
  <r>
    <d v="2025-07-15T01:08:33"/>
    <x v="9"/>
    <x v="6"/>
    <s v="CARTAGENA RAMIREZ FREDY ALONSO "/>
    <x v="3"/>
    <x v="0"/>
    <n v="224"/>
    <n v="22.4"/>
    <n v="207.797101449275"/>
    <m/>
    <n v="115711.3043"/>
    <x v="0"/>
    <n v="12967.5676"/>
    <x v="1440"/>
    <x v="0"/>
    <m/>
  </r>
  <r>
    <d v="2025-07-15T01:08:33"/>
    <x v="1"/>
    <x v="7"/>
    <s v="MARIN ALZATE KEVIN ANDRES"/>
    <x v="0"/>
    <x v="0"/>
    <n v="213"/>
    <n v="23.6666666666667"/>
    <n v="187.017391304348"/>
    <m/>
    <n v="104140.17389999999"/>
    <x v="0"/>
    <n v="12967.5676"/>
    <x v="1440"/>
    <x v="0"/>
    <m/>
  </r>
  <r>
    <d v="2025-07-15T01:08:33"/>
    <x v="9"/>
    <x v="10"/>
    <s v="DURANGO PAEZ GILDARDO "/>
    <x v="13"/>
    <x v="0"/>
    <n v="258"/>
    <n v="18.428571428571399"/>
    <n v="290.915942028985"/>
    <s v="Se descuenta 0.5 viaje de 4 18 am ya que sube por el 13 sin autorizacion "/>
    <n v="156210.17610000001"/>
    <x v="0"/>
    <n v="12967.5676"/>
    <x v="1440"/>
    <x v="2"/>
    <n v="10.39"/>
  </r>
  <r>
    <d v="2025-07-15T01:08:33"/>
    <x v="1"/>
    <x v="12"/>
    <s v="VERENZUELA MARTINEZ ALEXANDER "/>
    <x v="12"/>
    <x v="0"/>
    <n v="305"/>
    <n v="23.461538461538499"/>
    <n v="270.13623188405802"/>
    <m/>
    <n v="150424.69570000001"/>
    <x v="1"/>
    <n v="12967.5676"/>
    <x v="1440"/>
    <x v="0"/>
    <m/>
  </r>
  <r>
    <d v="2025-07-15T01:08:34"/>
    <x v="9"/>
    <x v="13"/>
    <s v="JARAMILLO JARAMILLO FRANCISCO WBEIMAR"/>
    <x v="0"/>
    <x v="0"/>
    <n v="157"/>
    <n v="17.4444444444444"/>
    <n v="187.017391304348"/>
    <m/>
    <n v="104140.17389999999"/>
    <x v="0"/>
    <n v="12967.5676"/>
    <x v="1440"/>
    <x v="0"/>
    <m/>
  </r>
  <r>
    <d v="2025-07-15T01:08:34"/>
    <x v="1"/>
    <x v="14"/>
    <s v="MURILLO  YORMAN ANDRES"/>
    <x v="0"/>
    <x v="0"/>
    <n v="161"/>
    <n v="17.8888888888889"/>
    <n v="187.017391304348"/>
    <m/>
    <n v="104140.17389999999"/>
    <x v="0"/>
    <n v="12967.5676"/>
    <x v="1440"/>
    <x v="0"/>
    <m/>
  </r>
  <r>
    <d v="2025-07-15T01:08:34"/>
    <x v="9"/>
    <x v="16"/>
    <s v="MACEA ARBELAEZ MATEO"/>
    <x v="0"/>
    <x v="0"/>
    <n v="185"/>
    <n v="20.5555555555556"/>
    <n v="187.017391304348"/>
    <m/>
    <n v="104140.17389999999"/>
    <x v="0"/>
    <n v="12967.5676"/>
    <x v="1440"/>
    <x v="0"/>
    <m/>
  </r>
  <r>
    <d v="2025-07-15T01:08:34"/>
    <x v="1"/>
    <x v="17"/>
    <s v="VALENCIA MENDOZA JHON"/>
    <x v="3"/>
    <x v="0"/>
    <n v="197"/>
    <n v="19.7"/>
    <n v="207.797101449275"/>
    <m/>
    <n v="115711.3043"/>
    <x v="0"/>
    <n v="12967.5676"/>
    <x v="1440"/>
    <x v="0"/>
    <m/>
  </r>
  <r>
    <d v="2025-07-15T01:08:34"/>
    <x v="9"/>
    <x v="18"/>
    <s v="MACIAS HERNANDEZ JULIAN DAVID"/>
    <x v="1"/>
    <x v="0"/>
    <n v="219"/>
    <n v="19.909090909090899"/>
    <n v="228.57681159420301"/>
    <s v="2 Descuentos (Usuarios desubicados) "/>
    <n v="127282.4348"/>
    <x v="0"/>
    <n v="12967.5676"/>
    <x v="1440"/>
    <x v="0"/>
    <m/>
  </r>
  <r>
    <d v="2025-07-15T01:08:35"/>
    <x v="1"/>
    <x v="19"/>
    <s v="QUIRAMA CASTAEDA JHON JADER "/>
    <x v="6"/>
    <x v="0"/>
    <n v="131"/>
    <n v="16.375"/>
    <n v="166.23768115941999"/>
    <s v="2 Descuentos (Usuarios desubicados) "/>
    <n v="92569.0435"/>
    <x v="1"/>
    <n v="12967.5676"/>
    <x v="1440"/>
    <x v="0"/>
    <m/>
  </r>
  <r>
    <d v="2025-07-15T01:08:35"/>
    <x v="9"/>
    <x v="20"/>
    <s v="SALDARRIAGA PARRA LUIS ALBERTO"/>
    <x v="3"/>
    <x v="0"/>
    <n v="201"/>
    <n v="20.100000000000001"/>
    <n v="207.797101449275"/>
    <s v="10 Descuentos (Jefe de ruta, conduct y transbordo) "/>
    <n v="115711.3043"/>
    <x v="2"/>
    <n v="12967.5676"/>
    <x v="1440"/>
    <x v="0"/>
    <m/>
  </r>
  <r>
    <d v="2025-07-15T01:08:35"/>
    <x v="1"/>
    <x v="21"/>
    <s v="HERRERA GIRALDO DAVINSON"/>
    <x v="1"/>
    <x v="0"/>
    <n v="201"/>
    <n v="18.272727272727298"/>
    <n v="228.57681159420301"/>
    <s v="3 Descuentos (Jefe de ruta y despachador) "/>
    <n v="127282.4348"/>
    <x v="0"/>
    <n v="12967.5676"/>
    <x v="1440"/>
    <x v="0"/>
    <m/>
  </r>
  <r>
    <d v="2025-07-15T01:08:35"/>
    <x v="9"/>
    <x v="38"/>
    <s v="JIMENEZ HURTADO CARLOS ESTIVEN"/>
    <x v="0"/>
    <x v="0"/>
    <n v="175"/>
    <n v="19.4444444444444"/>
    <n v="187.017391304348"/>
    <s v="2 Descuentos (monitoreo y asociado) "/>
    <n v="104140.17389999999"/>
    <x v="1"/>
    <n v="12967.5676"/>
    <x v="1440"/>
    <x v="0"/>
    <m/>
  </r>
  <r>
    <d v="2025-07-15T01:08:36"/>
    <x v="1"/>
    <x v="22"/>
    <s v="HERNANDEZ MACIAS GILBERTO "/>
    <x v="2"/>
    <x v="0"/>
    <n v="112"/>
    <n v="18.6666666666667"/>
    <n v="124.67826086956499"/>
    <s v="1 Descuento (Despachador) "/>
    <n v="69426.782600000006"/>
    <x v="0"/>
    <n v="12967.5676"/>
    <x v="1440"/>
    <x v="0"/>
    <m/>
  </r>
  <r>
    <d v="2025-07-15T01:08:36"/>
    <x v="9"/>
    <x v="23"/>
    <s v="FLORES RINCON JORGE ALBERTO"/>
    <x v="1"/>
    <x v="0"/>
    <n v="224"/>
    <n v="20.363636363636399"/>
    <n v="228.57681159420301"/>
    <m/>
    <n v="127282.4348"/>
    <x v="0"/>
    <n v="12967.5676"/>
    <x v="1440"/>
    <x v="0"/>
    <m/>
  </r>
  <r>
    <d v="2025-07-15T01:08:36"/>
    <x v="1"/>
    <x v="24"/>
    <s v="AGUDELO GARCIA LLORDIN ELIAS"/>
    <x v="6"/>
    <x v="0"/>
    <n v="128"/>
    <n v="16"/>
    <n v="166.23768115941999"/>
    <m/>
    <n v="92569.0435"/>
    <x v="0"/>
    <n v="12967.5676"/>
    <x v="1440"/>
    <x v="0"/>
    <m/>
  </r>
  <r>
    <d v="2025-07-15T01:08:36"/>
    <x v="9"/>
    <x v="25"/>
    <s v="BERNAL RONDON KEVIN OSWALDO"/>
    <x v="8"/>
    <x v="0"/>
    <n v="113"/>
    <n v="22.6"/>
    <n v="103.898550724638"/>
    <m/>
    <n v="57855.652199999997"/>
    <x v="0"/>
    <n v="12967.5676"/>
    <x v="1440"/>
    <x v="0"/>
    <m/>
  </r>
  <r>
    <d v="2025-07-15T01:08:36"/>
    <x v="1"/>
    <x v="26"/>
    <s v="MARTINEZ  WILMAR"/>
    <x v="2"/>
    <x v="3"/>
    <n v="137"/>
    <n v="22.8333333333333"/>
    <n v="124.67826086956499"/>
    <s v="2 Descuentos (Jefe de ruta) "/>
    <n v="69426.782600000006"/>
    <x v="0"/>
    <n v="12967.5676"/>
    <x v="1440"/>
    <x v="0"/>
    <m/>
  </r>
  <r>
    <d v="2025-07-15T01:08:37"/>
    <x v="9"/>
    <x v="27"/>
    <s v="AGUDELO GARCIA DENIN ANGELO"/>
    <x v="0"/>
    <x v="0"/>
    <n v="172"/>
    <n v="19.1111111111111"/>
    <n v="187.017391304348"/>
    <s v="1 Descuento (Conduct) "/>
    <n v="104140.17389999999"/>
    <x v="0"/>
    <n v="12967.5676"/>
    <x v="1440"/>
    <x v="0"/>
    <m/>
  </r>
  <r>
    <d v="2025-07-15T01:08:37"/>
    <x v="1"/>
    <x v="28"/>
    <s v="MARULANDA JARAMILLO DAWER ANDRES"/>
    <x v="3"/>
    <x v="0"/>
    <n v="260"/>
    <n v="26"/>
    <n v="207.797101449275"/>
    <m/>
    <n v="115711.3043"/>
    <x v="0"/>
    <n v="12967.5676"/>
    <x v="1440"/>
    <x v="0"/>
    <m/>
  </r>
  <r>
    <d v="2025-07-15T01:08:37"/>
    <x v="9"/>
    <x v="29"/>
    <s v="MONTOYA OSPINA GILBERTO ANTONIO"/>
    <x v="3"/>
    <x v="0"/>
    <n v="242"/>
    <n v="24.2"/>
    <n v="207.797101449275"/>
    <m/>
    <n v="115711.3043"/>
    <x v="0"/>
    <n v="12967.5676"/>
    <x v="1440"/>
    <x v="0"/>
    <m/>
  </r>
  <r>
    <d v="2025-07-15T01:08:37"/>
    <x v="1"/>
    <x v="30"/>
    <s v="GOMEZ VERGARA EDWIN"/>
    <x v="1"/>
    <x v="0"/>
    <n v="237"/>
    <n v="21.545454545454501"/>
    <n v="228.57681159420301"/>
    <s v="4 Descuentos (Usuarios desubicados, movilidad reducida y despachador)"/>
    <n v="127282.4348"/>
    <x v="1"/>
    <n v="12967.5676"/>
    <x v="1440"/>
    <x v="0"/>
    <m/>
  </r>
  <r>
    <d v="2025-07-15T01:08:37"/>
    <x v="9"/>
    <x v="31"/>
    <s v="MARTINEZ CHAVERRA LUIS NORBERTO"/>
    <x v="0"/>
    <x v="0"/>
    <n v="214"/>
    <n v="23.7777777777778"/>
    <n v="187.017391304348"/>
    <m/>
    <n v="104140.17389999999"/>
    <x v="0"/>
    <n v="12967.5676"/>
    <x v="1440"/>
    <x v="0"/>
    <m/>
  </r>
  <r>
    <d v="2025-07-15T01:08:38"/>
    <x v="1"/>
    <x v="32"/>
    <s v="TABORDA ROJAS DIEGO ALEJANDRO"/>
    <x v="4"/>
    <x v="0"/>
    <n v="171"/>
    <n v="24.428571428571399"/>
    <n v="145.45797101449301"/>
    <m/>
    <n v="80997.913"/>
    <x v="1"/>
    <n v="12967.5676"/>
    <x v="1440"/>
    <x v="0"/>
    <m/>
  </r>
  <r>
    <d v="2025-07-15T01:08:38"/>
    <x v="9"/>
    <x v="33"/>
    <s v="CALLE BOTERO JUAN RICARDO"/>
    <x v="0"/>
    <x v="0"/>
    <n v="161"/>
    <n v="17.8888888888889"/>
    <n v="187.017391304348"/>
    <s v="2 Descuentos (Conducts) "/>
    <n v="104140.17389999999"/>
    <x v="0"/>
    <n v="12967.5676"/>
    <x v="1440"/>
    <x v="0"/>
    <m/>
  </r>
  <r>
    <d v="2025-07-15T01:08:38"/>
    <x v="1"/>
    <x v="34"/>
    <s v="HENAO MUOZ FERNEY"/>
    <x v="12"/>
    <x v="0"/>
    <n v="262"/>
    <n v="20.153846153846199"/>
    <n v="270.13623188405802"/>
    <s v="SANTIAGO HENAO Realiz 7 viajes donde moviliz 135 Usuarios "/>
    <n v="150424.69570000001"/>
    <x v="0"/>
    <n v="12967.5676"/>
    <x v="1440"/>
    <x v="0"/>
    <m/>
  </r>
  <r>
    <d v="2025-07-15T01:08:38"/>
    <x v="9"/>
    <x v="35"/>
    <s v="OCAMPO OCAMPO ANTONIO JOSE"/>
    <x v="0"/>
    <x v="0"/>
    <n v="182"/>
    <n v="20.2222222222222"/>
    <n v="187.017391304348"/>
    <s v="2 Descuentos (Conducts) "/>
    <n v="104140.17389999999"/>
    <x v="0"/>
    <n v="12967.5676"/>
    <x v="1440"/>
    <x v="0"/>
    <m/>
  </r>
  <r>
    <d v="2025-07-15T01:08:38"/>
    <x v="1"/>
    <x v="41"/>
    <s v="ZAPATA MONSALVE ALEX DARIO"/>
    <x v="0"/>
    <x v="0"/>
    <n v="194"/>
    <n v="21.5555555555556"/>
    <n v="187.017391304348"/>
    <m/>
    <n v="104140.17389999999"/>
    <x v="1"/>
    <n v="12967.5676"/>
    <x v="1440"/>
    <x v="0"/>
    <m/>
  </r>
  <r>
    <d v="2025-07-15T01:08:39"/>
    <x v="9"/>
    <x v="40"/>
    <s v="GUTIERREZ ARICAPA DANIEL HUMBERTO"/>
    <x v="4"/>
    <x v="0"/>
    <n v="160"/>
    <n v="22.8571428571429"/>
    <n v="145.45797101449301"/>
    <s v="4 Descuentos (Usuarios desubicados, movilidad reducida y asociado)"/>
    <n v="80997.913"/>
    <x v="1"/>
    <n v="12967.5676"/>
    <x v="1440"/>
    <x v="0"/>
    <m/>
  </r>
  <r>
    <d v="2025-07-16T02:59:45"/>
    <x v="1"/>
    <x v="0"/>
    <s v="LOPEZ CEBALLOS JONATHAN CAMILO"/>
    <x v="6"/>
    <x v="0"/>
    <n v="160"/>
    <n v="20"/>
    <n v="173.50764951321301"/>
    <m/>
    <n v="96821.975000000006"/>
    <x v="0"/>
    <n v="14286.1111"/>
    <x v="1441"/>
    <x v="0"/>
    <m/>
  </r>
  <r>
    <d v="2025-07-16T02:59:45"/>
    <x v="9"/>
    <x v="36"/>
    <s v="PARIAS MURIEL JHON FREDY"/>
    <x v="4"/>
    <x v="0"/>
    <n v="159"/>
    <n v="22.714285714285701"/>
    <n v="151.81919332406099"/>
    <m/>
    <n v="84719.228099999993"/>
    <x v="1"/>
    <n v="14286.1111"/>
    <x v="1441"/>
    <x v="0"/>
    <m/>
  </r>
  <r>
    <d v="2025-07-16T02:59:46"/>
    <x v="1"/>
    <x v="1"/>
    <s v="ESPINOZA CHAVARRIA GUILLERMO LEON"/>
    <x v="10"/>
    <x v="0"/>
    <n v="84"/>
    <n v="21"/>
    <n v="86.753824756606406"/>
    <m/>
    <n v="48410.987500000003"/>
    <x v="0"/>
    <n v="14286.1111"/>
    <x v="1441"/>
    <x v="0"/>
    <m/>
  </r>
  <r>
    <d v="2025-07-16T02:59:46"/>
    <x v="9"/>
    <x v="37"/>
    <s v="LAYOS JIMENEZ JOHAN CAMILO"/>
    <x v="4"/>
    <x v="0"/>
    <n v="145"/>
    <n v="20.714285714285701"/>
    <n v="151.81919332406099"/>
    <s v="1 Descuento (Jefe de ruta) "/>
    <n v="84719.228099999993"/>
    <x v="0"/>
    <n v="14286.1111"/>
    <x v="1441"/>
    <x v="0"/>
    <m/>
  </r>
  <r>
    <d v="2025-07-16T02:59:46"/>
    <x v="1"/>
    <x v="2"/>
    <s v="LONDOO LOPERA DUVAN ANDRES"/>
    <x v="0"/>
    <x v="0"/>
    <n v="215"/>
    <n v="23.8888888888889"/>
    <n v="195.19610570236401"/>
    <m/>
    <n v="108924.7218"/>
    <x v="1"/>
    <n v="14286.1111"/>
    <x v="1441"/>
    <x v="0"/>
    <m/>
  </r>
  <r>
    <d v="2025-07-16T02:59:47"/>
    <x v="9"/>
    <x v="3"/>
    <s v="LOPEZ PINEDA DANIEL ESTIVEN"/>
    <x v="2"/>
    <x v="0"/>
    <n v="140"/>
    <n v="25.454545454545499"/>
    <n v="119.286509040334"/>
    <m/>
    <n v="66565.107799999998"/>
    <x v="0"/>
    <n v="14286.1111"/>
    <x v="1441"/>
    <x v="0"/>
    <m/>
  </r>
  <r>
    <d v="2025-07-16T02:59:47"/>
    <x v="1"/>
    <x v="4"/>
    <s v="GIRALDO GIRALDO YOVIN ANDRES"/>
    <x v="3"/>
    <x v="0"/>
    <n v="217"/>
    <n v="21.7"/>
    <n v="216.884561891516"/>
    <m/>
    <n v="121027.4687"/>
    <x v="1"/>
    <n v="14286.1111"/>
    <x v="1441"/>
    <x v="0"/>
    <m/>
  </r>
  <r>
    <d v="2025-07-16T02:59:47"/>
    <x v="9"/>
    <x v="5"/>
    <s v="GONZALEZ PEREZ RAFAEL JOSE"/>
    <x v="3"/>
    <x v="0"/>
    <n v="222"/>
    <n v="22.2"/>
    <n v="216.884561891516"/>
    <m/>
    <n v="121027.4687"/>
    <x v="1"/>
    <n v="14286.1111"/>
    <x v="1441"/>
    <x v="0"/>
    <m/>
  </r>
  <r>
    <d v="2025-07-16T02:59:48"/>
    <x v="1"/>
    <x v="6"/>
    <s v="CARTAGENA RAMIREZ FREDY ALONSO"/>
    <x v="0"/>
    <x v="0"/>
    <n v="199"/>
    <n v="22.1111111111111"/>
    <n v="195.19610570236401"/>
    <m/>
    <n v="108924.7218"/>
    <x v="0"/>
    <n v="14286.1111"/>
    <x v="1441"/>
    <x v="0"/>
    <m/>
  </r>
  <r>
    <d v="2025-07-16T02:59:48"/>
    <x v="9"/>
    <x v="7"/>
    <s v="MARIN ALZATE KEVIN ANDRES"/>
    <x v="8"/>
    <x v="0"/>
    <n v="88"/>
    <n v="17.600000000000001"/>
    <n v="108.442280945758"/>
    <m/>
    <n v="60513.734400000001"/>
    <x v="0"/>
    <n v="14286.1111"/>
    <x v="1441"/>
    <x v="0"/>
    <m/>
  </r>
  <r>
    <d v="2025-07-16T02:59:48"/>
    <x v="1"/>
    <x v="9"/>
    <s v="DAVID  HENRY GIOVANNY"/>
    <x v="3"/>
    <x v="0"/>
    <n v="238"/>
    <n v="23.8"/>
    <n v="216.884561891516"/>
    <m/>
    <n v="121027.4687"/>
    <x v="0"/>
    <n v="14286.1111"/>
    <x v="1441"/>
    <x v="0"/>
    <m/>
  </r>
  <r>
    <d v="2025-07-16T02:59:49"/>
    <x v="9"/>
    <x v="10"/>
    <s v="DURANGO PAEZ GILDARDO"/>
    <x v="1"/>
    <x v="0"/>
    <n v="269"/>
    <n v="24.454545454545499"/>
    <n v="238.57301808066799"/>
    <m/>
    <n v="133130.2156"/>
    <x v="0"/>
    <n v="14286.1111"/>
    <x v="1441"/>
    <x v="0"/>
    <m/>
  </r>
  <r>
    <d v="2025-07-16T02:59:49"/>
    <x v="1"/>
    <x v="11"/>
    <s v="HINCAPIE LOPEZ DIDIER FABIAN"/>
    <x v="2"/>
    <x v="0"/>
    <n v="155"/>
    <n v="25.8333333333333"/>
    <n v="130.13073713490999"/>
    <s v="Se descuenta 0.5 viaje de 3 15 pm ya que NO ingresa al 13 sin autorizacin. "/>
    <n v="66565.241200000004"/>
    <x v="1"/>
    <n v="14286.1111"/>
    <x v="1441"/>
    <x v="2"/>
    <n v="10.843999999999999"/>
  </r>
  <r>
    <d v="2025-07-16T02:59:49"/>
    <x v="9"/>
    <x v="12"/>
    <s v="VERENZUELA MARTINEZ ALEXANDER"/>
    <x v="1"/>
    <x v="0"/>
    <n v="280"/>
    <n v="25.454545454545499"/>
    <n v="238.57301808066799"/>
    <m/>
    <n v="133130.2156"/>
    <x v="1"/>
    <n v="14286.1111"/>
    <x v="1441"/>
    <x v="0"/>
    <m/>
  </r>
  <r>
    <d v="2025-07-16T02:59:49"/>
    <x v="1"/>
    <x v="13"/>
    <s v="PEREZ GARCIA JUAN ESTEBAN"/>
    <x v="3"/>
    <x v="0"/>
    <n v="225"/>
    <n v="22.5"/>
    <n v="216.884561891516"/>
    <m/>
    <n v="121027.4687"/>
    <x v="0"/>
    <n v="14286.1111"/>
    <x v="1441"/>
    <x v="0"/>
    <m/>
  </r>
  <r>
    <d v="2025-07-16T02:59:50"/>
    <x v="9"/>
    <x v="14"/>
    <s v="MURILLO  YORMAN ANDRES"/>
    <x v="0"/>
    <x v="0"/>
    <n v="187"/>
    <n v="20.7777777777778"/>
    <n v="195.19610570236401"/>
    <m/>
    <n v="108924.7218"/>
    <x v="0"/>
    <n v="14286.1111"/>
    <x v="1441"/>
    <x v="0"/>
    <m/>
  </r>
  <r>
    <d v="2025-07-16T02:59:50"/>
    <x v="1"/>
    <x v="15"/>
    <s v="GUTIERREZ ARICAPA DANIEL HUMBERTO"/>
    <x v="8"/>
    <x v="0"/>
    <n v="108"/>
    <n v="21.6"/>
    <n v="108.442280945758"/>
    <s v="2 Descuentos (tecnico radios y conduct) "/>
    <n v="60513.734400000001"/>
    <x v="0"/>
    <n v="14286.1111"/>
    <x v="1441"/>
    <x v="0"/>
    <m/>
  </r>
  <r>
    <d v="2025-07-16T02:59:50"/>
    <x v="9"/>
    <x v="16"/>
    <s v="MACEA ARBELAEZ MATEO"/>
    <x v="0"/>
    <x v="0"/>
    <n v="147"/>
    <n v="16.3333333333333"/>
    <n v="195.19610570236401"/>
    <s v="3 Descuentos (Jefe de ruta y monitoreo) "/>
    <n v="108924.7218"/>
    <x v="0"/>
    <n v="14286.1111"/>
    <x v="1441"/>
    <x v="0"/>
    <m/>
  </r>
  <r>
    <d v="2025-07-16T02:59:50"/>
    <x v="1"/>
    <x v="17"/>
    <s v="VALENCIA MENDOZA JHON"/>
    <x v="0"/>
    <x v="0"/>
    <n v="196"/>
    <n v="21.7777777777778"/>
    <n v="195.19610570236401"/>
    <m/>
    <n v="108924.7218"/>
    <x v="0"/>
    <n v="14286.1111"/>
    <x v="1441"/>
    <x v="0"/>
    <m/>
  </r>
  <r>
    <d v="2025-07-16T02:59:51"/>
    <x v="9"/>
    <x v="18"/>
    <s v="MACIAS HERNANDEZ JULIAN DAVID "/>
    <x v="1"/>
    <x v="0"/>
    <n v="231"/>
    <n v="21"/>
    <n v="238.57301808066799"/>
    <s v="JOSE DURANGO Realiz 2 viajes donde moviliz 52 Usuarios. 1 Descuento (Despachador) "/>
    <n v="133130.2156"/>
    <x v="0"/>
    <n v="14286.1111"/>
    <x v="1441"/>
    <x v="0"/>
    <m/>
  </r>
  <r>
    <d v="2025-07-16T02:59:51"/>
    <x v="1"/>
    <x v="19"/>
    <s v="QUIRAMA CASTAEDA JHON JADER"/>
    <x v="3"/>
    <x v="0"/>
    <n v="167"/>
    <n v="16.7"/>
    <n v="216.884561891516"/>
    <m/>
    <n v="121027.4687"/>
    <x v="1"/>
    <n v="14286.1111"/>
    <x v="1441"/>
    <x v="0"/>
    <m/>
  </r>
  <r>
    <d v="2025-07-16T02:59:51"/>
    <x v="9"/>
    <x v="20"/>
    <s v="SALDARRIAGA PARRA LUIS ALBERTO"/>
    <x v="6"/>
    <x v="0"/>
    <n v="151"/>
    <n v="18.875"/>
    <n v="173.50764951321301"/>
    <m/>
    <n v="96821.975000000006"/>
    <x v="2"/>
    <n v="14286.1111"/>
    <x v="1441"/>
    <x v="0"/>
    <m/>
  </r>
  <r>
    <d v="2025-07-16T02:59:51"/>
    <x v="1"/>
    <x v="21"/>
    <s v="AGUIRRE GARCIA DEIMAR ANDRES"/>
    <x v="0"/>
    <x v="0"/>
    <n v="206"/>
    <n v="22.8888888888889"/>
    <n v="195.19610570236401"/>
    <s v="1 Descuento (Usuario desubicado) "/>
    <n v="108924.7218"/>
    <x v="0"/>
    <n v="14286.1111"/>
    <x v="1441"/>
    <x v="0"/>
    <m/>
  </r>
  <r>
    <d v="2025-07-16T02:59:52"/>
    <x v="9"/>
    <x v="38"/>
    <s v="JIMENEZ HURTADO CARLOS ESTIVEN"/>
    <x v="4"/>
    <x v="0"/>
    <n v="164"/>
    <n v="23.428571428571399"/>
    <n v="151.81919332406099"/>
    <m/>
    <n v="84719.228099999993"/>
    <x v="1"/>
    <n v="14286.1111"/>
    <x v="1441"/>
    <x v="0"/>
    <m/>
  </r>
  <r>
    <d v="2025-07-16T02:59:52"/>
    <x v="1"/>
    <x v="22"/>
    <s v="HERNANDEZ MACIAS GILBERTO"/>
    <x v="4"/>
    <x v="0"/>
    <n v="153"/>
    <n v="21.8571428571429"/>
    <n v="151.81919332406099"/>
    <m/>
    <n v="84719.228099999993"/>
    <x v="0"/>
    <n v="14286.1111"/>
    <x v="1441"/>
    <x v="0"/>
    <m/>
  </r>
  <r>
    <d v="2025-07-16T02:59:52"/>
    <x v="9"/>
    <x v="23"/>
    <s v="HENAO MUOZ FERNEY"/>
    <x v="13"/>
    <x v="0"/>
    <n v="309"/>
    <n v="22.071428571428601"/>
    <n v="303.63838664812198"/>
    <s v="JORGE FLORES Realiz 9 viajes donde moviliz 193 Usuarios. 3 Descuentos (Usuarios desubicados y despachador) "/>
    <n v="169438.45619999999"/>
    <x v="0"/>
    <n v="14286.1111"/>
    <x v="1441"/>
    <x v="0"/>
    <m/>
  </r>
  <r>
    <d v="2025-07-16T02:59:52"/>
    <x v="1"/>
    <x v="24"/>
    <s v="AGUDELO GARCIA LLORDIN ELIAS"/>
    <x v="6"/>
    <x v="0"/>
    <n v="158"/>
    <n v="19.75"/>
    <n v="173.50764951321301"/>
    <m/>
    <n v="96821.975000000006"/>
    <x v="0"/>
    <n v="14286.1111"/>
    <x v="1441"/>
    <x v="0"/>
    <m/>
  </r>
  <r>
    <d v="2025-07-16T02:59:53"/>
    <x v="9"/>
    <x v="25"/>
    <s v="HENAO HOYOS SANTIAGO"/>
    <x v="6"/>
    <x v="0"/>
    <n v="118"/>
    <n v="14.75"/>
    <n v="173.50764951321301"/>
    <m/>
    <n v="96821.975000000006"/>
    <x v="0"/>
    <n v="14286.1111"/>
    <x v="1441"/>
    <x v="0"/>
    <m/>
  </r>
  <r>
    <d v="2025-07-16T02:59:53"/>
    <x v="1"/>
    <x v="26"/>
    <s v="MARTINEZ  WILMAR"/>
    <x v="3"/>
    <x v="0"/>
    <n v="219"/>
    <n v="21.9"/>
    <n v="216.884561891516"/>
    <m/>
    <n v="121027.4687"/>
    <x v="0"/>
    <n v="14286.1111"/>
    <x v="1441"/>
    <x v="0"/>
    <m/>
  </r>
  <r>
    <d v="2025-07-16T02:59:53"/>
    <x v="9"/>
    <x v="27"/>
    <s v="AGUDELO GARCIA DENIN ANGELO"/>
    <x v="1"/>
    <x v="0"/>
    <n v="200"/>
    <n v="18.181818181818201"/>
    <n v="238.57301808066799"/>
    <m/>
    <n v="133130.2156"/>
    <x v="0"/>
    <n v="14286.1111"/>
    <x v="1441"/>
    <x v="0"/>
    <m/>
  </r>
  <r>
    <d v="2025-07-16T02:59:53"/>
    <x v="1"/>
    <x v="28"/>
    <s v="MARULANDA JARAMILLO DAWER ANDRES"/>
    <x v="3"/>
    <x v="0"/>
    <n v="203"/>
    <n v="20.3"/>
    <n v="216.884561891516"/>
    <s v="Se descuenta 0.5 viaje de 7 40 am ya que NO ingresa a san juan. 2 Descuentos (Usuarios desubicados) "/>
    <n v="114976.22870000001"/>
    <x v="0"/>
    <n v="14286.1111"/>
    <x v="1441"/>
    <x v="2"/>
    <n v="10.843999999999999"/>
  </r>
  <r>
    <d v="2025-07-16T02:59:54"/>
    <x v="9"/>
    <x v="29"/>
    <s v="MONTOYA OSPINA GILBERTO ANTONIO"/>
    <x v="3"/>
    <x v="0"/>
    <n v="235"/>
    <n v="23.5"/>
    <n v="216.884561891516"/>
    <m/>
    <n v="121027.4687"/>
    <x v="0"/>
    <n v="14286.1111"/>
    <x v="1441"/>
    <x v="0"/>
    <m/>
  </r>
  <r>
    <d v="2025-07-16T02:59:54"/>
    <x v="1"/>
    <x v="30"/>
    <s v="GOMEZ VERGARA EDWIN"/>
    <x v="0"/>
    <x v="0"/>
    <n v="205"/>
    <n v="22.7777777777778"/>
    <n v="195.19610570236401"/>
    <m/>
    <n v="108924.7218"/>
    <x v="1"/>
    <n v="14286.1111"/>
    <x v="1441"/>
    <x v="0"/>
    <m/>
  </r>
  <r>
    <d v="2025-07-16T02:59:54"/>
    <x v="9"/>
    <x v="31"/>
    <s v="MARTINEZ CHAVERRA LUIS NORBERTO"/>
    <x v="1"/>
    <x v="0"/>
    <n v="245"/>
    <n v="22.272727272727298"/>
    <n v="238.57301808066799"/>
    <s v="2 Descuentos (Conducts) "/>
    <n v="133130.2156"/>
    <x v="0"/>
    <n v="14286.1111"/>
    <x v="1441"/>
    <x v="0"/>
    <m/>
  </r>
  <r>
    <d v="2025-07-16T02:59:55"/>
    <x v="1"/>
    <x v="32"/>
    <s v="TABORDA ROJAS DIEGO ALEJANDRO"/>
    <x v="1"/>
    <x v="0"/>
    <n v="252"/>
    <n v="22.909090909090899"/>
    <n v="238.57301808066799"/>
    <m/>
    <n v="133130.2156"/>
    <x v="1"/>
    <n v="14286.1111"/>
    <x v="1441"/>
    <x v="0"/>
    <m/>
  </r>
  <r>
    <d v="2025-07-16T02:59:55"/>
    <x v="9"/>
    <x v="33"/>
    <s v="CALLE BOTERO JUAN RICARDO"/>
    <x v="0"/>
    <x v="0"/>
    <n v="186"/>
    <n v="20.6666666666667"/>
    <n v="195.19610570236401"/>
    <s v="1 Descuento (Jefe de ruta) "/>
    <n v="108924.7218"/>
    <x v="0"/>
    <n v="14286.1111"/>
    <x v="1441"/>
    <x v="0"/>
    <m/>
  </r>
  <r>
    <d v="2025-07-16T02:59:55"/>
    <x v="1"/>
    <x v="34"/>
    <s v="PALMAR PANA EDIXON JOSUE"/>
    <x v="9"/>
    <x v="0"/>
    <n v="247"/>
    <n v="20.5833333333333"/>
    <n v="260.26147426981902"/>
    <m/>
    <n v="145232.96239999999"/>
    <x v="0"/>
    <n v="14286.1111"/>
    <x v="1441"/>
    <x v="0"/>
    <m/>
  </r>
  <r>
    <d v="2025-07-16T02:59:55"/>
    <x v="9"/>
    <x v="35"/>
    <s v="OCAMPO OCAMPO ANTONIO JOSE"/>
    <x v="3"/>
    <x v="0"/>
    <n v="247"/>
    <n v="24.7"/>
    <n v="216.884561891516"/>
    <m/>
    <n v="121027.4687"/>
    <x v="0"/>
    <n v="14286.1111"/>
    <x v="1441"/>
    <x v="0"/>
    <m/>
  </r>
  <r>
    <d v="2025-07-16T02:59:55"/>
    <x v="1"/>
    <x v="41"/>
    <s v="GARCIA DAVID WILSON ALBERTO"/>
    <x v="3"/>
    <x v="0"/>
    <n v="231"/>
    <n v="23.1"/>
    <n v="216.884561891516"/>
    <s v="3 Descuentos (Usuarios desubicados y despachador) "/>
    <n v="121027.4687"/>
    <x v="1"/>
    <n v="14286.1111"/>
    <x v="1441"/>
    <x v="0"/>
    <m/>
  </r>
  <r>
    <d v="2025-07-16T02:59:56"/>
    <x v="9"/>
    <x v="40"/>
    <s v="LOPERA ALVAREZ ESTIVEN"/>
    <x v="3"/>
    <x v="0"/>
    <n v="236"/>
    <n v="23.6"/>
    <n v="216.884561891516"/>
    <m/>
    <n v="121027.4687"/>
    <x v="1"/>
    <n v="14286.1111"/>
    <x v="1441"/>
    <x v="0"/>
    <m/>
  </r>
  <r>
    <d v="2025-07-17T02:32:36"/>
    <x v="9"/>
    <x v="0"/>
    <s v="LOPEZ CEBALLOS JONATHAN CAMILO"/>
    <x v="8"/>
    <x v="0"/>
    <n v="100"/>
    <n v="20"/>
    <n v="109.57004160887701"/>
    <s v="1 Descuento (Conduct) "/>
    <n v="61173.474300000002"/>
    <x v="0"/>
    <n v="14072.973"/>
    <x v="1442"/>
    <x v="0"/>
    <m/>
  </r>
  <r>
    <d v="2025-07-17T02:32:36"/>
    <x v="1"/>
    <x v="36"/>
    <s v="PARIAS MURIEL JHON FREDY"/>
    <x v="0"/>
    <x v="0"/>
    <n v="199"/>
    <n v="22.1111111111111"/>
    <n v="197.226074895978"/>
    <m/>
    <n v="110112.25380000001"/>
    <x v="1"/>
    <n v="14072.973"/>
    <x v="1442"/>
    <x v="0"/>
    <m/>
  </r>
  <r>
    <d v="2025-07-17T02:32:36"/>
    <x v="9"/>
    <x v="1"/>
    <s v="ESPINOZA CHAVARRIA GUILLERMO LEON"/>
    <x v="0"/>
    <x v="0"/>
    <n v="208"/>
    <n v="23.1111111111111"/>
    <n v="197.226074895978"/>
    <s v="Se descuenta 0.5 viaje 4 24 am no ingresa a San juan. 1 Descuento (Despachador) "/>
    <n v="103994.9088"/>
    <x v="0"/>
    <n v="14072.973"/>
    <x v="1442"/>
    <x v="2"/>
    <n v="10.957000000000001"/>
  </r>
  <r>
    <d v="2025-07-17T02:32:37"/>
    <x v="1"/>
    <x v="37"/>
    <s v="SANCHEZ BETANCOURT FRANSCISCO"/>
    <x v="6"/>
    <x v="0"/>
    <n v="200"/>
    <n v="25"/>
    <n v="175.31206657420299"/>
    <m/>
    <n v="97877.558900000004"/>
    <x v="0"/>
    <n v="14072.973"/>
    <x v="1442"/>
    <x v="0"/>
    <m/>
  </r>
  <r>
    <d v="2025-07-17T02:32:37"/>
    <x v="9"/>
    <x v="2"/>
    <s v="LONDOO LOPERA DUVAN ANDRES"/>
    <x v="0"/>
    <x v="0"/>
    <n v="241"/>
    <n v="26.7777777777778"/>
    <n v="197.226074895978"/>
    <m/>
    <n v="110112.25380000001"/>
    <x v="1"/>
    <n v="14072.973"/>
    <x v="1442"/>
    <x v="0"/>
    <m/>
  </r>
  <r>
    <d v="2025-07-17T02:32:37"/>
    <x v="1"/>
    <x v="3"/>
    <s v="LOPEZ PINEDA DANIEL ESTIVEN"/>
    <x v="1"/>
    <x v="0"/>
    <n v="226"/>
    <n v="20.545454545454501"/>
    <n v="241.054091539528"/>
    <s v="4 Descuentos (Transbordo) "/>
    <n v="134581.64360000001"/>
    <x v="0"/>
    <n v="14072.973"/>
    <x v="1442"/>
    <x v="0"/>
    <m/>
  </r>
  <r>
    <d v="2025-07-17T02:32:38"/>
    <x v="9"/>
    <x v="4"/>
    <s v="GIRALDO GIRALDO YOVIN ANDRES"/>
    <x v="1"/>
    <x v="0"/>
    <n v="259"/>
    <n v="23.545454545454501"/>
    <n v="241.054091539528"/>
    <m/>
    <n v="134581.64360000001"/>
    <x v="1"/>
    <n v="14072.973"/>
    <x v="1442"/>
    <x v="0"/>
    <m/>
  </r>
  <r>
    <d v="2025-07-17T02:32:38"/>
    <x v="1"/>
    <x v="5"/>
    <s v="GONZALEZ PEREZ RAFAEL JOSE"/>
    <x v="0"/>
    <x v="0"/>
    <n v="226"/>
    <n v="25.1111111111111"/>
    <n v="197.226074895978"/>
    <m/>
    <n v="110112.25380000001"/>
    <x v="1"/>
    <n v="14072.973"/>
    <x v="1442"/>
    <x v="0"/>
    <m/>
  </r>
  <r>
    <d v="2025-07-17T02:32:39"/>
    <x v="9"/>
    <x v="6"/>
    <s v="CARTAGENA RAMIREZ FREDY ALONSO"/>
    <x v="3"/>
    <x v="0"/>
    <n v="229"/>
    <n v="22.9"/>
    <n v="219.14008321775299"/>
    <m/>
    <n v="122346.94869999999"/>
    <x v="0"/>
    <n v="14072.973"/>
    <x v="1442"/>
    <x v="0"/>
    <m/>
  </r>
  <r>
    <d v="2025-07-17T02:32:39"/>
    <x v="1"/>
    <x v="7"/>
    <s v="GUTIERREZ ARICAPA DANIEL HUMBERTO"/>
    <x v="0"/>
    <x v="0"/>
    <n v="193"/>
    <n v="21.4444444444444"/>
    <n v="197.226074895978"/>
    <m/>
    <n v="110112.25380000001"/>
    <x v="0"/>
    <n v="14072.973"/>
    <x v="1442"/>
    <x v="0"/>
    <m/>
  </r>
  <r>
    <d v="2025-07-17T02:32:39"/>
    <x v="9"/>
    <x v="9"/>
    <s v="MACIAS HERNANDEZ JULIAN DAVID"/>
    <x v="3"/>
    <x v="0"/>
    <n v="217"/>
    <n v="21.7"/>
    <n v="219.14008321775299"/>
    <s v="3 Descuentos (Usuarios desubicados y despachador) "/>
    <n v="122346.94869999999"/>
    <x v="0"/>
    <n v="14072.973"/>
    <x v="1442"/>
    <x v="0"/>
    <m/>
  </r>
  <r>
    <d v="2025-07-17T02:32:40"/>
    <x v="1"/>
    <x v="10"/>
    <s v="DURANGO PAEZ GILDARDO"/>
    <x v="4"/>
    <x v="0"/>
    <n v="189"/>
    <n v="27"/>
    <n v="153.39805825242701"/>
    <m/>
    <n v="85642.864100000006"/>
    <x v="0"/>
    <n v="14072.973"/>
    <x v="1442"/>
    <x v="0"/>
    <m/>
  </r>
  <r>
    <d v="2025-07-17T02:32:40"/>
    <x v="9"/>
    <x v="11"/>
    <s v="HINCAPIE LOPEZ DIDIER FABIAN"/>
    <x v="0"/>
    <x v="0"/>
    <n v="188"/>
    <n v="20.8888888888889"/>
    <n v="197.226074895978"/>
    <m/>
    <n v="110112.25380000001"/>
    <x v="1"/>
    <n v="14072.973"/>
    <x v="1442"/>
    <x v="0"/>
    <m/>
  </r>
  <r>
    <d v="2025-07-17T02:32:40"/>
    <x v="1"/>
    <x v="12"/>
    <s v="VERENZUELA MARTINEZ ALEXANDER"/>
    <x v="1"/>
    <x v="0"/>
    <n v="220"/>
    <n v="20"/>
    <n v="241.054091539528"/>
    <s v="3 Descuentos (Usuarios desubicados y despachador) "/>
    <n v="134581.64360000001"/>
    <x v="1"/>
    <n v="14072.973"/>
    <x v="1442"/>
    <x v="0"/>
    <m/>
  </r>
  <r>
    <d v="2025-07-17T02:32:41"/>
    <x v="9"/>
    <x v="13"/>
    <s v="PEREZ GARCIA JUAN ESTEBAN"/>
    <x v="1"/>
    <x v="0"/>
    <n v="212"/>
    <n v="19.272727272727298"/>
    <n v="241.054091539528"/>
    <m/>
    <n v="134581.64360000001"/>
    <x v="0"/>
    <n v="14072.973"/>
    <x v="1442"/>
    <x v="0"/>
    <m/>
  </r>
  <r>
    <d v="2025-07-17T02:32:41"/>
    <x v="1"/>
    <x v="14"/>
    <s v="MURILLO  YORMAN ANDRES"/>
    <x v="0"/>
    <x v="0"/>
    <n v="150"/>
    <n v="16.6666666666667"/>
    <n v="197.226074895978"/>
    <m/>
    <n v="110112.25380000001"/>
    <x v="0"/>
    <n v="14072.973"/>
    <x v="1442"/>
    <x v="0"/>
    <m/>
  </r>
  <r>
    <d v="2025-07-17T02:32:41"/>
    <x v="9"/>
    <x v="16"/>
    <s v="MACEA ARBELAEZ MATEO"/>
    <x v="0"/>
    <x v="0"/>
    <n v="205"/>
    <n v="22.7777777777778"/>
    <n v="197.226074895978"/>
    <m/>
    <n v="110112.25380000001"/>
    <x v="0"/>
    <n v="14072.973"/>
    <x v="1442"/>
    <x v="0"/>
    <m/>
  </r>
  <r>
    <d v="2025-07-17T02:32:42"/>
    <x v="1"/>
    <x v="17"/>
    <s v="VALENCIA MENDOZA JHON"/>
    <x v="3"/>
    <x v="0"/>
    <n v="201"/>
    <n v="20.100000000000001"/>
    <n v="219.14008321775299"/>
    <m/>
    <n v="122346.94869999999"/>
    <x v="0"/>
    <n v="14072.973"/>
    <x v="1442"/>
    <x v="0"/>
    <m/>
  </r>
  <r>
    <d v="2025-07-17T02:32:42"/>
    <x v="9"/>
    <x v="18"/>
    <s v="DURANGO DAVID JOSE"/>
    <x v="3"/>
    <x v="0"/>
    <n v="242"/>
    <n v="24.2"/>
    <n v="219.14008321775299"/>
    <s v="HENRY DAVID Realiz 5 viajes donde moviliz 135 Usuarios "/>
    <n v="122346.94869999999"/>
    <x v="0"/>
    <n v="14072.973"/>
    <x v="1442"/>
    <x v="0"/>
    <m/>
  </r>
  <r>
    <d v="2025-07-17T02:32:42"/>
    <x v="1"/>
    <x v="19"/>
    <s v="QUIRAMA CASTAEDA JHON JADER"/>
    <x v="3"/>
    <x v="0"/>
    <n v="188"/>
    <n v="18.8"/>
    <n v="219.14008321775299"/>
    <m/>
    <n v="122346.94869999999"/>
    <x v="1"/>
    <n v="14072.973"/>
    <x v="1442"/>
    <x v="0"/>
    <m/>
  </r>
  <r>
    <d v="2025-07-17T02:32:42"/>
    <x v="9"/>
    <x v="20"/>
    <s v="SALDARRIAGA PARRA LUIS ALBERTO"/>
    <x v="4"/>
    <x v="0"/>
    <n v="165"/>
    <n v="23.571428571428601"/>
    <n v="153.39805825242701"/>
    <s v="1 Descuento (Usuario desubicado) "/>
    <n v="85642.864100000006"/>
    <x v="2"/>
    <n v="14072.973"/>
    <x v="1442"/>
    <x v="0"/>
    <m/>
  </r>
  <r>
    <d v="2025-07-17T02:32:43"/>
    <x v="1"/>
    <x v="21"/>
    <s v="AGUIRRE GARCIA DEIMAR ANDRES"/>
    <x v="0"/>
    <x v="0"/>
    <n v="173"/>
    <n v="19.2222222222222"/>
    <n v="197.226074895978"/>
    <s v="1 Descuento (Usuario desubicado) "/>
    <n v="110112.25380000001"/>
    <x v="0"/>
    <n v="14072.973"/>
    <x v="1442"/>
    <x v="0"/>
    <m/>
  </r>
  <r>
    <d v="2025-07-17T02:32:43"/>
    <x v="9"/>
    <x v="38"/>
    <s v="JIMENEZ HURTADO CARLOS ESTIVEN"/>
    <x v="6"/>
    <x v="0"/>
    <n v="170"/>
    <n v="21.25"/>
    <n v="175.31206657420299"/>
    <m/>
    <n v="97877.558900000004"/>
    <x v="1"/>
    <n v="14072.973"/>
    <x v="1442"/>
    <x v="0"/>
    <m/>
  </r>
  <r>
    <d v="2025-07-17T02:32:43"/>
    <x v="1"/>
    <x v="22"/>
    <s v="HERNANDEZ MACIAS GILBERTO"/>
    <x v="3"/>
    <x v="0"/>
    <n v="214"/>
    <n v="21.4"/>
    <n v="219.14008321775299"/>
    <m/>
    <n v="122346.94869999999"/>
    <x v="0"/>
    <n v="14072.973"/>
    <x v="1442"/>
    <x v="0"/>
    <m/>
  </r>
  <r>
    <d v="2025-07-17T02:32:44"/>
    <x v="9"/>
    <x v="23"/>
    <s v="HENAO HOYOS SANTIAGO"/>
    <x v="3"/>
    <x v="0"/>
    <n v="170"/>
    <n v="17"/>
    <n v="219.14008321775299"/>
    <s v="SANTIAGO HENAO Realiz 6 viajes donde moviliz 106 Usuarios "/>
    <n v="122346.94869999999"/>
    <x v="0"/>
    <n v="14072.973"/>
    <x v="1442"/>
    <x v="0"/>
    <m/>
  </r>
  <r>
    <d v="2025-07-17T02:32:44"/>
    <x v="1"/>
    <x v="24"/>
    <s v="LAYOS JIMENEZ JOHAN CAMILO"/>
    <x v="3"/>
    <x v="0"/>
    <n v="198"/>
    <n v="19.8"/>
    <n v="219.14008321775299"/>
    <m/>
    <n v="122346.94869999999"/>
    <x v="0"/>
    <n v="14072.973"/>
    <x v="1442"/>
    <x v="0"/>
    <m/>
  </r>
  <r>
    <d v="2025-07-17T02:32:44"/>
    <x v="9"/>
    <x v="25"/>
    <s v="LEON PEREZ RAUL ENRIQUE"/>
    <x v="3"/>
    <x v="0"/>
    <n v="227"/>
    <n v="22.7"/>
    <n v="219.14008321775299"/>
    <m/>
    <n v="122346.94869999999"/>
    <x v="0"/>
    <n v="14072.973"/>
    <x v="1442"/>
    <x v="0"/>
    <m/>
  </r>
  <r>
    <d v="2025-07-17T02:32:45"/>
    <x v="1"/>
    <x v="26"/>
    <s v="MARTINEZ  WILMAR"/>
    <x v="0"/>
    <x v="0"/>
    <n v="184"/>
    <n v="20.4444444444444"/>
    <n v="197.226074895978"/>
    <m/>
    <n v="110112.25380000001"/>
    <x v="0"/>
    <n v="14072.973"/>
    <x v="1442"/>
    <x v="0"/>
    <m/>
  </r>
  <r>
    <d v="2025-07-17T02:32:45"/>
    <x v="9"/>
    <x v="27"/>
    <s v="AGUDELO GARCIA DENIN ANGELO"/>
    <x v="0"/>
    <x v="0"/>
    <n v="187"/>
    <n v="20.7777777777778"/>
    <n v="197.226074895978"/>
    <m/>
    <n v="110112.25380000001"/>
    <x v="0"/>
    <n v="14072.973"/>
    <x v="1442"/>
    <x v="0"/>
    <m/>
  </r>
  <r>
    <d v="2025-07-17T02:32:45"/>
    <x v="1"/>
    <x v="28"/>
    <s v="MARULANDA JARAMILLO DAWER ANDRES"/>
    <x v="6"/>
    <x v="0"/>
    <n v="180"/>
    <n v="22.5"/>
    <n v="175.31206657420299"/>
    <m/>
    <n v="97877.558900000004"/>
    <x v="0"/>
    <n v="14072.973"/>
    <x v="1442"/>
    <x v="0"/>
    <m/>
  </r>
  <r>
    <d v="2025-07-17T02:32:46"/>
    <x v="9"/>
    <x v="29"/>
    <s v="MONTOYA OSPINA GILBERTO ANTONIO "/>
    <x v="6"/>
    <x v="0"/>
    <n v="179"/>
    <n v="21.0588235294118"/>
    <n v="186.26907073509"/>
    <m/>
    <n v="103994.90640000001"/>
    <x v="0"/>
    <n v="14072.973"/>
    <x v="1442"/>
    <x v="0"/>
    <m/>
  </r>
  <r>
    <d v="2025-07-17T02:32:46"/>
    <x v="1"/>
    <x v="30"/>
    <s v="GOMEZ VERGARA EDWIN"/>
    <x v="9"/>
    <x v="0"/>
    <n v="298"/>
    <n v="24.8333333333333"/>
    <n v="262.96809986130398"/>
    <s v="3 Descuentos (Usuarios desubicados y transbordo) "/>
    <n v="146816.33840000001"/>
    <x v="1"/>
    <n v="14072.973"/>
    <x v="1442"/>
    <x v="0"/>
    <m/>
  </r>
  <r>
    <d v="2025-07-17T02:32:46"/>
    <x v="9"/>
    <x v="31"/>
    <s v="MARTINEZ CHAVERRA LUIS NORBERTO"/>
    <x v="1"/>
    <x v="0"/>
    <n v="276"/>
    <n v="25.090909090909101"/>
    <n v="241.054091539528"/>
    <m/>
    <n v="134581.64360000001"/>
    <x v="0"/>
    <n v="14072.973"/>
    <x v="1442"/>
    <x v="0"/>
    <m/>
  </r>
  <r>
    <d v="2025-07-17T02:32:47"/>
    <x v="1"/>
    <x v="32"/>
    <s v="TABORDA ROJAS DIEGO ALEJANDRO"/>
    <x v="4"/>
    <x v="0"/>
    <n v="152"/>
    <n v="21.714285714285701"/>
    <n v="153.39805825242701"/>
    <m/>
    <n v="85642.864100000006"/>
    <x v="1"/>
    <n v="14072.973"/>
    <x v="1442"/>
    <x v="0"/>
    <m/>
  </r>
  <r>
    <d v="2025-07-17T02:32:47"/>
    <x v="9"/>
    <x v="33"/>
    <s v="ZAPATA MONSALVE ALEX DARIO"/>
    <x v="6"/>
    <x v="0"/>
    <n v="177"/>
    <n v="22.125"/>
    <n v="175.31206657420299"/>
    <s v="1 Descuento (Usuario desubicado) "/>
    <n v="97877.558900000004"/>
    <x v="0"/>
    <n v="14072.973"/>
    <x v="1442"/>
    <x v="0"/>
    <m/>
  </r>
  <r>
    <d v="2025-07-17T02:32:47"/>
    <x v="1"/>
    <x v="34"/>
    <s v="PALMAR PANA EDIXON JOSUE"/>
    <x v="13"/>
    <x v="0"/>
    <n v="245"/>
    <n v="17.5"/>
    <n v="306.79611650485401"/>
    <m/>
    <n v="171285.72820000001"/>
    <x v="0"/>
    <n v="14072.973"/>
    <x v="1442"/>
    <x v="0"/>
    <m/>
  </r>
  <r>
    <d v="2025-07-17T02:32:48"/>
    <x v="9"/>
    <x v="35"/>
    <s v="OCAMPO OCAMPO ANTONIO JOSE"/>
    <x v="6"/>
    <x v="0"/>
    <n v="225"/>
    <n v="28.125"/>
    <n v="175.31206657420299"/>
    <s v="2 Descuentos (conduct y usuario movilidad reducida) "/>
    <n v="97877.558900000004"/>
    <x v="0"/>
    <n v="14072.973"/>
    <x v="1442"/>
    <x v="0"/>
    <m/>
  </r>
  <r>
    <d v="2025-07-17T02:32:48"/>
    <x v="1"/>
    <x v="41"/>
    <s v="GARCIA DAVID WILSON ALBERTO"/>
    <x v="3"/>
    <x v="0"/>
    <n v="250"/>
    <n v="25"/>
    <n v="219.14008321775299"/>
    <s v="1 Descuento (Conduct) "/>
    <n v="122346.94869999999"/>
    <x v="1"/>
    <n v="14072.973"/>
    <x v="1442"/>
    <x v="0"/>
    <m/>
  </r>
  <r>
    <d v="2025-07-17T02:32:48"/>
    <x v="9"/>
    <x v="40"/>
    <s v="LOPERA ALVAREZ ESTIVEN"/>
    <x v="2"/>
    <x v="0"/>
    <n v="137"/>
    <n v="22.8333333333333"/>
    <n v="131.48404993065199"/>
    <m/>
    <n v="73408.169200000004"/>
    <x v="1"/>
    <n v="14072.973"/>
    <x v="1442"/>
    <x v="0"/>
    <m/>
  </r>
  <r>
    <d v="2025-07-18T02:38:18"/>
    <x v="1"/>
    <x v="0"/>
    <s v="LOPEZ CEBALLOS JONATHAN CAMILO"/>
    <x v="0"/>
    <x v="0"/>
    <n v="172"/>
    <n v="19.1111111111111"/>
    <n v="192.36699857752501"/>
    <s v="Se descuenta 0.5 viaje de 4 05 am ya que NO ingresa a san juan. 3 Descuentos (Usuarios desubicados y jefe de ruta) "/>
    <n v="101310.29919999999"/>
    <x v="0"/>
    <n v="13111.428599999999"/>
    <x v="1443"/>
    <x v="2"/>
    <n v="10.686999999999999"/>
  </r>
  <r>
    <d v="2025-07-18T02:38:18"/>
    <x v="9"/>
    <x v="36"/>
    <s v="PARIAS MURIEL JHON FREDY"/>
    <x v="0"/>
    <x v="0"/>
    <n v="201"/>
    <n v="22.3333333333333"/>
    <n v="192.36699857752501"/>
    <m/>
    <n v="107269.6942"/>
    <x v="1"/>
    <n v="13111.428599999999"/>
    <x v="1443"/>
    <x v="0"/>
    <m/>
  </r>
  <r>
    <d v="2025-07-18T02:38:19"/>
    <x v="1"/>
    <x v="1"/>
    <s v="HENAO HOYOS SANTIAGO"/>
    <x v="1"/>
    <x v="0"/>
    <n v="214"/>
    <n v="19.454545454545499"/>
    <n v="235.11522048364199"/>
    <m/>
    <n v="131107.40400000001"/>
    <x v="0"/>
    <n v="13111.428599999999"/>
    <x v="1443"/>
    <x v="0"/>
    <m/>
  </r>
  <r>
    <d v="2025-07-18T02:38:20"/>
    <x v="9"/>
    <x v="37"/>
    <s v="SANCHEZ BETANCOURT FRANSCISCO"/>
    <x v="0"/>
    <x v="0"/>
    <n v="217"/>
    <n v="24.1111111111111"/>
    <n v="192.36699857752501"/>
    <m/>
    <n v="107269.6942"/>
    <x v="0"/>
    <n v="13111.428599999999"/>
    <x v="1443"/>
    <x v="0"/>
    <m/>
  </r>
  <r>
    <d v="2025-07-18T02:38:20"/>
    <x v="1"/>
    <x v="2"/>
    <s v="LONDOO LOPERA DUVAN ANDRES"/>
    <x v="0"/>
    <x v="0"/>
    <n v="150"/>
    <n v="16.6666666666667"/>
    <n v="192.36699857752501"/>
    <m/>
    <n v="107269.6942"/>
    <x v="1"/>
    <n v="13111.428599999999"/>
    <x v="1443"/>
    <x v="0"/>
    <m/>
  </r>
  <r>
    <d v="2025-07-18T02:38:20"/>
    <x v="9"/>
    <x v="3"/>
    <s v="LOPEZ PINEDA DANIEL ESTIVEN"/>
    <x v="6"/>
    <x v="0"/>
    <n v="161"/>
    <n v="20.125"/>
    <n v="170.99288762446699"/>
    <m/>
    <n v="95350.839300000007"/>
    <x v="0"/>
    <n v="13111.428599999999"/>
    <x v="1443"/>
    <x v="0"/>
    <m/>
  </r>
  <r>
    <d v="2025-07-18T02:38:21"/>
    <x v="1"/>
    <x v="4"/>
    <s v="GIRALDO GIRALDO YOVIN ANDRES"/>
    <x v="1"/>
    <x v="0"/>
    <n v="277"/>
    <n v="25.181818181818201"/>
    <n v="235.11522048364199"/>
    <s v="2 Descuentos (Usuarios desubicados) "/>
    <n v="131107.40400000001"/>
    <x v="1"/>
    <n v="13111.428599999999"/>
    <x v="1443"/>
    <x v="0"/>
    <m/>
  </r>
  <r>
    <d v="2025-07-18T02:38:21"/>
    <x v="9"/>
    <x v="5"/>
    <s v="GONZALEZ PEREZ RAFAEL JOSE"/>
    <x v="3"/>
    <x v="0"/>
    <n v="255"/>
    <n v="25.5"/>
    <n v="213.741109530583"/>
    <s v="2 Descuentos (Jefe de ruta) "/>
    <n v="119188.5491"/>
    <x v="1"/>
    <n v="13111.428599999999"/>
    <x v="1443"/>
    <x v="0"/>
    <m/>
  </r>
  <r>
    <d v="2025-07-18T02:38:21"/>
    <x v="1"/>
    <x v="6"/>
    <s v="LAYOS JIMENEZ JOHAN CAMILO"/>
    <x v="4"/>
    <x v="0"/>
    <n v="134"/>
    <n v="19.1428571428571"/>
    <n v="149.618776671408"/>
    <m/>
    <n v="83431.984400000001"/>
    <x v="0"/>
    <n v="13111.428599999999"/>
    <x v="1443"/>
    <x v="0"/>
    <m/>
  </r>
  <r>
    <d v="2025-07-18T02:38:22"/>
    <x v="9"/>
    <x v="7"/>
    <s v="MARIN ALZATE KEVIN ANDRES"/>
    <x v="1"/>
    <x v="0"/>
    <n v="203"/>
    <n v="18.454545454545499"/>
    <n v="235.11522048364199"/>
    <m/>
    <n v="131107.40400000001"/>
    <x v="0"/>
    <n v="13111.428599999999"/>
    <x v="1443"/>
    <x v="0"/>
    <m/>
  </r>
  <r>
    <d v="2025-07-18T02:38:22"/>
    <x v="1"/>
    <x v="9"/>
    <s v="MACIAS HERNANDEZ JULIAN DAVID"/>
    <x v="0"/>
    <x v="0"/>
    <n v="175"/>
    <n v="19.4444444444444"/>
    <n v="192.36699857752501"/>
    <m/>
    <n v="107269.6942"/>
    <x v="0"/>
    <n v="13111.428599999999"/>
    <x v="1443"/>
    <x v="0"/>
    <m/>
  </r>
  <r>
    <d v="2025-07-18T02:38:22"/>
    <x v="9"/>
    <x v="11"/>
    <s v="HINCAPIE LOPEZ DIDIER FABIAN"/>
    <x v="3"/>
    <x v="0"/>
    <n v="227"/>
    <n v="22.7"/>
    <n v="213.741109530583"/>
    <m/>
    <n v="119188.5491"/>
    <x v="1"/>
    <n v="13111.428599999999"/>
    <x v="1443"/>
    <x v="0"/>
    <m/>
  </r>
  <r>
    <d v="2025-07-18T02:38:22"/>
    <x v="1"/>
    <x v="12"/>
    <s v="VERENZUELA MARTINEZ ALEXANDER"/>
    <x v="3"/>
    <x v="0"/>
    <n v="269"/>
    <n v="26.9"/>
    <n v="213.741109530583"/>
    <m/>
    <n v="119188.5491"/>
    <x v="1"/>
    <n v="13111.428599999999"/>
    <x v="1443"/>
    <x v="0"/>
    <m/>
  </r>
  <r>
    <d v="2025-07-18T02:38:23"/>
    <x v="9"/>
    <x v="13"/>
    <s v="JARAMILLO JARAMILLO FRANCISCO WBEIMAR"/>
    <x v="0"/>
    <x v="0"/>
    <n v="121"/>
    <n v="13.4444444444444"/>
    <n v="192.36699857752501"/>
    <m/>
    <n v="107269.6942"/>
    <x v="0"/>
    <n v="13111.428599999999"/>
    <x v="1443"/>
    <x v="0"/>
    <m/>
  </r>
  <r>
    <d v="2025-07-18T02:38:23"/>
    <x v="1"/>
    <x v="16"/>
    <s v="MACEA ARBELAEZ MATEO"/>
    <x v="13"/>
    <x v="0"/>
    <n v="287"/>
    <n v="20.5"/>
    <n v="299.237553342816"/>
    <m/>
    <n v="166863.9687"/>
    <x v="0"/>
    <n v="13111.428599999999"/>
    <x v="1443"/>
    <x v="0"/>
    <m/>
  </r>
  <r>
    <d v="2025-07-18T02:38:23"/>
    <x v="9"/>
    <x v="17"/>
    <s v="VALENCIA MENDOZA JHON"/>
    <x v="1"/>
    <x v="0"/>
    <n v="236"/>
    <n v="21.454545454545499"/>
    <n v="235.11522048364199"/>
    <m/>
    <n v="131107.40400000001"/>
    <x v="0"/>
    <n v="13111.428599999999"/>
    <x v="1443"/>
    <x v="0"/>
    <m/>
  </r>
  <r>
    <d v="2025-07-18T02:38:24"/>
    <x v="1"/>
    <x v="18"/>
    <s v="DAVID  HENRY GIOVANNY "/>
    <x v="3"/>
    <x v="0"/>
    <n v="258"/>
    <n v="25.8"/>
    <n v="213.741109530583"/>
    <s v="2 Descuentos (Usuarios desubicados) "/>
    <n v="119188.5491"/>
    <x v="0"/>
    <n v="13111.428599999999"/>
    <x v="1443"/>
    <x v="0"/>
    <m/>
  </r>
  <r>
    <d v="2025-07-18T02:38:24"/>
    <x v="9"/>
    <x v="19"/>
    <s v="QUIRAMA CASTAEDA JHON JADER"/>
    <x v="1"/>
    <x v="0"/>
    <n v="194"/>
    <n v="17.636363636363601"/>
    <n v="235.11522048364199"/>
    <m/>
    <n v="131107.40400000001"/>
    <x v="1"/>
    <n v="13111.428599999999"/>
    <x v="1443"/>
    <x v="0"/>
    <m/>
  </r>
  <r>
    <d v="2025-07-18T02:38:24"/>
    <x v="1"/>
    <x v="20"/>
    <s v="SALDARRIAGA PARRA LUIS ALBERTO"/>
    <x v="3"/>
    <x v="0"/>
    <n v="223"/>
    <n v="22.3"/>
    <n v="213.741109530583"/>
    <s v="2 Descuentos (Usuarios desubicados) "/>
    <n v="119188.5491"/>
    <x v="2"/>
    <n v="13111.428599999999"/>
    <x v="1443"/>
    <x v="0"/>
    <m/>
  </r>
  <r>
    <d v="2025-07-18T02:38:25"/>
    <x v="9"/>
    <x v="21"/>
    <s v="HERRERA GIRALDO DAVINSON"/>
    <x v="1"/>
    <x v="0"/>
    <n v="242"/>
    <n v="22"/>
    <n v="235.11522048364199"/>
    <m/>
    <n v="131107.40400000001"/>
    <x v="0"/>
    <n v="13111.428599999999"/>
    <x v="1443"/>
    <x v="0"/>
    <m/>
  </r>
  <r>
    <d v="2025-07-18T02:38:25"/>
    <x v="1"/>
    <x v="38"/>
    <s v="JIMENEZ HURTADO CARLOS ESTIVEN"/>
    <x v="0"/>
    <x v="0"/>
    <n v="177"/>
    <n v="19.6666666666667"/>
    <n v="192.36699857752501"/>
    <m/>
    <n v="107269.6942"/>
    <x v="1"/>
    <n v="13111.428599999999"/>
    <x v="1443"/>
    <x v="0"/>
    <m/>
  </r>
  <r>
    <d v="2025-07-18T02:38:25"/>
    <x v="9"/>
    <x v="22"/>
    <s v="HERNANDEZ MACIAS GILBERTO"/>
    <x v="6"/>
    <x v="0"/>
    <n v="158"/>
    <n v="19.75"/>
    <n v="170.99288762446699"/>
    <m/>
    <n v="95350.839300000007"/>
    <x v="0"/>
    <n v="13111.428599999999"/>
    <x v="1443"/>
    <x v="0"/>
    <m/>
  </r>
  <r>
    <d v="2025-07-18T02:38:26"/>
    <x v="1"/>
    <x v="23"/>
    <s v="FLORES RINCON JORGE ALBERTO"/>
    <x v="2"/>
    <x v="0"/>
    <n v="151"/>
    <n v="25.1666666666667"/>
    <n v="128.24466571835001"/>
    <m/>
    <n v="71513.129400000005"/>
    <x v="0"/>
    <n v="13111.428599999999"/>
    <x v="1443"/>
    <x v="0"/>
    <m/>
  </r>
  <r>
    <d v="2025-07-18T02:38:26"/>
    <x v="9"/>
    <x v="24"/>
    <s v="AGUDELO GARCIA LLORDIN ELIAS"/>
    <x v="0"/>
    <x v="0"/>
    <n v="127"/>
    <n v="14.1111111111111"/>
    <n v="192.36699857752501"/>
    <m/>
    <n v="107269.6942"/>
    <x v="0"/>
    <n v="13111.428599999999"/>
    <x v="1443"/>
    <x v="0"/>
    <m/>
  </r>
  <r>
    <d v="2025-07-18T02:38:26"/>
    <x v="1"/>
    <x v="25"/>
    <s v="LEON PEREZ RAUL ENRIQUE"/>
    <x v="3"/>
    <x v="0"/>
    <n v="214"/>
    <n v="21.4"/>
    <n v="213.741109530583"/>
    <m/>
    <n v="119188.5491"/>
    <x v="0"/>
    <n v="13111.428599999999"/>
    <x v="1443"/>
    <x v="0"/>
    <m/>
  </r>
  <r>
    <d v="2025-07-18T02:38:26"/>
    <x v="9"/>
    <x v="26"/>
    <s v="MARTINEZ  WILMAR"/>
    <x v="3"/>
    <x v="0"/>
    <n v="251"/>
    <n v="25.1"/>
    <n v="213.741109530583"/>
    <m/>
    <n v="119188.5491"/>
    <x v="0"/>
    <n v="13111.428599999999"/>
    <x v="1443"/>
    <x v="0"/>
    <m/>
  </r>
  <r>
    <d v="2025-07-18T02:38:27"/>
    <x v="1"/>
    <x v="27"/>
    <s v="AGUDELO GARCIA DENIN ANGELO"/>
    <x v="3"/>
    <x v="0"/>
    <n v="231"/>
    <n v="23.1"/>
    <n v="213.741109530583"/>
    <s v="1 Descuento (Usuario desubicado) "/>
    <n v="119188.5491"/>
    <x v="0"/>
    <n v="13111.428599999999"/>
    <x v="1443"/>
    <x v="0"/>
    <m/>
  </r>
  <r>
    <d v="2025-07-18T02:38:27"/>
    <x v="9"/>
    <x v="28"/>
    <s v="MARULANDA JARAMILLO DAWER ANDRES"/>
    <x v="3"/>
    <x v="0"/>
    <n v="164"/>
    <n v="16.399999999999999"/>
    <n v="213.741109530583"/>
    <m/>
    <n v="119188.5491"/>
    <x v="0"/>
    <n v="13111.428599999999"/>
    <x v="1443"/>
    <x v="0"/>
    <m/>
  </r>
  <r>
    <d v="2025-07-18T02:38:27"/>
    <x v="1"/>
    <x v="29"/>
    <s v="MONTOYA OSPINA GILBERTO ANTONIO"/>
    <x v="10"/>
    <x v="0"/>
    <n v="123"/>
    <n v="27.3333333333333"/>
    <n v="96.183499288762405"/>
    <m/>
    <n v="53634.847099999999"/>
    <x v="0"/>
    <n v="13111.428599999999"/>
    <x v="1443"/>
    <x v="0"/>
    <m/>
  </r>
  <r>
    <d v="2025-07-18T02:38:27"/>
    <x v="1"/>
    <x v="30"/>
    <s v="GOMEZ VERGARA EDWIN"/>
    <x v="0"/>
    <x v="0"/>
    <n v="215"/>
    <n v="23.8888888888889"/>
    <n v="192.36699857752501"/>
    <m/>
    <n v="107269.6942"/>
    <x v="1"/>
    <n v="13111.428599999999"/>
    <x v="1443"/>
    <x v="0"/>
    <m/>
  </r>
  <r>
    <d v="2025-07-18T02:38:28"/>
    <x v="9"/>
    <x v="31"/>
    <s v="BERNAL RONDON KEVIN OSWALDO"/>
    <x v="0"/>
    <x v="0"/>
    <n v="186"/>
    <n v="20.6666666666667"/>
    <n v="192.36699857752501"/>
    <m/>
    <n v="107269.6942"/>
    <x v="0"/>
    <n v="13111.428599999999"/>
    <x v="1443"/>
    <x v="0"/>
    <m/>
  </r>
  <r>
    <d v="2025-07-18T02:38:28"/>
    <x v="1"/>
    <x v="32"/>
    <s v="TABORDA ROJAS DIEGO ALEJANDRO"/>
    <x v="1"/>
    <x v="0"/>
    <n v="253"/>
    <n v="23"/>
    <n v="235.11522048364199"/>
    <s v="1 Descuento (Conduct) "/>
    <n v="131107.40400000001"/>
    <x v="1"/>
    <n v="13111.428599999999"/>
    <x v="1443"/>
    <x v="0"/>
    <m/>
  </r>
  <r>
    <d v="2025-07-18T02:38:28"/>
    <x v="9"/>
    <x v="33"/>
    <s v="CALLE BOTERO JUAN RICARDO"/>
    <x v="3"/>
    <x v="0"/>
    <n v="204"/>
    <n v="20.399999999999999"/>
    <n v="213.741109530583"/>
    <m/>
    <n v="119188.5491"/>
    <x v="0"/>
    <n v="13111.428599999999"/>
    <x v="1443"/>
    <x v="0"/>
    <m/>
  </r>
  <r>
    <d v="2025-07-18T02:38:29"/>
    <x v="1"/>
    <x v="34"/>
    <s v="PALMAR PANA EDIXON JOSUE"/>
    <x v="8"/>
    <x v="0"/>
    <n v="138"/>
    <n v="27.6"/>
    <n v="106.870554765292"/>
    <m/>
    <n v="59594.2745"/>
    <x v="0"/>
    <n v="13111.428599999999"/>
    <x v="1443"/>
    <x v="0"/>
    <m/>
  </r>
  <r>
    <d v="2025-07-18T02:38:29"/>
    <x v="9"/>
    <x v="35"/>
    <s v="OCAMPO OCAMPO ANTONIO JOSE"/>
    <x v="3"/>
    <x v="0"/>
    <n v="222"/>
    <n v="22.2"/>
    <n v="213.741109530583"/>
    <m/>
    <n v="119188.5491"/>
    <x v="0"/>
    <n v="13111.428599999999"/>
    <x v="1443"/>
    <x v="0"/>
    <m/>
  </r>
  <r>
    <d v="2025-07-18T02:38:29"/>
    <x v="1"/>
    <x v="41"/>
    <s v="ZAPATA MONSALVE ALEX DARIO"/>
    <x v="1"/>
    <x v="0"/>
    <n v="294"/>
    <n v="26.727272727272702"/>
    <n v="235.11522048364199"/>
    <m/>
    <n v="131107.40400000001"/>
    <x v="1"/>
    <n v="13111.428599999999"/>
    <x v="1443"/>
    <x v="0"/>
    <m/>
  </r>
  <r>
    <d v="2025-07-18T02:38:29"/>
    <x v="9"/>
    <x v="40"/>
    <s v="LOPERA ALVAREZ ESTIVEN"/>
    <x v="1"/>
    <x v="0"/>
    <n v="189"/>
    <n v="17.181818181818201"/>
    <n v="235.11522048364199"/>
    <s v="1 Descuento (Monitoreo) "/>
    <n v="131107.40400000001"/>
    <x v="1"/>
    <n v="13111.428599999999"/>
    <x v="1443"/>
    <x v="0"/>
    <m/>
  </r>
  <r>
    <d v="2025-07-19T02:37:49"/>
    <x v="9"/>
    <x v="0"/>
    <s v="LOPEZ CEBALLOS JONATHAN CAMILO"/>
    <x v="2"/>
    <x v="0"/>
    <n v="145"/>
    <n v="24.1666666666667"/>
    <n v="131.186440677966"/>
    <s v="1 Descuento (Monitoreo) "/>
    <n v="73234.067800000004"/>
    <x v="0"/>
    <n v="13100"/>
    <x v="1444"/>
    <x v="0"/>
    <m/>
  </r>
  <r>
    <d v="2025-07-19T02:37:50"/>
    <x v="1"/>
    <x v="36"/>
    <s v="PARIAS MURIEL JHON FREDY"/>
    <x v="0"/>
    <x v="0"/>
    <n v="223"/>
    <n v="24.7777777777778"/>
    <n v="196.77966101694901"/>
    <m/>
    <n v="109851.1017"/>
    <x v="1"/>
    <n v="13100"/>
    <x v="1444"/>
    <x v="0"/>
    <m/>
  </r>
  <r>
    <d v="2025-07-19T02:37:50"/>
    <x v="9"/>
    <x v="1"/>
    <s v="ESPINOZA CHAVARRIA GUILLERMO LEON"/>
    <x v="0"/>
    <x v="0"/>
    <n v="209"/>
    <n v="23.2222222222222"/>
    <n v="196.77966101694901"/>
    <m/>
    <n v="109851.1017"/>
    <x v="0"/>
    <n v="13100"/>
    <x v="1444"/>
    <x v="0"/>
    <m/>
  </r>
  <r>
    <d v="2025-07-19T02:37:50"/>
    <x v="1"/>
    <x v="37"/>
    <s v="SANCHEZ BETANCOURT FRANSCISCO"/>
    <x v="6"/>
    <x v="0"/>
    <n v="185"/>
    <n v="23.125"/>
    <n v="174.915254237288"/>
    <m/>
    <n v="97645.423699999999"/>
    <x v="0"/>
    <n v="13100"/>
    <x v="1444"/>
    <x v="0"/>
    <m/>
  </r>
  <r>
    <d v="2025-07-19T02:37:51"/>
    <x v="9"/>
    <x v="2"/>
    <s v="HENAO HOYOS SANTIAGO"/>
    <x v="0"/>
    <x v="0"/>
    <n v="170"/>
    <n v="18.8888888888889"/>
    <n v="196.77966101694901"/>
    <m/>
    <n v="109851.1017"/>
    <x v="1"/>
    <n v="13100"/>
    <x v="1444"/>
    <x v="0"/>
    <m/>
  </r>
  <r>
    <d v="2025-07-19T02:37:51"/>
    <x v="1"/>
    <x v="3"/>
    <s v="LOPEZ PINEDA DANIEL ESTIVEN"/>
    <x v="3"/>
    <x v="0"/>
    <n v="198"/>
    <n v="19.8"/>
    <n v="218.64406779660999"/>
    <m/>
    <n v="122056.7797"/>
    <x v="0"/>
    <n v="13100"/>
    <x v="1444"/>
    <x v="0"/>
    <m/>
  </r>
  <r>
    <d v="2025-07-19T02:37:52"/>
    <x v="9"/>
    <x v="4"/>
    <s v="GIRALDO GIRALDO YOVIN ANDRES"/>
    <x v="1"/>
    <x v="0"/>
    <n v="299"/>
    <n v="27.181818181818201"/>
    <n v="240.508474576271"/>
    <s v="3 Descuentos (Usuarios desubicados y conduct) "/>
    <n v="134262.45759999999"/>
    <x v="1"/>
    <n v="13100"/>
    <x v="1444"/>
    <x v="0"/>
    <m/>
  </r>
  <r>
    <d v="2025-07-19T02:37:52"/>
    <x v="1"/>
    <x v="5"/>
    <s v="GONZALEZ PEREZ RAFAEL JOSE"/>
    <x v="3"/>
    <x v="0"/>
    <n v="212"/>
    <n v="21.2"/>
    <n v="218.64406779660999"/>
    <m/>
    <n v="122056.7797"/>
    <x v="1"/>
    <n v="13100"/>
    <x v="1444"/>
    <x v="0"/>
    <m/>
  </r>
  <r>
    <d v="2025-07-19T02:37:52"/>
    <x v="9"/>
    <x v="6"/>
    <s v="CARTAGENA RAMIREZ FREDY ALONSO"/>
    <x v="0"/>
    <x v="0"/>
    <n v="168"/>
    <n v="18.6666666666667"/>
    <n v="196.77966101694901"/>
    <m/>
    <n v="109851.1017"/>
    <x v="0"/>
    <n v="13100"/>
    <x v="1444"/>
    <x v="0"/>
    <m/>
  </r>
  <r>
    <d v="2025-07-19T02:37:53"/>
    <x v="1"/>
    <x v="7"/>
    <s v="MARIN ALZATE KEVIN ANDRES"/>
    <x v="6"/>
    <x v="0"/>
    <n v="156"/>
    <n v="19.5"/>
    <n v="174.915254237288"/>
    <m/>
    <n v="97645.423699999999"/>
    <x v="0"/>
    <n v="13100"/>
    <x v="1444"/>
    <x v="0"/>
    <m/>
  </r>
  <r>
    <d v="2025-07-19T02:37:53"/>
    <x v="9"/>
    <x v="9"/>
    <s v="DAVID  HENRY GIOVANNY"/>
    <x v="3"/>
    <x v="0"/>
    <n v="211"/>
    <n v="21.1"/>
    <n v="218.64406779660999"/>
    <m/>
    <n v="122056.7797"/>
    <x v="0"/>
    <n v="13100"/>
    <x v="1444"/>
    <x v="0"/>
    <m/>
  </r>
  <r>
    <d v="2025-07-19T02:37:54"/>
    <x v="1"/>
    <x v="11"/>
    <s v="HINCAPIE LOPEZ DIDIER FABIAN"/>
    <x v="3"/>
    <x v="0"/>
    <n v="246"/>
    <n v="24.6"/>
    <n v="218.64406779660999"/>
    <m/>
    <n v="122056.7797"/>
    <x v="1"/>
    <n v="13100"/>
    <x v="1444"/>
    <x v="0"/>
    <m/>
  </r>
  <r>
    <d v="2025-07-19T02:37:54"/>
    <x v="9"/>
    <x v="12"/>
    <s v="VERENZUELA MARTINEZ ALEXANDER"/>
    <x v="12"/>
    <x v="0"/>
    <n v="346"/>
    <n v="26.615384615384599"/>
    <n v="284.23728813559302"/>
    <s v="3 Descuentos (Transbordo) "/>
    <n v="158673.81359999999"/>
    <x v="1"/>
    <n v="13100"/>
    <x v="1444"/>
    <x v="0"/>
    <m/>
  </r>
  <r>
    <d v="2025-07-19T02:37:54"/>
    <x v="1"/>
    <x v="13"/>
    <s v="PEREZ GARCIA JUAN ESTEBAN"/>
    <x v="3"/>
    <x v="0"/>
    <n v="242"/>
    <n v="24.2"/>
    <n v="218.64406779660999"/>
    <m/>
    <n v="122056.7797"/>
    <x v="0"/>
    <n v="13100"/>
    <x v="1444"/>
    <x v="0"/>
    <m/>
  </r>
  <r>
    <d v="2025-07-19T02:37:54"/>
    <x v="9"/>
    <x v="14"/>
    <s v="MURILLO  YORMAN ANDRES"/>
    <x v="0"/>
    <x v="3"/>
    <n v="152"/>
    <n v="16.8888888888889"/>
    <n v="196.77966101694901"/>
    <s v="1 Descuento (Despachador) "/>
    <n v="109851.1017"/>
    <x v="0"/>
    <n v="13100"/>
    <x v="1444"/>
    <x v="0"/>
    <m/>
  </r>
  <r>
    <d v="2025-07-19T02:37:55"/>
    <x v="1"/>
    <x v="16"/>
    <s v="GUTIERREZ ARICAPA DANIEL HUMBERTO"/>
    <x v="1"/>
    <x v="0"/>
    <n v="203"/>
    <n v="18.454545454545499"/>
    <n v="240.508474576271"/>
    <s v="2 Descuentos (Usuarios desubicados) "/>
    <n v="134262.45759999999"/>
    <x v="0"/>
    <n v="13100"/>
    <x v="1444"/>
    <x v="0"/>
    <m/>
  </r>
  <r>
    <d v="2025-07-19T02:37:55"/>
    <x v="9"/>
    <x v="17"/>
    <s v="VALENCIA MENDOZA JHON"/>
    <x v="4"/>
    <x v="0"/>
    <n v="157"/>
    <n v="22.428571428571399"/>
    <n v="153.05084745762699"/>
    <s v="1 Descuento (Despachador) "/>
    <n v="85439.745800000004"/>
    <x v="0"/>
    <n v="13100"/>
    <x v="1444"/>
    <x v="0"/>
    <m/>
  </r>
  <r>
    <d v="2025-07-19T02:37:55"/>
    <x v="1"/>
    <x v="18"/>
    <s v="DURANGO DAVID JOSE"/>
    <x v="4"/>
    <x v="0"/>
    <n v="181"/>
    <n v="25.8571428571429"/>
    <n v="153.05084745762699"/>
    <s v="1 Descuento (Usuario desubicado) "/>
    <n v="85439.745800000004"/>
    <x v="0"/>
    <n v="13100"/>
    <x v="1444"/>
    <x v="0"/>
    <m/>
  </r>
  <r>
    <d v="2025-07-19T02:37:56"/>
    <x v="9"/>
    <x v="19"/>
    <s v="ZAPATA MONSALVE ALEX DARIO"/>
    <x v="8"/>
    <x v="0"/>
    <n v="101"/>
    <n v="20.2"/>
    <n v="109.32203389830499"/>
    <m/>
    <n v="61028.389799999997"/>
    <x v="1"/>
    <n v="13100"/>
    <x v="1444"/>
    <x v="0"/>
    <m/>
  </r>
  <r>
    <d v="2025-07-19T02:37:56"/>
    <x v="1"/>
    <x v="20"/>
    <s v="SALDARRIAGA PARRA LUIS ALBERTO"/>
    <x v="2"/>
    <x v="0"/>
    <n v="157"/>
    <n v="24.153846153846199"/>
    <n v="142.11864406779699"/>
    <s v="2 Descuentos (Conduct)"/>
    <n v="79336.906799999997"/>
    <x v="2"/>
    <n v="13100"/>
    <x v="1444"/>
    <x v="0"/>
    <m/>
  </r>
  <r>
    <d v="2025-07-19T02:37:56"/>
    <x v="9"/>
    <x v="21"/>
    <s v="HERRERA GIRALDO DAVINSON"/>
    <x v="1"/>
    <x v="0"/>
    <n v="226"/>
    <n v="20.545454545454501"/>
    <n v="240.508474576271"/>
    <s v="1 Descuento (Usuario desubicado) "/>
    <n v="134262.45759999999"/>
    <x v="0"/>
    <n v="13100"/>
    <x v="1444"/>
    <x v="0"/>
    <m/>
  </r>
  <r>
    <d v="2025-07-19T02:37:56"/>
    <x v="1"/>
    <x v="38"/>
    <s v="JIMENEZ HURTADO CARLOS ESTIVEN"/>
    <x v="0"/>
    <x v="0"/>
    <n v="185"/>
    <n v="20.5555555555556"/>
    <n v="196.77966101694901"/>
    <m/>
    <n v="109851.1017"/>
    <x v="1"/>
    <n v="13100"/>
    <x v="1444"/>
    <x v="0"/>
    <m/>
  </r>
  <r>
    <d v="2025-07-19T02:37:57"/>
    <x v="9"/>
    <x v="22"/>
    <s v="CIRO MARIN RODRIGO ALBERTO"/>
    <x v="2"/>
    <x v="0"/>
    <n v="131"/>
    <n v="23.818181818181799"/>
    <n v="120.254237288136"/>
    <m/>
    <n v="67131.228799999997"/>
    <x v="0"/>
    <n v="13100"/>
    <x v="1444"/>
    <x v="0"/>
    <m/>
  </r>
  <r>
    <d v="2025-07-19T02:37:57"/>
    <x v="1"/>
    <x v="23"/>
    <s v="FLORES RINCON JORGE ALBERTO"/>
    <x v="0"/>
    <x v="0"/>
    <n v="186"/>
    <n v="20.6666666666667"/>
    <n v="196.77966101694901"/>
    <m/>
    <n v="109851.1017"/>
    <x v="0"/>
    <n v="13100"/>
    <x v="1444"/>
    <x v="0"/>
    <m/>
  </r>
  <r>
    <d v="2025-07-19T02:37:57"/>
    <x v="9"/>
    <x v="24"/>
    <s v="AGUDELO GARCIA LLORDIN ELIAS"/>
    <x v="0"/>
    <x v="0"/>
    <n v="156"/>
    <n v="17.3333333333333"/>
    <n v="196.77966101694901"/>
    <s v="1 Descuento (Usuario desubicado) "/>
    <n v="109851.1017"/>
    <x v="0"/>
    <n v="13100"/>
    <x v="1444"/>
    <x v="0"/>
    <m/>
  </r>
  <r>
    <d v="2025-07-19T02:37:58"/>
    <x v="1"/>
    <x v="25"/>
    <s v="LEON PEREZ RAUL ENRIQUE"/>
    <x v="3"/>
    <x v="0"/>
    <n v="226"/>
    <n v="22.6"/>
    <n v="218.64406779660999"/>
    <m/>
    <n v="122056.7797"/>
    <x v="0"/>
    <n v="13100"/>
    <x v="1444"/>
    <x v="0"/>
    <m/>
  </r>
  <r>
    <d v="2025-07-19T02:37:58"/>
    <x v="9"/>
    <x v="26"/>
    <s v="MARTINEZ  WILMAR"/>
    <x v="0"/>
    <x v="0"/>
    <n v="190"/>
    <n v="21.1111111111111"/>
    <n v="196.77966101694901"/>
    <m/>
    <n v="109851.1017"/>
    <x v="0"/>
    <n v="13100"/>
    <x v="1444"/>
    <x v="0"/>
    <m/>
  </r>
  <r>
    <d v="2025-07-19T02:37:58"/>
    <x v="1"/>
    <x v="39"/>
    <s v="DURANGO PAEZ GILDARDO"/>
    <x v="0"/>
    <x v="0"/>
    <n v="197"/>
    <n v="21.8888888888889"/>
    <n v="196.77966101694901"/>
    <m/>
    <n v="109851.1017"/>
    <x v="0"/>
    <n v="13100"/>
    <x v="1444"/>
    <x v="0"/>
    <m/>
  </r>
  <r>
    <d v="2025-07-19T02:37:59"/>
    <x v="9"/>
    <x v="27"/>
    <s v="AGUDELO GARCIA DENIN ANGELO"/>
    <x v="0"/>
    <x v="0"/>
    <n v="194"/>
    <n v="21.5555555555556"/>
    <n v="196.77966101694901"/>
    <m/>
    <n v="109851.1017"/>
    <x v="0"/>
    <n v="13100"/>
    <x v="1444"/>
    <x v="0"/>
    <m/>
  </r>
  <r>
    <d v="2025-07-19T02:37:59"/>
    <x v="1"/>
    <x v="28"/>
    <s v="JARAMILLO JARAMILLO FRANCISCO WBEIMAR"/>
    <x v="3"/>
    <x v="0"/>
    <n v="157"/>
    <n v="15.7"/>
    <n v="218.64406779660999"/>
    <m/>
    <n v="122056.7797"/>
    <x v="0"/>
    <n v="13100"/>
    <x v="1444"/>
    <x v="0"/>
    <m/>
  </r>
  <r>
    <d v="2025-07-19T02:37:59"/>
    <x v="9"/>
    <x v="29"/>
    <s v="MONTOYA OSPINA GILBERTO ANTONIO "/>
    <x v="1"/>
    <x v="0"/>
    <n v="226"/>
    <n v="20.545454545454501"/>
    <n v="240.508474576271"/>
    <s v="3 Descuentos (Conducts)"/>
    <n v="134262.45759999999"/>
    <x v="0"/>
    <n v="13100"/>
    <x v="1444"/>
    <x v="0"/>
    <m/>
  </r>
  <r>
    <d v="2025-07-19T02:37:59"/>
    <x v="1"/>
    <x v="30"/>
    <s v="GOMEZ VERGARA EDWIN"/>
    <x v="0"/>
    <x v="0"/>
    <n v="197"/>
    <n v="21.8888888888889"/>
    <n v="196.77966101694901"/>
    <m/>
    <n v="109851.1017"/>
    <x v="1"/>
    <n v="13100"/>
    <x v="1444"/>
    <x v="0"/>
    <m/>
  </r>
  <r>
    <d v="2025-07-19T02:38:00"/>
    <x v="9"/>
    <x v="31"/>
    <s v="BERNAL RONDON KEVIN OSWALDO"/>
    <x v="0"/>
    <x v="0"/>
    <n v="181"/>
    <n v="20.1111111111111"/>
    <n v="196.77966101694901"/>
    <s v="1 Descuento (Usuario desubicado) "/>
    <n v="109851.1017"/>
    <x v="0"/>
    <n v="13100"/>
    <x v="1444"/>
    <x v="0"/>
    <m/>
  </r>
  <r>
    <d v="2025-07-19T02:38:00"/>
    <x v="1"/>
    <x v="32"/>
    <s v="TABORDA ROJAS DIEGO ALEJANDRO"/>
    <x v="10"/>
    <x v="0"/>
    <n v="94"/>
    <n v="23.5"/>
    <n v="87.457627118644098"/>
    <m/>
    <n v="48822.711900000002"/>
    <x v="1"/>
    <n v="13100"/>
    <x v="1444"/>
    <x v="0"/>
    <m/>
  </r>
  <r>
    <d v="2025-07-19T02:38:00"/>
    <x v="9"/>
    <x v="33"/>
    <s v="CALLE BOTERO JUAN RICARDO"/>
    <x v="1"/>
    <x v="0"/>
    <n v="244"/>
    <n v="22.181818181818201"/>
    <n v="240.508474576271"/>
    <m/>
    <n v="134262.45759999999"/>
    <x v="0"/>
    <n v="13100"/>
    <x v="1444"/>
    <x v="0"/>
    <m/>
  </r>
  <r>
    <d v="2025-07-19T02:38:00"/>
    <x v="1"/>
    <x v="34"/>
    <s v="PALMAR PANA EDIXON JOSUE "/>
    <x v="1"/>
    <x v="0"/>
    <n v="212"/>
    <n v="19.272727272727298"/>
    <n v="240.508474576271"/>
    <s v="6 Descuentos (Incidente con Usuarios) "/>
    <n v="134262.45759999999"/>
    <x v="0"/>
    <n v="13100"/>
    <x v="1444"/>
    <x v="0"/>
    <m/>
  </r>
  <r>
    <d v="2025-07-19T02:38:01"/>
    <x v="9"/>
    <x v="35"/>
    <s v="OCAMPO OCAMPO ANTONIO JOSE"/>
    <x v="3"/>
    <x v="0"/>
    <n v="245"/>
    <n v="24.5"/>
    <n v="218.64406779660999"/>
    <m/>
    <n v="122056.7797"/>
    <x v="0"/>
    <n v="13100"/>
    <x v="1444"/>
    <x v="0"/>
    <m/>
  </r>
  <r>
    <d v="2025-07-19T02:38:01"/>
    <x v="1"/>
    <x v="41"/>
    <s v="GARCIA DAVID WILSON ALBERTO"/>
    <x v="9"/>
    <x v="0"/>
    <n v="283"/>
    <n v="23.5833333333333"/>
    <n v="262.37288135593201"/>
    <s v="ALEX ZAPATA Realiz 2 viajes donde moviliz 66 Usuarios. 2 Descuentos (Conducts) "/>
    <n v="146468.13560000001"/>
    <x v="1"/>
    <n v="13100"/>
    <x v="1444"/>
    <x v="0"/>
    <m/>
  </r>
  <r>
    <d v="2025-07-19T02:38:01"/>
    <x v="9"/>
    <x v="40"/>
    <s v="LOPERA ALVAREZ ESTIVEN"/>
    <x v="0"/>
    <x v="0"/>
    <n v="249"/>
    <n v="27.6666666666667"/>
    <n v="196.77966101694901"/>
    <m/>
    <n v="109851.1017"/>
    <x v="1"/>
    <n v="13100"/>
    <x v="1444"/>
    <x v="0"/>
    <m/>
  </r>
  <r>
    <d v="2025-07-20T01:41:54"/>
    <x v="9"/>
    <x v="36"/>
    <s v="PARIAS MURIEL JHON FREDY"/>
    <x v="6"/>
    <x v="0"/>
    <n v="172"/>
    <n v="21.5"/>
    <n v="171.741538461538"/>
    <s v="1 Descuento (Usuario desubicado) "/>
    <n v="95788.800000000003"/>
    <x v="1"/>
    <n v="13288.8889"/>
    <x v="1445"/>
    <x v="0"/>
    <m/>
  </r>
  <r>
    <d v="2025-07-20T01:41:54"/>
    <x v="1"/>
    <x v="37"/>
    <s v="SANCHEZ BETANCOURT FRANSCISCO"/>
    <x v="3"/>
    <x v="0"/>
    <n v="179"/>
    <n v="17.899999999999999"/>
    <n v="214.676923076923"/>
    <m/>
    <n v="119736"/>
    <x v="0"/>
    <n v="13288.8889"/>
    <x v="1445"/>
    <x v="0"/>
    <m/>
  </r>
  <r>
    <d v="2025-07-20T01:41:55"/>
    <x v="9"/>
    <x v="2"/>
    <s v="LONDOO LOPERA DUVAN ANDRES"/>
    <x v="6"/>
    <x v="0"/>
    <n v="187"/>
    <n v="23.375"/>
    <n v="171.741538461538"/>
    <m/>
    <n v="95788.800000000003"/>
    <x v="1"/>
    <n v="13288.8889"/>
    <x v="1445"/>
    <x v="0"/>
    <m/>
  </r>
  <r>
    <d v="2025-07-20T01:41:55"/>
    <x v="1"/>
    <x v="3"/>
    <s v="LOPEZ PINEDA DANIEL ESTIVEN"/>
    <x v="0"/>
    <x v="0"/>
    <n v="181"/>
    <n v="20.1111111111111"/>
    <n v="193.209230769231"/>
    <s v="1 Descuento (Usuario desubicado) "/>
    <n v="107762.4"/>
    <x v="0"/>
    <n v="13288.8889"/>
    <x v="1445"/>
    <x v="0"/>
    <m/>
  </r>
  <r>
    <d v="2025-07-20T01:41:55"/>
    <x v="9"/>
    <x v="4"/>
    <s v="GIRALDO GIRALDO YOVIN ANDRES"/>
    <x v="4"/>
    <x v="0"/>
    <n v="155"/>
    <n v="22.1428571428571"/>
    <n v="150.27384615384599"/>
    <s v="2 Descuentos (Monitoreo y usuario) "/>
    <n v="83815.199999999997"/>
    <x v="1"/>
    <n v="13288.8889"/>
    <x v="1445"/>
    <x v="0"/>
    <m/>
  </r>
  <r>
    <d v="2025-07-20T01:41:56"/>
    <x v="1"/>
    <x v="5"/>
    <s v="GONZALEZ PEREZ RAFAEL JOSE"/>
    <x v="6"/>
    <x v="0"/>
    <n v="183"/>
    <n v="22.875"/>
    <n v="171.741538461538"/>
    <m/>
    <n v="95788.800000000003"/>
    <x v="1"/>
    <n v="13288.8889"/>
    <x v="1445"/>
    <x v="0"/>
    <m/>
  </r>
  <r>
    <d v="2025-07-20T01:41:56"/>
    <x v="9"/>
    <x v="6"/>
    <s v="CARTAGENA RAMIREZ FREDY ALONSO"/>
    <x v="3"/>
    <x v="0"/>
    <n v="208"/>
    <n v="20.8"/>
    <n v="214.676923076923"/>
    <m/>
    <n v="119736"/>
    <x v="0"/>
    <n v="13288.8889"/>
    <x v="1445"/>
    <x v="0"/>
    <m/>
  </r>
  <r>
    <d v="2025-07-20T01:41:56"/>
    <x v="1"/>
    <x v="7"/>
    <s v="MARIN ALZATE KEVIN ANDRES"/>
    <x v="1"/>
    <x v="0"/>
    <n v="267"/>
    <n v="24.272727272727298"/>
    <n v="236.14461538461501"/>
    <m/>
    <n v="131709.6"/>
    <x v="0"/>
    <n v="13288.8889"/>
    <x v="1445"/>
    <x v="0"/>
    <m/>
  </r>
  <r>
    <d v="2025-07-20T01:41:56"/>
    <x v="9"/>
    <x v="9"/>
    <s v="DAVID  HENRY GIOVANNY"/>
    <x v="0"/>
    <x v="0"/>
    <n v="200"/>
    <n v="22.2222222222222"/>
    <n v="193.209230769231"/>
    <m/>
    <n v="107762.4"/>
    <x v="0"/>
    <n v="13288.8889"/>
    <x v="1445"/>
    <x v="0"/>
    <m/>
  </r>
  <r>
    <d v="2025-07-20T01:41:57"/>
    <x v="1"/>
    <x v="10"/>
    <s v="ZAPATA MONSALVE ALEX DARIO"/>
    <x v="6"/>
    <x v="0"/>
    <n v="199"/>
    <n v="24.875"/>
    <n v="171.741538461538"/>
    <m/>
    <n v="95788.800000000003"/>
    <x v="0"/>
    <n v="13288.8889"/>
    <x v="1445"/>
    <x v="0"/>
    <m/>
  </r>
  <r>
    <d v="2025-07-20T01:41:57"/>
    <x v="9"/>
    <x v="11"/>
    <s v="HINCAPIE LOPEZ DIDIER FABIAN"/>
    <x v="3"/>
    <x v="0"/>
    <n v="238"/>
    <n v="23.8"/>
    <n v="214.676923076923"/>
    <m/>
    <n v="119736"/>
    <x v="1"/>
    <n v="13288.8889"/>
    <x v="1445"/>
    <x v="0"/>
    <m/>
  </r>
  <r>
    <d v="2025-07-20T01:41:57"/>
    <x v="1"/>
    <x v="12"/>
    <s v="VERENZUELA MARTINEZ ALEXANDER"/>
    <x v="3"/>
    <x v="0"/>
    <n v="217"/>
    <n v="21.7"/>
    <n v="214.676923076923"/>
    <m/>
    <n v="119736"/>
    <x v="1"/>
    <n v="13288.8889"/>
    <x v="1445"/>
    <x v="0"/>
    <m/>
  </r>
  <r>
    <d v="2025-07-20T01:41:57"/>
    <x v="9"/>
    <x v="13"/>
    <s v="PEREZ GARCIA JUAN ESTEBAN"/>
    <x v="3"/>
    <x v="0"/>
    <n v="214"/>
    <n v="21.4"/>
    <n v="214.676923076923"/>
    <m/>
    <n v="119736"/>
    <x v="0"/>
    <n v="13288.8889"/>
    <x v="1445"/>
    <x v="0"/>
    <m/>
  </r>
  <r>
    <d v="2025-07-20T01:41:58"/>
    <x v="1"/>
    <x v="14"/>
    <s v="MURILLO  YORMAN ANDRES"/>
    <x v="3"/>
    <x v="0"/>
    <n v="210"/>
    <n v="21"/>
    <n v="214.676923076923"/>
    <m/>
    <n v="119736"/>
    <x v="0"/>
    <n v="13288.8889"/>
    <x v="1445"/>
    <x v="0"/>
    <m/>
  </r>
  <r>
    <d v="2025-07-20T01:41:58"/>
    <x v="9"/>
    <x v="17"/>
    <s v="VALENCIA MENDOZA JHON"/>
    <x v="0"/>
    <x v="0"/>
    <n v="265"/>
    <n v="29.4444444444444"/>
    <n v="193.209230769231"/>
    <m/>
    <n v="107762.4"/>
    <x v="0"/>
    <n v="13288.8889"/>
    <x v="1445"/>
    <x v="0"/>
    <m/>
  </r>
  <r>
    <d v="2025-07-20T01:41:58"/>
    <x v="1"/>
    <x v="18"/>
    <s v="MACIAS HERNANDEZ JULIAN DAVID"/>
    <x v="0"/>
    <x v="0"/>
    <n v="178"/>
    <n v="19.7777777777778"/>
    <n v="193.209230769231"/>
    <m/>
    <n v="107762.4"/>
    <x v="0"/>
    <n v="13288.8889"/>
    <x v="1445"/>
    <x v="0"/>
    <m/>
  </r>
  <r>
    <d v="2025-07-20T01:41:58"/>
    <x v="9"/>
    <x v="19"/>
    <s v="QUIRAMA CASTAEDA JHON JADER"/>
    <x v="6"/>
    <x v="0"/>
    <n v="161"/>
    <n v="18.9411764705882"/>
    <n v="182.475384615385"/>
    <m/>
    <n v="101775.6"/>
    <x v="1"/>
    <n v="13288.8889"/>
    <x v="1445"/>
    <x v="0"/>
    <m/>
  </r>
  <r>
    <d v="2025-07-20T01:41:59"/>
    <x v="1"/>
    <x v="20"/>
    <s v="SALDARRIAGA PARRA LUIS ALBERTO"/>
    <x v="2"/>
    <x v="0"/>
    <n v="136"/>
    <n v="20.923076923076898"/>
    <n v="139.54"/>
    <m/>
    <n v="77828.399999999994"/>
    <x v="2"/>
    <n v="13288.8889"/>
    <x v="1445"/>
    <x v="0"/>
    <m/>
  </r>
  <r>
    <d v="2025-07-20T01:41:59"/>
    <x v="9"/>
    <x v="21"/>
    <s v="HERRERA GIRALDO DAVINSON"/>
    <x v="3"/>
    <x v="0"/>
    <n v="221"/>
    <n v="22.1"/>
    <n v="214.676923076923"/>
    <m/>
    <n v="119736"/>
    <x v="0"/>
    <n v="13288.8889"/>
    <x v="1445"/>
    <x v="0"/>
    <m/>
  </r>
  <r>
    <d v="2025-07-20T01:41:59"/>
    <x v="1"/>
    <x v="22"/>
    <s v="CIRO MARIN RODRIGO ALBERTO"/>
    <x v="3"/>
    <x v="0"/>
    <n v="207"/>
    <n v="20.7"/>
    <n v="214.676923076923"/>
    <s v="3 Descuentos (Usuario movilidad reducida y conducts) "/>
    <n v="119736"/>
    <x v="0"/>
    <n v="13288.8889"/>
    <x v="1445"/>
    <x v="0"/>
    <m/>
  </r>
  <r>
    <d v="2025-07-20T01:41:59"/>
    <x v="9"/>
    <x v="23"/>
    <s v="FLORES RINCON JORGE ALBERTO"/>
    <x v="0"/>
    <x v="0"/>
    <n v="181"/>
    <n v="20.1111111111111"/>
    <n v="193.209230769231"/>
    <m/>
    <n v="107762.4"/>
    <x v="0"/>
    <n v="13288.8889"/>
    <x v="1445"/>
    <x v="0"/>
    <m/>
  </r>
  <r>
    <d v="2025-07-20T01:42:00"/>
    <x v="1"/>
    <x v="24"/>
    <s v="AGUDELO GARCIA LLORDIN ELIAS"/>
    <x v="2"/>
    <x v="0"/>
    <n v="106"/>
    <n v="17.6666666666667"/>
    <n v="128.80615384615399"/>
    <m/>
    <n v="71841.600000000006"/>
    <x v="0"/>
    <n v="13288.8889"/>
    <x v="1445"/>
    <x v="0"/>
    <m/>
  </r>
  <r>
    <d v="2025-07-20T01:42:00"/>
    <x v="9"/>
    <x v="25"/>
    <s v="LEON PEREZ RAUL ENRIQUE"/>
    <x v="3"/>
    <x v="0"/>
    <n v="219"/>
    <n v="21.9"/>
    <n v="214.676923076923"/>
    <s v="4 Descuentos (Usuarios desubicados y transbordo) "/>
    <n v="119736"/>
    <x v="0"/>
    <n v="13288.8889"/>
    <x v="1445"/>
    <x v="0"/>
    <m/>
  </r>
  <r>
    <d v="2025-07-20T01:42:00"/>
    <x v="1"/>
    <x v="26"/>
    <s v="LAYOS JIMENEZ JOHAN CAMILO"/>
    <x v="0"/>
    <x v="0"/>
    <n v="192"/>
    <n v="21.3333333333333"/>
    <n v="193.209230769231"/>
    <m/>
    <n v="107762.4"/>
    <x v="0"/>
    <n v="13288.8889"/>
    <x v="1445"/>
    <x v="0"/>
    <m/>
  </r>
  <r>
    <d v="2025-07-20T01:42:00"/>
    <x v="9"/>
    <x v="39"/>
    <s v="DURANGO PAEZ GILDARDO"/>
    <x v="6"/>
    <x v="0"/>
    <n v="146"/>
    <n v="18.25"/>
    <n v="171.741538461538"/>
    <m/>
    <n v="95788.800000000003"/>
    <x v="0"/>
    <n v="13288.8889"/>
    <x v="1445"/>
    <x v="0"/>
    <m/>
  </r>
  <r>
    <d v="2025-07-20T01:42:01"/>
    <x v="1"/>
    <x v="27"/>
    <s v="AGUDELO GARCIA DENIN ANGELO"/>
    <x v="1"/>
    <x v="0"/>
    <n v="235"/>
    <n v="21.363636363636399"/>
    <n v="236.14461538461501"/>
    <m/>
    <n v="131709.6"/>
    <x v="0"/>
    <n v="13288.8889"/>
    <x v="1445"/>
    <x v="0"/>
    <m/>
  </r>
  <r>
    <d v="2025-07-20T01:42:01"/>
    <x v="9"/>
    <x v="28"/>
    <s v="MARULANDA JARAMILLO DAWER ANDRES"/>
    <x v="0"/>
    <x v="0"/>
    <n v="180"/>
    <n v="20"/>
    <n v="193.209230769231"/>
    <s v="7 Descuentos (Transbordo) "/>
    <n v="107762.4"/>
    <x v="0"/>
    <n v="13288.8889"/>
    <x v="1445"/>
    <x v="0"/>
    <m/>
  </r>
  <r>
    <d v="2025-07-20T01:42:01"/>
    <x v="1"/>
    <x v="29"/>
    <s v="AGUDELO GARCIA DENIN ANGELO"/>
    <x v="3"/>
    <x v="0"/>
    <n v="232"/>
    <n v="23.2"/>
    <n v="214.676923076923"/>
    <m/>
    <n v="119736"/>
    <x v="0"/>
    <n v="13288.8889"/>
    <x v="1445"/>
    <x v="0"/>
    <m/>
  </r>
  <r>
    <d v="2025-07-20T01:42:01"/>
    <x v="9"/>
    <x v="30"/>
    <s v="GOMEZ VERGARA EDWIN"/>
    <x v="3"/>
    <x v="0"/>
    <n v="201"/>
    <n v="20.100000000000001"/>
    <n v="214.676923076923"/>
    <s v="3 Descuentos (Usuarios desubicados y conduct) "/>
    <n v="119736"/>
    <x v="1"/>
    <n v="13288.8889"/>
    <x v="1445"/>
    <x v="0"/>
    <m/>
  </r>
  <r>
    <d v="2025-07-20T01:42:02"/>
    <x v="1"/>
    <x v="31"/>
    <s v="JARAMILLO JARAMILLO FRANCISCO WBEIMAR"/>
    <x v="0"/>
    <x v="0"/>
    <n v="149"/>
    <n v="16.5555555555556"/>
    <n v="193.209230769231"/>
    <m/>
    <n v="107762.4"/>
    <x v="0"/>
    <n v="13288.8889"/>
    <x v="1445"/>
    <x v="0"/>
    <m/>
  </r>
  <r>
    <d v="2025-07-20T01:42:02"/>
    <x v="9"/>
    <x v="32"/>
    <s v="GUTIERREZ ARICAPA DANIEL HUMBERTO"/>
    <x v="0"/>
    <x v="0"/>
    <n v="184"/>
    <n v="20.4444444444444"/>
    <n v="193.209230769231"/>
    <m/>
    <n v="107762.4"/>
    <x v="1"/>
    <n v="13288.8889"/>
    <x v="1445"/>
    <x v="0"/>
    <m/>
  </r>
  <r>
    <d v="2025-07-20T01:42:02"/>
    <x v="1"/>
    <x v="33"/>
    <s v="CALLE BOTERO JUAN RICARDO"/>
    <x v="0"/>
    <x v="0"/>
    <n v="190"/>
    <n v="21.1111111111111"/>
    <n v="193.209230769231"/>
    <s v="2 Descuentos (Usuarios desubicados) "/>
    <n v="107762.4"/>
    <x v="0"/>
    <n v="13288.8889"/>
    <x v="1445"/>
    <x v="0"/>
    <m/>
  </r>
  <r>
    <d v="2025-07-20T01:42:02"/>
    <x v="9"/>
    <x v="34"/>
    <s v="PALMAR PANA EDIXON JOSUE"/>
    <x v="0"/>
    <x v="0"/>
    <n v="153"/>
    <n v="17"/>
    <n v="193.209230769231"/>
    <m/>
    <n v="107762.4"/>
    <x v="0"/>
    <n v="13288.8889"/>
    <x v="1445"/>
    <x v="0"/>
    <m/>
  </r>
  <r>
    <d v="2025-07-20T01:42:03"/>
    <x v="1"/>
    <x v="35"/>
    <s v="OCAMPO OCAMPO ANTONIO JOSE"/>
    <x v="1"/>
    <x v="0"/>
    <n v="272"/>
    <n v="24.727272727272702"/>
    <n v="236.14461538461501"/>
    <s v="2 Descuentos (Usuarios desubicados) "/>
    <n v="131709.6"/>
    <x v="0"/>
    <n v="13288.8889"/>
    <x v="1445"/>
    <x v="0"/>
    <m/>
  </r>
  <r>
    <d v="2025-07-20T01:42:03"/>
    <x v="9"/>
    <x v="41"/>
    <s v="GARCIA DAVID WILSON ALBERTO"/>
    <x v="2"/>
    <x v="0"/>
    <n v="169"/>
    <n v="28.1666666666667"/>
    <n v="128.80615384615399"/>
    <m/>
    <n v="71841.600000000006"/>
    <x v="1"/>
    <n v="13288.8889"/>
    <x v="1445"/>
    <x v="0"/>
    <m/>
  </r>
  <r>
    <d v="2025-07-20T01:42:03"/>
    <x v="1"/>
    <x v="40"/>
    <s v="LOPERA ALVAREZ ESTIVEN"/>
    <x v="0"/>
    <x v="0"/>
    <n v="190"/>
    <n v="21.1111111111111"/>
    <n v="193.209230769231"/>
    <m/>
    <n v="107762.4"/>
    <x v="1"/>
    <n v="13288.8889"/>
    <x v="1445"/>
    <x v="0"/>
    <m/>
  </r>
  <r>
    <d v="2025-07-21T00:51:12"/>
    <x v="12"/>
    <x v="0"/>
    <s v="GUTIERREZ ARICAPA DANIEL HUMBERTO"/>
    <x v="3"/>
    <x v="0"/>
    <n v="203"/>
    <n v="20.3"/>
    <n v="191.043956043956"/>
    <s v="JONATHAN LOPEZ Realiz 6 viajes donde moviliz 131 Usuarios "/>
    <n v="105910.71430000001"/>
    <x v="0"/>
    <n v="11715.789500000001"/>
    <x v="1446"/>
    <x v="0"/>
    <m/>
  </r>
  <r>
    <d v="2025-07-21T00:51:12"/>
    <x v="12"/>
    <x v="1"/>
    <s v="ESPINOZA CHAVARRIA GUILLERMO LEON"/>
    <x v="10"/>
    <x v="0"/>
    <n v="94"/>
    <n v="23.5"/>
    <n v="76.417582417582395"/>
    <m/>
    <n v="42364.2857"/>
    <x v="0"/>
    <n v="11715.789500000001"/>
    <x v="1446"/>
    <x v="0"/>
    <m/>
  </r>
  <r>
    <d v="2025-07-21T00:51:13"/>
    <x v="12"/>
    <x v="2"/>
    <s v="LONDOO LOPERA DUVAN ANDRES"/>
    <x v="9"/>
    <x v="0"/>
    <n v="236"/>
    <n v="19.6666666666667"/>
    <n v="229.25274725274701"/>
    <s v="1 Descuento (Despachador) "/>
    <n v="127092.85709999999"/>
    <x v="1"/>
    <n v="11715.789500000001"/>
    <x v="1446"/>
    <x v="0"/>
    <m/>
  </r>
  <r>
    <d v="2025-07-21T00:51:13"/>
    <x v="12"/>
    <x v="4"/>
    <s v="GIRALDO GIRALDO YOVIN ANDRES"/>
    <x v="9"/>
    <x v="0"/>
    <n v="279"/>
    <n v="23.25"/>
    <n v="229.25274725274701"/>
    <s v="4 Descuentos (Transbordo y usuario desubicado) "/>
    <n v="127092.85709999999"/>
    <x v="1"/>
    <n v="11715.789500000001"/>
    <x v="1446"/>
    <x v="0"/>
    <m/>
  </r>
  <r>
    <d v="2025-07-21T00:51:13"/>
    <x v="12"/>
    <x v="6"/>
    <s v="CARTAGENA RAMIREZ FREDY ALONSO"/>
    <x v="1"/>
    <x v="0"/>
    <n v="213"/>
    <n v="19.363636363636399"/>
    <n v="210.14835164835199"/>
    <m/>
    <n v="116501.78569999999"/>
    <x v="0"/>
    <n v="11715.789500000001"/>
    <x v="1446"/>
    <x v="0"/>
    <m/>
  </r>
  <r>
    <d v="2025-07-21T00:51:14"/>
    <x v="12"/>
    <x v="10"/>
    <s v="ZAPATA MONSALVE ALEX DARIO"/>
    <x v="9"/>
    <x v="0"/>
    <n v="296"/>
    <n v="24.6666666666667"/>
    <n v="229.25274725274701"/>
    <m/>
    <n v="127092.85709999999"/>
    <x v="0"/>
    <n v="11715.789500000001"/>
    <x v="1446"/>
    <x v="0"/>
    <m/>
  </r>
  <r>
    <d v="2025-07-21T00:51:14"/>
    <x v="12"/>
    <x v="12"/>
    <s v="VERENZUELA MARTINEZ ALEXANDER"/>
    <x v="9"/>
    <x v="0"/>
    <n v="285"/>
    <n v="23.75"/>
    <n v="229.25274725274701"/>
    <m/>
    <n v="127092.85709999999"/>
    <x v="1"/>
    <n v="11715.789500000001"/>
    <x v="1446"/>
    <x v="0"/>
    <m/>
  </r>
  <r>
    <d v="2025-07-21T00:51:14"/>
    <x v="12"/>
    <x v="14"/>
    <s v="MURILLO  YORMAN ANDRES"/>
    <x v="8"/>
    <x v="0"/>
    <n v="87"/>
    <n v="17.399999999999999"/>
    <n v="95.521978021978001"/>
    <m/>
    <n v="52955.357100000001"/>
    <x v="0"/>
    <n v="11715.789500000001"/>
    <x v="1446"/>
    <x v="0"/>
    <m/>
  </r>
  <r>
    <d v="2025-07-21T00:51:15"/>
    <x v="12"/>
    <x v="16"/>
    <s v="MACEA ARBELAEZ MATEO"/>
    <x v="6"/>
    <x v="0"/>
    <n v="138"/>
    <n v="17.25"/>
    <n v="152.83516483516499"/>
    <m/>
    <n v="84728.571400000001"/>
    <x v="0"/>
    <n v="11715.789500000001"/>
    <x v="1446"/>
    <x v="0"/>
    <m/>
  </r>
  <r>
    <d v="2025-07-21T00:51:15"/>
    <x v="12"/>
    <x v="17"/>
    <s v="VALENCIA MENDOZA JHON"/>
    <x v="0"/>
    <x v="0"/>
    <n v="190"/>
    <n v="21.1111111111111"/>
    <n v="171.93956043956001"/>
    <s v="1 Descuento (Despachador) "/>
    <n v="95319.642900000006"/>
    <x v="0"/>
    <n v="11715.789500000001"/>
    <x v="1446"/>
    <x v="0"/>
    <m/>
  </r>
  <r>
    <d v="2025-07-21T00:51:15"/>
    <x v="12"/>
    <x v="18"/>
    <s v="DURANGO DAVID JOSE"/>
    <x v="0"/>
    <x v="0"/>
    <n v="115"/>
    <n v="12.7777777777778"/>
    <n v="171.93956043956001"/>
    <s v="JULIAN MACIAS Realiz 6 viajes donde moviliz 72 Usuarios "/>
    <n v="95319.642900000006"/>
    <x v="0"/>
    <n v="11715.789500000001"/>
    <x v="1446"/>
    <x v="0"/>
    <m/>
  </r>
  <r>
    <d v="2025-07-21T00:51:15"/>
    <x v="12"/>
    <x v="21"/>
    <s v="HERRERA GIRALDO DAVINSON"/>
    <x v="0"/>
    <x v="0"/>
    <n v="162"/>
    <n v="18"/>
    <n v="171.93956043956001"/>
    <m/>
    <n v="95319.642900000006"/>
    <x v="0"/>
    <n v="11715.789500000001"/>
    <x v="1446"/>
    <x v="0"/>
    <m/>
  </r>
  <r>
    <d v="2025-07-21T00:51:16"/>
    <x v="12"/>
    <x v="23"/>
    <s v="FLORES RINCON JORGE ALBERTO"/>
    <x v="0"/>
    <x v="0"/>
    <n v="156"/>
    <n v="17.3333333333333"/>
    <n v="171.93956043956001"/>
    <m/>
    <n v="95319.642900000006"/>
    <x v="0"/>
    <n v="11715.789500000001"/>
    <x v="1446"/>
    <x v="0"/>
    <m/>
  </r>
  <r>
    <d v="2025-07-21T00:51:16"/>
    <x v="12"/>
    <x v="25"/>
    <s v="LEON PEREZ RAUL ENRIQUE "/>
    <x v="0"/>
    <x v="0"/>
    <n v="168"/>
    <n v="18.6666666666667"/>
    <n v="171.93956043956001"/>
    <m/>
    <n v="95319.642900000006"/>
    <x v="0"/>
    <n v="11715.789500000001"/>
    <x v="1446"/>
    <x v="0"/>
    <m/>
  </r>
  <r>
    <d v="2025-07-21T00:51:16"/>
    <x v="12"/>
    <x v="27"/>
    <s v="LAYOS JIMENEZ JOHAN CAMILO"/>
    <x v="1"/>
    <x v="0"/>
    <n v="217"/>
    <n v="19.727272727272702"/>
    <n v="210.14835164835199"/>
    <m/>
    <n v="116501.78569999999"/>
    <x v="0"/>
    <n v="11715.789500000001"/>
    <x v="1446"/>
    <x v="0"/>
    <m/>
  </r>
  <r>
    <d v="2025-07-21T00:51:16"/>
    <x v="12"/>
    <x v="28"/>
    <s v="MARULANDA JARAMILLO DAWER ANDRES"/>
    <x v="9"/>
    <x v="0"/>
    <n v="187"/>
    <n v="15.5833333333333"/>
    <n v="229.25274725274701"/>
    <m/>
    <n v="127092.85709999999"/>
    <x v="0"/>
    <n v="11715.789500000001"/>
    <x v="1446"/>
    <x v="0"/>
    <m/>
  </r>
  <r>
    <d v="2025-07-21T00:51:17"/>
    <x v="12"/>
    <x v="30"/>
    <s v="DURANGO PAEZ GILDARDO"/>
    <x v="3"/>
    <x v="0"/>
    <n v="184"/>
    <n v="18.399999999999999"/>
    <n v="191.043956043956"/>
    <m/>
    <n v="105910.71430000001"/>
    <x v="1"/>
    <n v="11715.789500000001"/>
    <x v="1446"/>
    <x v="0"/>
    <m/>
  </r>
  <r>
    <d v="2025-07-21T00:51:17"/>
    <x v="12"/>
    <x v="32"/>
    <s v="TABORDA ROJAS DIEGO ALEJANDRO"/>
    <x v="0"/>
    <x v="0"/>
    <n v="135"/>
    <n v="15"/>
    <n v="171.93956043956001"/>
    <m/>
    <n v="95319.642900000006"/>
    <x v="1"/>
    <n v="11715.789500000001"/>
    <x v="1446"/>
    <x v="0"/>
    <m/>
  </r>
  <r>
    <d v="2025-07-21T00:51:17"/>
    <x v="12"/>
    <x v="40"/>
    <s v="MONTOYA OSPINA GILBERTO ANTONIO"/>
    <x v="0"/>
    <x v="0"/>
    <n v="132"/>
    <n v="14.6666666666667"/>
    <n v="171.93956043956001"/>
    <m/>
    <n v="95319.642900000006"/>
    <x v="1"/>
    <n v="11715.789500000001"/>
    <x v="1446"/>
    <x v="0"/>
    <m/>
  </r>
  <r>
    <d v="2025-07-22T01:19:53"/>
    <x v="9"/>
    <x v="0"/>
    <s v="LOPEZ CEBALLOS JONATHAN CAMILO"/>
    <x v="2"/>
    <x v="0"/>
    <n v="145"/>
    <n v="24.1666666666667"/>
    <n v="123.02074688796699"/>
    <s v="3 Descuentos (Usuarios desubicados y movilidad reducida) "/>
    <n v="68457.136899999998"/>
    <x v="0"/>
    <n v="11838.461499999999"/>
    <x v="1447"/>
    <x v="0"/>
    <m/>
  </r>
  <r>
    <d v="2025-07-22T01:19:53"/>
    <x v="1"/>
    <x v="36"/>
    <s v="PARIAS MURIEL JHON FREDY"/>
    <x v="0"/>
    <x v="0"/>
    <n v="240"/>
    <n v="26.6666666666667"/>
    <n v="184.53112033195001"/>
    <m/>
    <n v="102685.70540000001"/>
    <x v="1"/>
    <n v="11838.461499999999"/>
    <x v="1447"/>
    <x v="0"/>
    <m/>
  </r>
  <r>
    <d v="2025-07-22T01:19:53"/>
    <x v="9"/>
    <x v="1"/>
    <s v="ESPINOZA CHAVARRIA GUILLERMO LEON"/>
    <x v="0"/>
    <x v="0"/>
    <n v="182"/>
    <n v="20.2222222222222"/>
    <n v="184.53112033195001"/>
    <m/>
    <n v="102685.70540000001"/>
    <x v="0"/>
    <n v="11838.461499999999"/>
    <x v="1447"/>
    <x v="0"/>
    <m/>
  </r>
  <r>
    <d v="2025-07-22T01:19:54"/>
    <x v="1"/>
    <x v="37"/>
    <s v="SANCHEZ BETANCOURT FRANSCISCO"/>
    <x v="3"/>
    <x v="0"/>
    <n v="158"/>
    <n v="15.8"/>
    <n v="205.03457814661101"/>
    <s v="2 Descuentos (Transbordo) "/>
    <n v="114095.2282"/>
    <x v="0"/>
    <n v="11838.461499999999"/>
    <x v="1447"/>
    <x v="0"/>
    <m/>
  </r>
  <r>
    <d v="2025-07-22T01:19:54"/>
    <x v="9"/>
    <x v="2"/>
    <s v="LONDOO LOPERA DUVAN ANDRES"/>
    <x v="6"/>
    <x v="0"/>
    <n v="185"/>
    <n v="21.764705882352899"/>
    <n v="174.27939142462"/>
    <m/>
    <n v="96980.944000000003"/>
    <x v="1"/>
    <n v="11838.461499999999"/>
    <x v="1447"/>
    <x v="0"/>
    <m/>
  </r>
  <r>
    <d v="2025-07-22T01:19:54"/>
    <x v="1"/>
    <x v="3"/>
    <s v="LOPEZ PINEDA DANIEL ESTIVEN"/>
    <x v="3"/>
    <x v="0"/>
    <n v="210"/>
    <n v="21"/>
    <n v="205.03457814661101"/>
    <m/>
    <n v="114095.2282"/>
    <x v="0"/>
    <n v="11838.461499999999"/>
    <x v="1447"/>
    <x v="0"/>
    <m/>
  </r>
  <r>
    <d v="2025-07-22T01:19:54"/>
    <x v="9"/>
    <x v="4"/>
    <s v="GIRALDO GIRALDO YOVIN ANDRES"/>
    <x v="3"/>
    <x v="0"/>
    <n v="254"/>
    <n v="25.4"/>
    <n v="205.03457814661101"/>
    <s v="1 Descuento (Conduct) "/>
    <n v="114095.2282"/>
    <x v="1"/>
    <n v="11838.461499999999"/>
    <x v="1447"/>
    <x v="0"/>
    <m/>
  </r>
  <r>
    <d v="2025-07-22T01:19:55"/>
    <x v="1"/>
    <x v="5"/>
    <s v="GONZALEZ PEREZ RAFAEL JOSE"/>
    <x v="1"/>
    <x v="0"/>
    <n v="226"/>
    <n v="20.545454545454501"/>
    <n v="225.53803596127199"/>
    <m/>
    <n v="125504.751"/>
    <x v="1"/>
    <n v="11838.461499999999"/>
    <x v="1447"/>
    <x v="0"/>
    <m/>
  </r>
  <r>
    <d v="2025-07-22T01:19:55"/>
    <x v="9"/>
    <x v="6"/>
    <s v="CARTAGENA RAMIREZ FREDY ALONSO"/>
    <x v="3"/>
    <x v="0"/>
    <n v="216"/>
    <n v="21.6"/>
    <n v="205.03457814661101"/>
    <m/>
    <n v="114095.2282"/>
    <x v="0"/>
    <n v="11838.461499999999"/>
    <x v="1447"/>
    <x v="0"/>
    <m/>
  </r>
  <r>
    <d v="2025-07-22T01:19:55"/>
    <x v="1"/>
    <x v="7"/>
    <s v="MARIN ALZATE KEVIN ANDRES"/>
    <x v="8"/>
    <x v="0"/>
    <n v="113"/>
    <n v="22.6"/>
    <n v="102.517289073306"/>
    <m/>
    <n v="57047.614099999999"/>
    <x v="0"/>
    <n v="11838.461499999999"/>
    <x v="1447"/>
    <x v="0"/>
    <m/>
  </r>
  <r>
    <d v="2025-07-22T01:19:55"/>
    <x v="9"/>
    <x v="9"/>
    <s v="DAVID  HENRY GIOVANNY"/>
    <x v="0"/>
    <x v="0"/>
    <n v="181"/>
    <n v="20.1111111111111"/>
    <n v="184.53112033195001"/>
    <m/>
    <n v="102685.70540000001"/>
    <x v="0"/>
    <n v="11838.461499999999"/>
    <x v="1447"/>
    <x v="0"/>
    <m/>
  </r>
  <r>
    <d v="2025-07-22T01:19:56"/>
    <x v="1"/>
    <x v="10"/>
    <s v="ZAPATA MONSALVE ALEX DARIO"/>
    <x v="8"/>
    <x v="0"/>
    <n v="118"/>
    <n v="23.6"/>
    <n v="102.517289073306"/>
    <m/>
    <n v="57047.614099999999"/>
    <x v="0"/>
    <n v="11838.461499999999"/>
    <x v="1447"/>
    <x v="0"/>
    <m/>
  </r>
  <r>
    <d v="2025-07-22T01:19:56"/>
    <x v="9"/>
    <x v="11"/>
    <s v="DURANGO PAEZ GILDARDO"/>
    <x v="12"/>
    <x v="0"/>
    <n v="239"/>
    <n v="18.384615384615401"/>
    <n v="266.54495159059502"/>
    <s v="1 Descuento (Conduct) "/>
    <n v="148323.79670000001"/>
    <x v="1"/>
    <n v="11838.461499999999"/>
    <x v="1447"/>
    <x v="0"/>
    <m/>
  </r>
  <r>
    <d v="2025-07-22T01:19:56"/>
    <x v="1"/>
    <x v="12"/>
    <s v="HERNANDEZ MACIAS GILBERTO"/>
    <x v="3"/>
    <x v="0"/>
    <n v="251"/>
    <n v="25.1"/>
    <n v="205.03457814661101"/>
    <m/>
    <n v="114095.2282"/>
    <x v="1"/>
    <n v="11838.461499999999"/>
    <x v="1447"/>
    <x v="0"/>
    <m/>
  </r>
  <r>
    <d v="2025-07-22T01:19:56"/>
    <x v="9"/>
    <x v="13"/>
    <s v="JARAMILLO JARAMILLO FRANCISCO WBEIMAR"/>
    <x v="0"/>
    <x v="0"/>
    <n v="138"/>
    <n v="15.3333333333333"/>
    <n v="184.53112033195001"/>
    <m/>
    <n v="102685.70540000001"/>
    <x v="0"/>
    <n v="11838.461499999999"/>
    <x v="1447"/>
    <x v="0"/>
    <m/>
  </r>
  <r>
    <d v="2025-07-22T01:19:57"/>
    <x v="1"/>
    <x v="14"/>
    <s v="MURILLO  YORMAN ANDRES"/>
    <x v="4"/>
    <x v="0"/>
    <n v="145"/>
    <n v="20.714285714285701"/>
    <n v="143.524204702628"/>
    <s v="1 Descuento (Monitoreo) "/>
    <n v="79866.659799999994"/>
    <x v="0"/>
    <n v="11838.461499999999"/>
    <x v="1447"/>
    <x v="0"/>
    <m/>
  </r>
  <r>
    <d v="2025-07-22T01:19:57"/>
    <x v="9"/>
    <x v="16"/>
    <s v="MACEA ARBELAEZ MATEO"/>
    <x v="0"/>
    <x v="0"/>
    <n v="183"/>
    <n v="20.3333333333333"/>
    <n v="184.53112033195001"/>
    <m/>
    <n v="102685.70540000001"/>
    <x v="0"/>
    <n v="11838.461499999999"/>
    <x v="1447"/>
    <x v="0"/>
    <m/>
  </r>
  <r>
    <d v="2025-07-22T01:19:57"/>
    <x v="1"/>
    <x v="17"/>
    <s v="HENAO HOYOS SANTIAGO"/>
    <x v="6"/>
    <x v="0"/>
    <n v="168"/>
    <n v="21"/>
    <n v="164.027662517289"/>
    <m/>
    <n v="91276.1826"/>
    <x v="0"/>
    <n v="11838.461499999999"/>
    <x v="1447"/>
    <x v="0"/>
    <m/>
  </r>
  <r>
    <d v="2025-07-22T01:19:57"/>
    <x v="9"/>
    <x v="18"/>
    <s v="MACIAS HERNANDEZ JULIAN DAVID"/>
    <x v="3"/>
    <x v="0"/>
    <n v="186"/>
    <n v="18.600000000000001"/>
    <n v="205.03457814661101"/>
    <m/>
    <n v="114095.2282"/>
    <x v="0"/>
    <n v="11838.461499999999"/>
    <x v="1447"/>
    <x v="0"/>
    <m/>
  </r>
  <r>
    <d v="2025-07-22T01:19:58"/>
    <x v="1"/>
    <x v="19"/>
    <s v="QUIRAMA CASTAEDA JHON JADER"/>
    <x v="3"/>
    <x v="0"/>
    <n v="168"/>
    <n v="16.8"/>
    <n v="205.03457814661101"/>
    <m/>
    <n v="114095.2282"/>
    <x v="1"/>
    <n v="11838.461499999999"/>
    <x v="1447"/>
    <x v="0"/>
    <m/>
  </r>
  <r>
    <d v="2025-07-22T01:19:58"/>
    <x v="9"/>
    <x v="20"/>
    <s v="SALDARRIAGA PARRA LUIS ALBERTO"/>
    <x v="0"/>
    <x v="0"/>
    <n v="170"/>
    <n v="18.8888888888889"/>
    <n v="184.53112033195001"/>
    <s v="2 Descuentos (Usuarios desubicados) "/>
    <n v="102685.70540000001"/>
    <x v="2"/>
    <n v="11838.461499999999"/>
    <x v="1447"/>
    <x v="0"/>
    <m/>
  </r>
  <r>
    <d v="2025-07-22T01:19:58"/>
    <x v="1"/>
    <x v="21"/>
    <s v="HERRERA GIRALDO DAVINSON"/>
    <x v="0"/>
    <x v="0"/>
    <n v="190"/>
    <n v="21.1111111111111"/>
    <n v="184.53112033195001"/>
    <m/>
    <n v="102685.70540000001"/>
    <x v="0"/>
    <n v="11838.461499999999"/>
    <x v="1447"/>
    <x v="0"/>
    <m/>
  </r>
  <r>
    <d v="2025-07-22T01:19:58"/>
    <x v="9"/>
    <x v="38"/>
    <s v="JIMENEZ HURTADO CARLOS ESTIVEN"/>
    <x v="0"/>
    <x v="0"/>
    <n v="190"/>
    <n v="21.1111111111111"/>
    <n v="184.53112033195001"/>
    <m/>
    <n v="102685.70540000001"/>
    <x v="1"/>
    <n v="11838.461499999999"/>
    <x v="1447"/>
    <x v="0"/>
    <m/>
  </r>
  <r>
    <d v="2025-07-22T01:19:59"/>
    <x v="1"/>
    <x v="22"/>
    <s v="CIRO MARIN RODRIGO ALBERTO"/>
    <x v="3"/>
    <x v="0"/>
    <n v="180"/>
    <n v="18"/>
    <n v="205.03457814661101"/>
    <s v="4 Descuentos (Conducts y usuarios desubicados) "/>
    <n v="114095.2282"/>
    <x v="0"/>
    <n v="11838.461499999999"/>
    <x v="1447"/>
    <x v="0"/>
    <m/>
  </r>
  <r>
    <d v="2025-07-22T01:19:59"/>
    <x v="9"/>
    <x v="23"/>
    <s v="HENAO MUOZ FERNEY"/>
    <x v="3"/>
    <x v="0"/>
    <n v="236"/>
    <n v="23.6"/>
    <n v="205.03457814661101"/>
    <m/>
    <n v="114095.2282"/>
    <x v="0"/>
    <n v="11838.461499999999"/>
    <x v="1447"/>
    <x v="0"/>
    <m/>
  </r>
  <r>
    <d v="2025-07-22T01:19:59"/>
    <x v="1"/>
    <x v="24"/>
    <s v="AGUDELO GARCIA LLORDIN ELIAS"/>
    <x v="3"/>
    <x v="0"/>
    <n v="163"/>
    <n v="16.3"/>
    <n v="205.03457814661101"/>
    <s v="2 Descuentos (Transbordo) "/>
    <n v="114095.2282"/>
    <x v="0"/>
    <n v="11838.461499999999"/>
    <x v="1447"/>
    <x v="0"/>
    <m/>
  </r>
  <r>
    <d v="2025-07-22T01:19:59"/>
    <x v="9"/>
    <x v="25"/>
    <s v="LEON PEREZ RAUL ENRIQUE"/>
    <x v="3"/>
    <x v="0"/>
    <n v="175"/>
    <n v="17.5"/>
    <n v="205.03457814661101"/>
    <s v="5 Descuentos (Asociado, usuarios desubicados y conducts) "/>
    <n v="114095.2282"/>
    <x v="0"/>
    <n v="11838.461499999999"/>
    <x v="1447"/>
    <x v="0"/>
    <m/>
  </r>
  <r>
    <d v="2025-07-22T01:20:00"/>
    <x v="1"/>
    <x v="26"/>
    <s v="MARTINEZ  WILMAR"/>
    <x v="1"/>
    <x v="0"/>
    <n v="207"/>
    <n v="18.818181818181799"/>
    <n v="225.53803596127199"/>
    <m/>
    <n v="125504.751"/>
    <x v="0"/>
    <n v="11838.461499999999"/>
    <x v="1447"/>
    <x v="0"/>
    <m/>
  </r>
  <r>
    <d v="2025-07-22T01:20:00"/>
    <x v="9"/>
    <x v="27"/>
    <s v="LAYOS JIMENEZ JOHAN CAMILO"/>
    <x v="0"/>
    <x v="0"/>
    <n v="162"/>
    <n v="18"/>
    <n v="184.53112033195001"/>
    <m/>
    <n v="102685.70540000001"/>
    <x v="0"/>
    <n v="11838.461499999999"/>
    <x v="1447"/>
    <x v="0"/>
    <m/>
  </r>
  <r>
    <d v="2025-07-22T01:20:00"/>
    <x v="1"/>
    <x v="28"/>
    <s v="MARULANDA JARAMILLO DAWER ANDRES"/>
    <x v="0"/>
    <x v="0"/>
    <n v="155"/>
    <n v="17.2222222222222"/>
    <n v="184.53112033195001"/>
    <m/>
    <n v="102685.70540000001"/>
    <x v="0"/>
    <n v="11838.461499999999"/>
    <x v="1447"/>
    <x v="0"/>
    <m/>
  </r>
  <r>
    <d v="2025-07-22T01:20:00"/>
    <x v="9"/>
    <x v="29"/>
    <s v="MONTOYA OSPINA GILBERTO ANTONIO"/>
    <x v="4"/>
    <x v="0"/>
    <n v="135"/>
    <n v="19.285714285714299"/>
    <n v="143.524204702628"/>
    <s v="3 Descuentos (Despachador y transbordo) "/>
    <n v="79866.659799999994"/>
    <x v="0"/>
    <n v="11838.461499999999"/>
    <x v="1447"/>
    <x v="0"/>
    <m/>
  </r>
  <r>
    <d v="2025-07-22T01:20:01"/>
    <x v="1"/>
    <x v="30"/>
    <s v="GOMEZ VERGARA EDWIN"/>
    <x v="3"/>
    <x v="0"/>
    <n v="214"/>
    <n v="21.4"/>
    <n v="205.03457814661101"/>
    <s v="Se descuenta 0.5 viaje por caidas reiteradas al reloj. 2 Descuentos (transbordo y usuario desubicado) "/>
    <n v="108390.6007"/>
    <x v="1"/>
    <n v="11838.461499999999"/>
    <x v="1447"/>
    <x v="2"/>
    <n v="10.2515"/>
  </r>
  <r>
    <d v="2025-07-22T01:20:01"/>
    <x v="9"/>
    <x v="31"/>
    <s v="MARTINEZ CHAVERRA LUIS NORBERTO"/>
    <x v="3"/>
    <x v="0"/>
    <n v="235"/>
    <n v="23.5"/>
    <n v="205.03457814661101"/>
    <m/>
    <n v="114095.2282"/>
    <x v="0"/>
    <n v="11838.461499999999"/>
    <x v="1447"/>
    <x v="0"/>
    <m/>
  </r>
  <r>
    <d v="2025-07-22T01:20:01"/>
    <x v="1"/>
    <x v="32"/>
    <s v="TABORDA ROJAS DIEGO ALEJANDRO"/>
    <x v="1"/>
    <x v="0"/>
    <n v="220"/>
    <n v="20"/>
    <n v="225.53803596127199"/>
    <s v="Se descuenta 0.5 viaje de 4 24 am ya que se desva sin Autorizacin. "/>
    <n v="119800.1235"/>
    <x v="1"/>
    <n v="11838.461499999999"/>
    <x v="1447"/>
    <x v="2"/>
    <n v="10.2515"/>
  </r>
  <r>
    <d v="2025-07-22T01:20:01"/>
    <x v="9"/>
    <x v="33"/>
    <s v="CALLE BOTERO JUAN RICARDO"/>
    <x v="3"/>
    <x v="0"/>
    <n v="229"/>
    <n v="22.9"/>
    <n v="205.03457814661101"/>
    <m/>
    <n v="114095.2282"/>
    <x v="0"/>
    <n v="11838.461499999999"/>
    <x v="1447"/>
    <x v="0"/>
    <m/>
  </r>
  <r>
    <d v="2025-07-22T01:20:02"/>
    <x v="1"/>
    <x v="34"/>
    <s v="PALMAR PANA EDIXON JOSUE"/>
    <x v="0"/>
    <x v="0"/>
    <n v="195"/>
    <n v="21.6666666666667"/>
    <n v="184.53112033195001"/>
    <m/>
    <n v="102685.70540000001"/>
    <x v="0"/>
    <n v="11838.461499999999"/>
    <x v="1447"/>
    <x v="0"/>
    <m/>
  </r>
  <r>
    <d v="2025-07-22T01:20:02"/>
    <x v="9"/>
    <x v="35"/>
    <s v="OCAMPO OCAMPO ANTONIO JOSE"/>
    <x v="3"/>
    <x v="0"/>
    <n v="212"/>
    <n v="21.2"/>
    <n v="205.03457814661101"/>
    <m/>
    <n v="114095.2282"/>
    <x v="0"/>
    <n v="11838.461499999999"/>
    <x v="1447"/>
    <x v="0"/>
    <m/>
  </r>
  <r>
    <d v="2025-07-22T01:20:02"/>
    <x v="1"/>
    <x v="41"/>
    <s v="VALENCIA MENDOZA JHON "/>
    <x v="3"/>
    <x v="0"/>
    <n v="213"/>
    <n v="21.3"/>
    <n v="205.03457814661101"/>
    <m/>
    <n v="114095.2282"/>
    <x v="1"/>
    <n v="11838.461499999999"/>
    <x v="1447"/>
    <x v="0"/>
    <m/>
  </r>
  <r>
    <d v="2025-07-22T01:20:03"/>
    <x v="9"/>
    <x v="40"/>
    <s v="LOPERA ALVAREZ ESTIVEN"/>
    <x v="3"/>
    <x v="0"/>
    <n v="225"/>
    <n v="22.5"/>
    <n v="205.03457814661101"/>
    <m/>
    <n v="114095.2282"/>
    <x v="1"/>
    <n v="11838.461499999999"/>
    <x v="1447"/>
    <x v="0"/>
    <m/>
  </r>
  <r>
    <d v="2025-07-23T01:20:49"/>
    <x v="9"/>
    <x v="0"/>
    <s v="LOPEZ CEBALLOS JONATHAN CAMILO"/>
    <x v="12"/>
    <x v="0"/>
    <n v="292"/>
    <n v="22.461538461538499"/>
    <n v="269.37883008356499"/>
    <s v="1 Descuento (Conduct) "/>
    <n v="149981.61559999999"/>
    <x v="0"/>
    <n v="13391.6667"/>
    <x v="1448"/>
    <x v="0"/>
    <m/>
  </r>
  <r>
    <d v="2025-07-23T01:20:49"/>
    <x v="1"/>
    <x v="36"/>
    <s v="PARIAS MURIEL JHON FREDY"/>
    <x v="4"/>
    <x v="0"/>
    <n v="150"/>
    <n v="21.428571428571399"/>
    <n v="145.05013927576601"/>
    <m/>
    <n v="80759.3315"/>
    <x v="1"/>
    <n v="13391.6667"/>
    <x v="1448"/>
    <x v="0"/>
    <m/>
  </r>
  <r>
    <d v="2025-07-23T01:20:49"/>
    <x v="9"/>
    <x v="1"/>
    <s v="ESPINOZA CHAVARRIA GUILLERMO LEON"/>
    <x v="0"/>
    <x v="0"/>
    <n v="199"/>
    <n v="22.1111111111111"/>
    <n v="186.49303621169901"/>
    <m/>
    <n v="103833.4262"/>
    <x v="0"/>
    <n v="13391.6667"/>
    <x v="1448"/>
    <x v="0"/>
    <m/>
  </r>
  <r>
    <d v="2025-07-23T01:20:50"/>
    <x v="1"/>
    <x v="37"/>
    <s v="SANCHEZ BETANCOURT FRANSCISCO"/>
    <x v="0"/>
    <x v="0"/>
    <n v="201"/>
    <n v="22.3333333333333"/>
    <n v="186.49303621169901"/>
    <m/>
    <n v="103833.4262"/>
    <x v="0"/>
    <n v="13391.6667"/>
    <x v="1448"/>
    <x v="0"/>
    <m/>
  </r>
  <r>
    <d v="2025-07-23T01:20:50"/>
    <x v="9"/>
    <x v="2"/>
    <s v="HERNANDEZ MACIAS GILBERTO"/>
    <x v="9"/>
    <x v="0"/>
    <n v="262"/>
    <n v="21.8333333333333"/>
    <n v="248.65738161559901"/>
    <m/>
    <n v="138444.56820000001"/>
    <x v="1"/>
    <n v="13391.6667"/>
    <x v="1448"/>
    <x v="0"/>
    <m/>
  </r>
  <r>
    <d v="2025-07-23T01:20:50"/>
    <x v="1"/>
    <x v="3"/>
    <s v="LAYOS JIMENEZ JOHAN CAMILO"/>
    <x v="4"/>
    <x v="0"/>
    <n v="158"/>
    <n v="22.571428571428601"/>
    <n v="145.05013927576601"/>
    <m/>
    <n v="80759.3315"/>
    <x v="0"/>
    <n v="13391.6667"/>
    <x v="1448"/>
    <x v="0"/>
    <m/>
  </r>
  <r>
    <d v="2025-07-23T01:20:50"/>
    <x v="9"/>
    <x v="4"/>
    <s v="GIRALDO GIRALDO YOVIN ANDRES"/>
    <x v="9"/>
    <x v="0"/>
    <n v="269"/>
    <n v="22.4166666666667"/>
    <n v="248.65738161559901"/>
    <s v="2 Descuentos (Usuarios desubicados) "/>
    <n v="138444.56820000001"/>
    <x v="1"/>
    <n v="13391.6667"/>
    <x v="1448"/>
    <x v="0"/>
    <m/>
  </r>
  <r>
    <d v="2025-07-23T01:20:51"/>
    <x v="1"/>
    <x v="5"/>
    <s v="BERNAL RONDON KEVIN OSWALDO"/>
    <x v="0"/>
    <x v="0"/>
    <n v="135"/>
    <n v="15"/>
    <n v="186.49303621169901"/>
    <m/>
    <n v="103833.4262"/>
    <x v="1"/>
    <n v="13391.6667"/>
    <x v="1448"/>
    <x v="0"/>
    <m/>
  </r>
  <r>
    <d v="2025-07-23T01:20:51"/>
    <x v="9"/>
    <x v="6"/>
    <s v="CARTAGENA RAMIREZ FREDY ALONSO"/>
    <x v="4"/>
    <x v="0"/>
    <n v="112"/>
    <n v="16"/>
    <n v="145.05013927576601"/>
    <s v="3 Descuentos (Conducts) "/>
    <n v="80759.3315"/>
    <x v="0"/>
    <n v="13391.6667"/>
    <x v="1448"/>
    <x v="0"/>
    <m/>
  </r>
  <r>
    <d v="2025-07-23T01:20:51"/>
    <x v="1"/>
    <x v="7"/>
    <s v="MARIN ALZATE KEVIN ANDRES"/>
    <x v="9"/>
    <x v="0"/>
    <n v="234"/>
    <n v="19.5"/>
    <n v="248.65738161559901"/>
    <s v="Se descuenta 0.5 viaje de 8 33 am ya que NO ingresa a la minorista. 1 Descuento (Monitoreo) "/>
    <n v="132676.17569999999"/>
    <x v="0"/>
    <n v="13391.6667"/>
    <x v="1448"/>
    <x v="2"/>
    <n v="10.3605"/>
  </r>
  <r>
    <d v="2025-07-23T01:20:51"/>
    <x v="9"/>
    <x v="9"/>
    <s v="DAVID  HENRY GIOVANNY"/>
    <x v="6"/>
    <x v="0"/>
    <n v="217"/>
    <n v="27.125"/>
    <n v="165.77158774373299"/>
    <m/>
    <n v="92296.378800000006"/>
    <x v="0"/>
    <n v="13391.6667"/>
    <x v="1448"/>
    <x v="0"/>
    <m/>
  </r>
  <r>
    <d v="2025-07-23T01:20:51"/>
    <x v="1"/>
    <x v="11"/>
    <s v="HINCAPIE LOPEZ DIDIER FABIAN"/>
    <x v="0"/>
    <x v="0"/>
    <n v="200"/>
    <n v="22.2222222222222"/>
    <n v="186.49303621169901"/>
    <m/>
    <n v="103833.4262"/>
    <x v="1"/>
    <n v="13391.6667"/>
    <x v="1448"/>
    <x v="0"/>
    <m/>
  </r>
  <r>
    <d v="2025-07-23T01:20:52"/>
    <x v="9"/>
    <x v="12"/>
    <s v="VERENZUELA MARTINEZ ALEXANDER"/>
    <x v="3"/>
    <x v="0"/>
    <n v="240"/>
    <n v="24"/>
    <n v="207.21448467966599"/>
    <m/>
    <n v="115370.47349999999"/>
    <x v="1"/>
    <n v="13391.6667"/>
    <x v="1448"/>
    <x v="0"/>
    <m/>
  </r>
  <r>
    <d v="2025-07-23T01:20:52"/>
    <x v="1"/>
    <x v="13"/>
    <s v="PEREZ GARCIA JUAN ESTEBAN"/>
    <x v="3"/>
    <x v="0"/>
    <n v="205"/>
    <n v="20.5"/>
    <n v="207.21448467966599"/>
    <s v="2 Descuentos (Oficina) "/>
    <n v="115370.47349999999"/>
    <x v="0"/>
    <n v="13391.6667"/>
    <x v="1448"/>
    <x v="0"/>
    <m/>
  </r>
  <r>
    <d v="2025-07-23T01:20:52"/>
    <x v="9"/>
    <x v="16"/>
    <s v="MACEA ARBELAEZ MATEO"/>
    <x v="2"/>
    <x v="0"/>
    <n v="121"/>
    <n v="20.1666666666667"/>
    <n v="124.32869080779901"/>
    <s v="Se descuenta 0.5 viaje de 7 54 am ya que sube por el 13 sin autorizacin "/>
    <n v="63453.891600000003"/>
    <x v="0"/>
    <n v="13391.6667"/>
    <x v="1448"/>
    <x v="2"/>
    <n v="10.3605"/>
  </r>
  <r>
    <d v="2025-07-23T01:20:52"/>
    <x v="1"/>
    <x v="17"/>
    <s v="VALENCIA MENDOZA JHON"/>
    <x v="2"/>
    <x v="0"/>
    <n v="119"/>
    <n v="19.8333333333333"/>
    <n v="124.32869080779901"/>
    <m/>
    <n v="69222.284100000004"/>
    <x v="0"/>
    <n v="13391.6667"/>
    <x v="1448"/>
    <x v="0"/>
    <m/>
  </r>
  <r>
    <d v="2025-07-23T01:20:53"/>
    <x v="9"/>
    <x v="18"/>
    <s v="MACIAS HERNANDEZ JULIAN DAVID"/>
    <x v="0"/>
    <x v="0"/>
    <n v="167"/>
    <n v="18.5555555555556"/>
    <n v="186.49303621169901"/>
    <m/>
    <n v="103833.4262"/>
    <x v="0"/>
    <n v="13391.6667"/>
    <x v="1448"/>
    <x v="0"/>
    <m/>
  </r>
  <r>
    <d v="2025-07-23T01:20:53"/>
    <x v="1"/>
    <x v="19"/>
    <s v="QUIRAMA CASTAEDA JHON JADER"/>
    <x v="0"/>
    <x v="0"/>
    <n v="197"/>
    <n v="21.8888888888889"/>
    <n v="186.49303621169901"/>
    <m/>
    <n v="103833.4262"/>
    <x v="1"/>
    <n v="13391.6667"/>
    <x v="1448"/>
    <x v="0"/>
    <m/>
  </r>
  <r>
    <d v="2025-07-23T01:20:53"/>
    <x v="9"/>
    <x v="20"/>
    <s v="SALDARRIAGA PARRA LUIS ALBERTO"/>
    <x v="0"/>
    <x v="0"/>
    <n v="164"/>
    <n v="18.2222222222222"/>
    <n v="186.49303621169901"/>
    <s v="16 Descuentos (Transbordo) "/>
    <n v="103833.4262"/>
    <x v="2"/>
    <n v="13391.6667"/>
    <x v="1448"/>
    <x v="0"/>
    <m/>
  </r>
  <r>
    <d v="2025-07-23T01:20:53"/>
    <x v="1"/>
    <x v="21"/>
    <s v="GUTIERREZ ARICAPA DANIEL HUMBERTO"/>
    <x v="0"/>
    <x v="0"/>
    <n v="173"/>
    <n v="19.2222222222222"/>
    <n v="186.49303621169901"/>
    <s v="1 Descuento (Conduct) "/>
    <n v="103833.4262"/>
    <x v="0"/>
    <n v="13391.6667"/>
    <x v="1448"/>
    <x v="0"/>
    <m/>
  </r>
  <r>
    <d v="2025-07-23T01:20:54"/>
    <x v="9"/>
    <x v="38"/>
    <s v="HENAO MUOZ FERNEY"/>
    <x v="3"/>
    <x v="0"/>
    <n v="248"/>
    <n v="24.8"/>
    <n v="207.21448467966599"/>
    <s v="5 Descuentos (Despachador, conducts y usuarios desubicados) "/>
    <n v="115370.47349999999"/>
    <x v="1"/>
    <n v="13391.6667"/>
    <x v="1448"/>
    <x v="0"/>
    <m/>
  </r>
  <r>
    <d v="2025-07-23T01:20:54"/>
    <x v="1"/>
    <x v="22"/>
    <s v="CIRO MARIN RODRIGO ALBERTO"/>
    <x v="0"/>
    <x v="0"/>
    <n v="163"/>
    <n v="18.1111111111111"/>
    <n v="186.49303621169901"/>
    <m/>
    <n v="103833.4262"/>
    <x v="0"/>
    <n v="13391.6667"/>
    <x v="1448"/>
    <x v="0"/>
    <m/>
  </r>
  <r>
    <d v="2025-07-23T01:20:54"/>
    <x v="9"/>
    <x v="23"/>
    <s v="HENAO HOYOS SANTIAGO"/>
    <x v="1"/>
    <x v="0"/>
    <n v="193"/>
    <n v="17.545454545454501"/>
    <n v="227.935933147632"/>
    <m/>
    <n v="126907.5209"/>
    <x v="0"/>
    <n v="13391.6667"/>
    <x v="1448"/>
    <x v="0"/>
    <m/>
  </r>
  <r>
    <d v="2025-07-23T01:20:54"/>
    <x v="1"/>
    <x v="24"/>
    <s v="AGUDELO GARCIA LLORDIN ELIAS"/>
    <x v="1"/>
    <x v="0"/>
    <n v="177"/>
    <n v="16.090909090909101"/>
    <n v="227.935933147632"/>
    <s v="5 Descuentos (jefe de ruta y usuarios desubicados) "/>
    <n v="126907.5209"/>
    <x v="0"/>
    <n v="13391.6667"/>
    <x v="1448"/>
    <x v="0"/>
    <m/>
  </r>
  <r>
    <d v="2025-07-23T01:20:54"/>
    <x v="9"/>
    <x v="25"/>
    <s v="JARAMILLO JARAMILLO FRANCISCO WBEIMAR"/>
    <x v="0"/>
    <x v="0"/>
    <n v="135"/>
    <n v="15"/>
    <n v="186.49303621169901"/>
    <m/>
    <n v="103833.4262"/>
    <x v="0"/>
    <n v="13391.6667"/>
    <x v="1448"/>
    <x v="0"/>
    <m/>
  </r>
  <r>
    <d v="2025-07-23T01:20:55"/>
    <x v="1"/>
    <x v="26"/>
    <s v="MARTINEZ  WILMAR"/>
    <x v="3"/>
    <x v="0"/>
    <n v="189"/>
    <n v="18.899999999999999"/>
    <n v="207.21448467966599"/>
    <s v="5 Descuentos (jefe de ruta y conducts) "/>
    <n v="115370.47349999999"/>
    <x v="0"/>
    <n v="13391.6667"/>
    <x v="1448"/>
    <x v="0"/>
    <m/>
  </r>
  <r>
    <d v="2025-07-23T01:20:55"/>
    <x v="9"/>
    <x v="39"/>
    <s v="ZAPATA MONSALVE ALEX DARIO"/>
    <x v="6"/>
    <x v="0"/>
    <n v="168"/>
    <n v="21"/>
    <n v="165.77158774373299"/>
    <m/>
    <n v="92296.378800000006"/>
    <x v="0"/>
    <n v="13391.6667"/>
    <x v="1448"/>
    <x v="0"/>
    <m/>
  </r>
  <r>
    <d v="2025-07-23T01:20:55"/>
    <x v="1"/>
    <x v="27"/>
    <s v="AGUDELO GARCIA DENIN ANGELO"/>
    <x v="3"/>
    <x v="0"/>
    <n v="213"/>
    <n v="21.3"/>
    <n v="207.21448467966599"/>
    <m/>
    <n v="115370.47349999999"/>
    <x v="0"/>
    <n v="13391.6667"/>
    <x v="1448"/>
    <x v="0"/>
    <m/>
  </r>
  <r>
    <d v="2025-07-23T01:20:55"/>
    <x v="9"/>
    <x v="28"/>
    <s v="MARULANDA JARAMILLO DAWER ANDRES"/>
    <x v="3"/>
    <x v="0"/>
    <n v="181"/>
    <n v="18.100000000000001"/>
    <n v="207.21448467966599"/>
    <m/>
    <n v="115370.47349999999"/>
    <x v="0"/>
    <n v="13391.6667"/>
    <x v="1448"/>
    <x v="0"/>
    <m/>
  </r>
  <r>
    <d v="2025-07-23T01:20:55"/>
    <x v="1"/>
    <x v="29"/>
    <s v="MONTOYA OSPINA GILBERTO ANTONIO"/>
    <x v="1"/>
    <x v="0"/>
    <n v="268"/>
    <n v="24.363636363636399"/>
    <n v="227.935933147632"/>
    <s v="3 Descuentos (Jefe de ruta) "/>
    <n v="126907.5209"/>
    <x v="0"/>
    <n v="13391.6667"/>
    <x v="1448"/>
    <x v="0"/>
    <m/>
  </r>
  <r>
    <d v="2025-07-23T01:20:56"/>
    <x v="9"/>
    <x v="30"/>
    <s v="GOMEZ VERGARA EDWIN"/>
    <x v="6"/>
    <x v="0"/>
    <n v="208"/>
    <n v="26"/>
    <n v="165.77158774373299"/>
    <s v="3 Descuentos (Usuarios movilidad reducida, conduct y transbordo)"/>
    <n v="92296.378800000006"/>
    <x v="1"/>
    <n v="13391.6667"/>
    <x v="1448"/>
    <x v="0"/>
    <m/>
  </r>
  <r>
    <d v="2025-07-23T01:20:56"/>
    <x v="1"/>
    <x v="31"/>
    <s v="MARTINEZ CHAVERRA LUIS NORBERTO"/>
    <x v="0"/>
    <x v="0"/>
    <n v="231"/>
    <n v="25.6666666666667"/>
    <n v="186.49303621169901"/>
    <s v="7 Descuentos (Transbordo) "/>
    <n v="103833.4262"/>
    <x v="0"/>
    <n v="13391.6667"/>
    <x v="1448"/>
    <x v="0"/>
    <m/>
  </r>
  <r>
    <d v="2025-07-23T01:20:56"/>
    <x v="9"/>
    <x v="32"/>
    <s v="TABORDA ROJAS DIEGO ALEJANDRO"/>
    <x v="2"/>
    <x v="0"/>
    <n v="143"/>
    <n v="23.8333333333333"/>
    <n v="124.32869080779901"/>
    <m/>
    <n v="69222.284100000004"/>
    <x v="1"/>
    <n v="13391.6667"/>
    <x v="1448"/>
    <x v="0"/>
    <m/>
  </r>
  <r>
    <d v="2025-07-23T01:20:56"/>
    <x v="1"/>
    <x v="33"/>
    <s v="CALLE BOTERO JUAN RICARDO"/>
    <x v="3"/>
    <x v="0"/>
    <n v="219"/>
    <n v="21.9"/>
    <n v="207.21448467966599"/>
    <s v="1 Descuento (Monitoreo) "/>
    <n v="115370.47349999999"/>
    <x v="0"/>
    <n v="13391.6667"/>
    <x v="1448"/>
    <x v="0"/>
    <m/>
  </r>
  <r>
    <d v="2025-07-23T01:20:57"/>
    <x v="9"/>
    <x v="34"/>
    <s v="PALMAR PANA EDIXON JOSUE"/>
    <x v="13"/>
    <x v="0"/>
    <n v="266"/>
    <n v="19"/>
    <n v="290.10027855153203"/>
    <s v="9 Descuentos (Transbordo y jefe de ruta) "/>
    <n v="161518.663"/>
    <x v="0"/>
    <n v="13391.6667"/>
    <x v="1448"/>
    <x v="0"/>
    <m/>
  </r>
  <r>
    <d v="2025-07-23T01:20:57"/>
    <x v="1"/>
    <x v="35"/>
    <s v="OCAMPO OCAMPO ANTONIO JOSE"/>
    <x v="1"/>
    <x v="0"/>
    <n v="220"/>
    <n v="20"/>
    <n v="227.935933147632"/>
    <m/>
    <n v="126907.5209"/>
    <x v="0"/>
    <n v="13391.6667"/>
    <x v="1448"/>
    <x v="0"/>
    <m/>
  </r>
  <r>
    <d v="2025-07-23T01:20:57"/>
    <x v="9"/>
    <x v="41"/>
    <s v="GARCIA DAVID WILSON ALBERTO"/>
    <x v="3"/>
    <x v="0"/>
    <n v="198"/>
    <n v="19.8"/>
    <n v="207.21448467966599"/>
    <m/>
    <n v="115370.47349999999"/>
    <x v="1"/>
    <n v="13391.6667"/>
    <x v="1448"/>
    <x v="0"/>
    <m/>
  </r>
  <r>
    <d v="2025-07-23T01:20:57"/>
    <x v="1"/>
    <x v="40"/>
    <s v="LOPERA ALVAREZ ESTIVEN"/>
    <x v="3"/>
    <x v="0"/>
    <n v="204"/>
    <n v="20.399999999999999"/>
    <n v="207.21448467966599"/>
    <m/>
    <n v="115370.47349999999"/>
    <x v="1"/>
    <n v="13391.6667"/>
    <x v="1448"/>
    <x v="0"/>
    <m/>
  </r>
  <r>
    <d v="2025-07-24T01:49:08"/>
    <x v="1"/>
    <x v="11"/>
    <s v="HINCAPIE LOPEZ DIDIER FABIAN"/>
    <x v="3"/>
    <x v="0"/>
    <n v="205"/>
    <n v="20.5"/>
    <n v="211.08910891089101"/>
    <s v="Se descuenta 05 viaje de 4 36 am ya que NO ingresa a san juan. "/>
    <n v="111755.24619999999"/>
    <x v="1"/>
    <n v="12943.243200000001"/>
    <x v="1449"/>
    <x v="2"/>
    <n v="10.554500000000001"/>
  </r>
  <r>
    <d v="2025-07-24T01:49:05"/>
    <x v="1"/>
    <x v="36"/>
    <s v="PARIAS MURIEL JHON FREDY"/>
    <x v="6"/>
    <x v="0"/>
    <n v="204"/>
    <n v="25.5"/>
    <n v="168.87128712871299"/>
    <m/>
    <n v="94109.702999999994"/>
    <x v="1"/>
    <n v="12943.243200000001"/>
    <x v="1449"/>
    <x v="0"/>
    <m/>
  </r>
  <r>
    <d v="2025-07-24T01:49:06"/>
    <x v="9"/>
    <x v="37"/>
    <s v="SANCHEZ BETANCOURT FRANSCISCO"/>
    <x v="6"/>
    <x v="0"/>
    <n v="144"/>
    <n v="18"/>
    <n v="168.87128712871299"/>
    <s v="3 Descuentos (Transbordo) "/>
    <n v="94109.702999999994"/>
    <x v="0"/>
    <n v="12943.243200000001"/>
    <x v="1449"/>
    <x v="0"/>
    <m/>
  </r>
  <r>
    <d v="2025-07-24T01:49:06"/>
    <x v="1"/>
    <x v="2"/>
    <s v="HERNANDEZ MACIAS GILBERTO"/>
    <x v="9"/>
    <x v="0"/>
    <n v="287"/>
    <n v="23.9166666666667"/>
    <n v="253.30693069306901"/>
    <s v="2 Descuentos (Usuarios desubicados) "/>
    <n v="141164.5545"/>
    <x v="1"/>
    <n v="12943.243200000001"/>
    <x v="1449"/>
    <x v="0"/>
    <m/>
  </r>
  <r>
    <d v="2025-07-24T01:49:06"/>
    <x v="9"/>
    <x v="3"/>
    <s v="LOPEZ PINEDA DANIEL ESTIVEN"/>
    <x v="0"/>
    <x v="0"/>
    <n v="209"/>
    <n v="23.2222222222222"/>
    <n v="189.980198019802"/>
    <m/>
    <n v="105873.4158"/>
    <x v="0"/>
    <n v="12943.243200000001"/>
    <x v="1449"/>
    <x v="0"/>
    <m/>
  </r>
  <r>
    <d v="2025-07-24T01:49:06"/>
    <x v="1"/>
    <x v="4"/>
    <s v="GIRALDO GIRALDO YOVIN ANDRES"/>
    <x v="1"/>
    <x v="0"/>
    <n v="267"/>
    <n v="24.272727272727298"/>
    <n v="232.19801980198"/>
    <s v="Se descuenta 0.5 viaje de 8 10 am ya que NO ingresa a la minorista. 3 Descuentos (Usuarios desubicados) "/>
    <n v="123518.95909999999"/>
    <x v="1"/>
    <n v="12943.243200000001"/>
    <x v="1449"/>
    <x v="2"/>
    <n v="10.554500000000001"/>
  </r>
  <r>
    <d v="2025-07-24T01:49:07"/>
    <x v="9"/>
    <x v="5"/>
    <s v="GONZALEZ PEREZ RAFAEL JOSE"/>
    <x v="8"/>
    <x v="0"/>
    <n v="121"/>
    <n v="24.2"/>
    <n v="105.544554455446"/>
    <m/>
    <n v="58818.564400000003"/>
    <x v="1"/>
    <n v="12943.243200000001"/>
    <x v="1449"/>
    <x v="0"/>
    <m/>
  </r>
  <r>
    <d v="2025-07-24T01:49:07"/>
    <x v="1"/>
    <x v="6"/>
    <s v="LAYOS JIMENEZ JOHAN CAMILO"/>
    <x v="0"/>
    <x v="0"/>
    <n v="145"/>
    <n v="16.1111111111111"/>
    <n v="189.980198019802"/>
    <m/>
    <n v="105873.4158"/>
    <x v="0"/>
    <n v="12943.243200000001"/>
    <x v="1449"/>
    <x v="0"/>
    <m/>
  </r>
  <r>
    <d v="2025-07-24T01:49:07"/>
    <x v="9"/>
    <x v="7"/>
    <s v="MARIN ALZATE KEVIN ANDRES"/>
    <x v="3"/>
    <x v="0"/>
    <n v="200"/>
    <n v="20"/>
    <n v="211.08910891089101"/>
    <m/>
    <n v="117637.1287"/>
    <x v="0"/>
    <n v="12943.243200000001"/>
    <x v="1449"/>
    <x v="0"/>
    <m/>
  </r>
  <r>
    <d v="2025-07-24T01:49:07"/>
    <x v="1"/>
    <x v="9"/>
    <s v="DAVID  HENRY GIOVANNY"/>
    <x v="11"/>
    <x v="3"/>
    <n v="32"/>
    <n v="21.3333333333333"/>
    <n v="31.6633663366337"/>
    <m/>
    <n v="17645.569299999999"/>
    <x v="0"/>
    <n v="12943.243200000001"/>
    <x v="1449"/>
    <x v="0"/>
    <m/>
  </r>
  <r>
    <d v="2025-07-24T01:49:08"/>
    <x v="9"/>
    <x v="10"/>
    <s v="ZAPATA MONSALVE ALEX DARIO"/>
    <x v="0"/>
    <x v="0"/>
    <n v="178"/>
    <n v="19.7777777777778"/>
    <n v="189.980198019802"/>
    <s v="1 Descuento (Usuario desubicado) "/>
    <n v="105873.4158"/>
    <x v="0"/>
    <n v="12943.243200000001"/>
    <x v="1449"/>
    <x v="0"/>
    <m/>
  </r>
  <r>
    <d v="2025-07-24T01:49:08"/>
    <x v="9"/>
    <x v="12"/>
    <s v="VERENZUELA MARTINEZ ALEXANDER"/>
    <x v="6"/>
    <x v="0"/>
    <n v="175"/>
    <n v="21.875"/>
    <n v="168.87128712871299"/>
    <m/>
    <n v="94109.702999999994"/>
    <x v="1"/>
    <n v="12943.243200000001"/>
    <x v="1449"/>
    <x v="0"/>
    <m/>
  </r>
  <r>
    <d v="2025-07-24T01:49:08"/>
    <x v="1"/>
    <x v="13"/>
    <s v="PEREZ GARCIA JUAN ESTEBAN"/>
    <x v="3"/>
    <x v="0"/>
    <n v="203"/>
    <n v="20.3"/>
    <n v="211.08910891089101"/>
    <m/>
    <n v="117637.1287"/>
    <x v="0"/>
    <n v="12943.243200000001"/>
    <x v="1449"/>
    <x v="0"/>
    <m/>
  </r>
  <r>
    <d v="2025-07-24T01:49:08"/>
    <x v="9"/>
    <x v="14"/>
    <s v="MURILLO  YORMAN ANDRES"/>
    <x v="0"/>
    <x v="0"/>
    <n v="185"/>
    <n v="20.5555555555556"/>
    <n v="189.980198019802"/>
    <m/>
    <n v="105873.4158"/>
    <x v="0"/>
    <n v="12943.243200000001"/>
    <x v="1449"/>
    <x v="0"/>
    <m/>
  </r>
  <r>
    <d v="2025-07-24T01:49:09"/>
    <x v="1"/>
    <x v="16"/>
    <s v="MACEA ARBELAEZ MATEO"/>
    <x v="12"/>
    <x v="0"/>
    <n v="237"/>
    <n v="18.230769230769202"/>
    <n v="274.41584158415799"/>
    <s v="3 Descuentos (Conducts) "/>
    <n v="152928.26730000001"/>
    <x v="0"/>
    <n v="12943.243200000001"/>
    <x v="1449"/>
    <x v="0"/>
    <m/>
  </r>
  <r>
    <d v="2025-07-24T01:49:09"/>
    <x v="9"/>
    <x v="17"/>
    <s v="VALENCIA MENDOZA JHON"/>
    <x v="9"/>
    <x v="0"/>
    <n v="241"/>
    <n v="20.0833333333333"/>
    <n v="253.30693069306901"/>
    <s v="1 Descuento (Monitoreo) "/>
    <n v="141164.5545"/>
    <x v="0"/>
    <n v="12943.243200000001"/>
    <x v="1449"/>
    <x v="0"/>
    <m/>
  </r>
  <r>
    <d v="2025-07-24T01:49:09"/>
    <x v="1"/>
    <x v="18"/>
    <s v="MACIAS HERNANDEZ JULIAN DAVID"/>
    <x v="3"/>
    <x v="0"/>
    <n v="185"/>
    <n v="18.5"/>
    <n v="211.08910891089101"/>
    <m/>
    <n v="117637.1287"/>
    <x v="0"/>
    <n v="12943.243200000001"/>
    <x v="1449"/>
    <x v="0"/>
    <m/>
  </r>
  <r>
    <d v="2025-07-24T01:49:09"/>
    <x v="9"/>
    <x v="19"/>
    <s v="QUIRAMA CASTAEDA JHON JADER"/>
    <x v="3"/>
    <x v="0"/>
    <n v="211"/>
    <n v="21.1"/>
    <n v="211.08910891089101"/>
    <s v="1 Descuento (Conduct) "/>
    <n v="117637.1287"/>
    <x v="1"/>
    <n v="12943.243200000001"/>
    <x v="1449"/>
    <x v="0"/>
    <m/>
  </r>
  <r>
    <d v="2025-07-24T01:49:09"/>
    <x v="1"/>
    <x v="20"/>
    <s v="SALDARRIAGA PARRA LUIS ALBERTO"/>
    <x v="0"/>
    <x v="0"/>
    <n v="180"/>
    <n v="20"/>
    <n v="189.980198019802"/>
    <m/>
    <n v="105873.4158"/>
    <x v="2"/>
    <n v="12943.243200000001"/>
    <x v="1449"/>
    <x v="0"/>
    <m/>
  </r>
  <r>
    <d v="2025-07-24T01:49:10"/>
    <x v="9"/>
    <x v="21"/>
    <s v="GUTIERREZ ARICAPA DANIEL HUMBERTO"/>
    <x v="4"/>
    <x v="1"/>
    <n v="97"/>
    <n v="13.8571428571429"/>
    <n v="147.76237623762401"/>
    <s v="Se descuenta 0.5 viaje de 4 48 am ya que se desvia sin autorizacin. Se descuenta 0.5 viaje de 3 25 pm ya que NO cumple las indicaciones de la ruta.  "/>
    <n v="70582.225099999996"/>
    <x v="0"/>
    <n v="12943.243200000001"/>
    <x v="1449"/>
    <x v="1"/>
    <n v="21.109000000000002"/>
  </r>
  <r>
    <d v="2025-07-24T01:49:10"/>
    <x v="1"/>
    <x v="38"/>
    <s v="JIMENEZ HURTADO CARLOS ESTIVEN"/>
    <x v="0"/>
    <x v="0"/>
    <n v="176"/>
    <n v="19.5555555555556"/>
    <n v="189.980198019802"/>
    <s v="2 Descuentos (Conducts) "/>
    <n v="105873.4158"/>
    <x v="1"/>
    <n v="12943.243200000001"/>
    <x v="1449"/>
    <x v="0"/>
    <m/>
  </r>
  <r>
    <d v="2025-07-24T01:49:10"/>
    <x v="9"/>
    <x v="22"/>
    <s v="CIRO MARIN RODRIGO ALBERTO"/>
    <x v="0"/>
    <x v="0"/>
    <n v="177"/>
    <n v="19.6666666666667"/>
    <n v="189.980198019802"/>
    <s v="1 Descuento (Usuario desubicado) "/>
    <n v="105873.4158"/>
    <x v="0"/>
    <n v="12943.243200000001"/>
    <x v="1449"/>
    <x v="0"/>
    <m/>
  </r>
  <r>
    <d v="2025-07-24T01:49:10"/>
    <x v="1"/>
    <x v="23"/>
    <s v="HENAO HOYOS SANTIAGO"/>
    <x v="1"/>
    <x v="0"/>
    <n v="239"/>
    <n v="21.727272727272702"/>
    <n v="232.19801980198"/>
    <m/>
    <n v="129400.8416"/>
    <x v="0"/>
    <n v="12943.243200000001"/>
    <x v="1449"/>
    <x v="0"/>
    <m/>
  </r>
  <r>
    <d v="2025-07-24T01:49:10"/>
    <x v="9"/>
    <x v="24"/>
    <s v="AGUDELO GARCIA LLORDIN ELIAS"/>
    <x v="0"/>
    <x v="0"/>
    <n v="185"/>
    <n v="20.5555555555556"/>
    <n v="189.980198019802"/>
    <m/>
    <n v="105873.4158"/>
    <x v="0"/>
    <n v="12943.243200000001"/>
    <x v="1449"/>
    <x v="0"/>
    <m/>
  </r>
  <r>
    <d v="2025-07-24T01:49:11"/>
    <x v="1"/>
    <x v="25"/>
    <s v="LEON PEREZ RAUL ENRIQUE"/>
    <x v="1"/>
    <x v="0"/>
    <n v="257"/>
    <n v="23.363636363636399"/>
    <n v="232.19801980198"/>
    <s v="3 Descuentos (Usuarios desubicados y conduct) "/>
    <n v="129400.8416"/>
    <x v="0"/>
    <n v="12943.243200000001"/>
    <x v="1449"/>
    <x v="0"/>
    <m/>
  </r>
  <r>
    <d v="2025-07-24T01:49:11"/>
    <x v="9"/>
    <x v="26"/>
    <s v="MARTINEZ  WILMAR"/>
    <x v="9"/>
    <x v="0"/>
    <n v="291"/>
    <n v="24.25"/>
    <n v="253.30693069306901"/>
    <m/>
    <n v="141164.5545"/>
    <x v="0"/>
    <n v="12943.243200000001"/>
    <x v="1449"/>
    <x v="0"/>
    <m/>
  </r>
  <r>
    <d v="2025-07-24T01:49:11"/>
    <x v="1"/>
    <x v="27"/>
    <s v="AGUDELO GARCIA DENIN ANGELO"/>
    <x v="6"/>
    <x v="0"/>
    <n v="177"/>
    <n v="22.125"/>
    <n v="168.87128712871299"/>
    <s v="2 Descuentos (Conducts) "/>
    <n v="94109.702999999994"/>
    <x v="0"/>
    <n v="12943.243200000001"/>
    <x v="1449"/>
    <x v="0"/>
    <m/>
  </r>
  <r>
    <d v="2025-07-24T01:49:11"/>
    <x v="9"/>
    <x v="28"/>
    <s v="MARULANDA JARAMILLO DAWER ANDRES"/>
    <x v="1"/>
    <x v="0"/>
    <n v="205"/>
    <n v="18.636363636363601"/>
    <n v="232.19801980198"/>
    <m/>
    <n v="129400.8416"/>
    <x v="0"/>
    <n v="12943.243200000001"/>
    <x v="1449"/>
    <x v="0"/>
    <m/>
  </r>
  <r>
    <d v="2025-07-24T01:49:12"/>
    <x v="1"/>
    <x v="29"/>
    <s v="MONTOYA OSPINA GILBERTO ANTONIO"/>
    <x v="9"/>
    <x v="0"/>
    <n v="292"/>
    <n v="24.3333333333333"/>
    <n v="253.30693069306901"/>
    <s v="1 Descuento (Monitoreo) "/>
    <n v="141164.5545"/>
    <x v="0"/>
    <n v="12943.243200000001"/>
    <x v="1449"/>
    <x v="0"/>
    <m/>
  </r>
  <r>
    <d v="2025-07-24T01:49:12"/>
    <x v="9"/>
    <x v="30"/>
    <s v="DURANGO PAEZ GILDARDO"/>
    <x v="1"/>
    <x v="0"/>
    <n v="225"/>
    <n v="20.454545454545499"/>
    <n v="232.19801980198"/>
    <s v="1 Descuento (Monitoreo) "/>
    <n v="129400.8416"/>
    <x v="1"/>
    <n v="12943.243200000001"/>
    <x v="1449"/>
    <x v="0"/>
    <m/>
  </r>
  <r>
    <d v="2025-07-24T01:49:12"/>
    <x v="1"/>
    <x v="31"/>
    <s v="MARTINEZ CHAVERRA LUIS NORBERTO"/>
    <x v="1"/>
    <x v="0"/>
    <n v="263"/>
    <n v="23.909090909090899"/>
    <n v="232.19801980198"/>
    <s v="3 Descuentos (Monitoreo, despachador y usuario desubicado) "/>
    <n v="129400.8416"/>
    <x v="0"/>
    <n v="12943.243200000001"/>
    <x v="1449"/>
    <x v="0"/>
    <m/>
  </r>
  <r>
    <d v="2025-07-24T01:49:12"/>
    <x v="9"/>
    <x v="32"/>
    <s v="TABORDA ROJAS DIEGO ALEJANDRO"/>
    <x v="3"/>
    <x v="0"/>
    <n v="230"/>
    <n v="23"/>
    <n v="211.08910891089101"/>
    <m/>
    <n v="117637.1287"/>
    <x v="1"/>
    <n v="12943.243200000001"/>
    <x v="1449"/>
    <x v="0"/>
    <m/>
  </r>
  <r>
    <d v="2025-07-24T01:49:12"/>
    <x v="1"/>
    <x v="33"/>
    <s v="CALLE BOTERO JUAN RICARDO"/>
    <x v="3"/>
    <x v="0"/>
    <n v="227"/>
    <n v="22.7"/>
    <n v="211.08910891089101"/>
    <s v="2 Descuentos (Usuarios desubicados) "/>
    <n v="117637.1287"/>
    <x v="0"/>
    <n v="12943.243200000001"/>
    <x v="1449"/>
    <x v="0"/>
    <m/>
  </r>
  <r>
    <d v="2025-07-24T01:49:13"/>
    <x v="9"/>
    <x v="34"/>
    <s v="HENAO MUOZ FERNEY"/>
    <x v="9"/>
    <x v="0"/>
    <n v="277"/>
    <n v="23.0833333333333"/>
    <n v="253.30693069306901"/>
    <s v="3 Descuentos (Conducts y usuario desubicado) "/>
    <n v="141164.5545"/>
    <x v="0"/>
    <n v="12943.243200000001"/>
    <x v="1449"/>
    <x v="0"/>
    <m/>
  </r>
  <r>
    <d v="2025-07-24T01:49:13"/>
    <x v="1"/>
    <x v="35"/>
    <s v="JARAMILLO JARAMILLO FRANCISCO WBEIMAR"/>
    <x v="0"/>
    <x v="0"/>
    <n v="143"/>
    <n v="15.8888888888889"/>
    <n v="189.980198019802"/>
    <m/>
    <n v="105873.4158"/>
    <x v="0"/>
    <n v="12943.243200000001"/>
    <x v="1449"/>
    <x v="0"/>
    <m/>
  </r>
  <r>
    <d v="2025-07-24T01:49:13"/>
    <x v="9"/>
    <x v="41"/>
    <s v="GARCIA DAVID WILSON ALBERTO"/>
    <x v="0"/>
    <x v="0"/>
    <n v="192"/>
    <n v="21.3333333333333"/>
    <n v="189.980198019802"/>
    <m/>
    <n v="105873.4158"/>
    <x v="1"/>
    <n v="12943.243200000001"/>
    <x v="1449"/>
    <x v="0"/>
    <m/>
  </r>
  <r>
    <d v="2025-07-24T01:49:13"/>
    <x v="1"/>
    <x v="40"/>
    <s v="LOPERA ALVAREZ ESTIVEN"/>
    <x v="0"/>
    <x v="0"/>
    <n v="200"/>
    <n v="22.2222222222222"/>
    <n v="189.980198019802"/>
    <m/>
    <n v="105873.4158"/>
    <x v="1"/>
    <n v="12943.243200000001"/>
    <x v="1449"/>
    <x v="0"/>
    <m/>
  </r>
  <r>
    <d v="2025-07-25T02:12:02"/>
    <x v="9"/>
    <x v="2"/>
    <s v="LONDOO LOPERA DUVAN ANDRES"/>
    <x v="1"/>
    <x v="0"/>
    <n v="219"/>
    <n v="19.909090909090899"/>
    <n v="226.98314606741599"/>
    <m/>
    <n v="126350.1404"/>
    <x v="1"/>
    <n v="13048.6486"/>
    <x v="1450"/>
    <x v="0"/>
    <m/>
  </r>
  <r>
    <d v="2025-07-25T02:12:00"/>
    <x v="9"/>
    <x v="0"/>
    <s v="LOPEZ CEBALLOS JONATHAN CAMILO"/>
    <x v="9"/>
    <x v="0"/>
    <n v="237"/>
    <n v="19.75"/>
    <n v="247.61797752808999"/>
    <s v="2 Descuentos (Usuarios desubicados) "/>
    <n v="137836.51689999999"/>
    <x v="0"/>
    <n v="13048.6486"/>
    <x v="1450"/>
    <x v="0"/>
    <m/>
  </r>
  <r>
    <d v="2025-07-25T02:12:01"/>
    <x v="1"/>
    <x v="36"/>
    <s v="PARIAS MURIEL JHON FREDY"/>
    <x v="0"/>
    <x v="1"/>
    <n v="229"/>
    <n v="25.4444444444444"/>
    <n v="185.71348314606701"/>
    <s v="Se descuenta 1 viaje por caidas reiteradas. "/>
    <n v="92219.6826"/>
    <x v="1"/>
    <n v="13048.6486"/>
    <x v="1450"/>
    <x v="1"/>
    <n v="20.073"/>
  </r>
  <r>
    <d v="2025-07-25T02:12:01"/>
    <x v="9"/>
    <x v="1"/>
    <s v="ESPINOZA CHAVARRIA GUILLERMO LEON"/>
    <x v="0"/>
    <x v="0"/>
    <n v="164"/>
    <n v="18.2222222222222"/>
    <n v="185.71348314606701"/>
    <s v="17 Descuentos (Incidente con Usuarios) "/>
    <n v="103377.3876"/>
    <x v="0"/>
    <n v="13048.6486"/>
    <x v="1450"/>
    <x v="0"/>
    <m/>
  </r>
  <r>
    <d v="2025-07-25T02:12:02"/>
    <x v="1"/>
    <x v="37"/>
    <s v="SANCHEZ BETANCOURT FRANSCISCO"/>
    <x v="1"/>
    <x v="0"/>
    <n v="230"/>
    <n v="20.909090909090899"/>
    <n v="226.98314606741599"/>
    <s v="2 Descuentos (Usuarios desubicados) "/>
    <n v="126350.1404"/>
    <x v="0"/>
    <n v="13048.6486"/>
    <x v="1450"/>
    <x v="0"/>
    <m/>
  </r>
  <r>
    <d v="2025-07-25T02:12:02"/>
    <x v="1"/>
    <x v="3"/>
    <s v="LOPEZ PINEDA DANIEL ESTIVEN"/>
    <x v="9"/>
    <x v="0"/>
    <n v="232"/>
    <n v="19.3333333333333"/>
    <n v="247.61797752808999"/>
    <m/>
    <n v="137836.51689999999"/>
    <x v="0"/>
    <n v="13048.6486"/>
    <x v="1450"/>
    <x v="0"/>
    <m/>
  </r>
  <r>
    <d v="2025-07-25T02:12:03"/>
    <x v="9"/>
    <x v="4"/>
    <s v="JARAMILLO JARAMILLO FRANCISCO WBEIMAR"/>
    <x v="2"/>
    <x v="0"/>
    <n v="109"/>
    <n v="18.1666666666667"/>
    <n v="123.808988764045"/>
    <m/>
    <n v="68918.258400000006"/>
    <x v="1"/>
    <n v="13048.6486"/>
    <x v="1450"/>
    <x v="0"/>
    <m/>
  </r>
  <r>
    <d v="2025-07-25T02:12:03"/>
    <x v="1"/>
    <x v="5"/>
    <s v="GONZALEZ PEREZ RAFAEL JOSE "/>
    <x v="3"/>
    <x v="0"/>
    <n v="200"/>
    <n v="20"/>
    <n v="206.34831460674201"/>
    <s v="2 Descuentos (Usuarios desubicados) "/>
    <n v="114863.764"/>
    <x v="1"/>
    <n v="13048.6486"/>
    <x v="1450"/>
    <x v="0"/>
    <m/>
  </r>
  <r>
    <d v="2025-07-25T02:12:04"/>
    <x v="1"/>
    <x v="7"/>
    <s v="MARIN ALZATE KEVIN ANDRES"/>
    <x v="9"/>
    <x v="0"/>
    <n v="213"/>
    <n v="17.75"/>
    <n v="247.61797752808999"/>
    <m/>
    <n v="137836.51689999999"/>
    <x v="0"/>
    <n v="13048.6486"/>
    <x v="1450"/>
    <x v="0"/>
    <m/>
  </r>
  <r>
    <d v="2025-07-25T02:12:03"/>
    <x v="9"/>
    <x v="6"/>
    <s v="CARTAGENA RAMIREZ FREDY ALONSO"/>
    <x v="1"/>
    <x v="0"/>
    <n v="209"/>
    <n v="19"/>
    <n v="226.98314606741599"/>
    <s v="1 Descuento (Conduct) "/>
    <n v="126350.1404"/>
    <x v="0"/>
    <n v="13048.6486"/>
    <x v="1450"/>
    <x v="0"/>
    <m/>
  </r>
  <r>
    <d v="2025-07-25T02:12:04"/>
    <x v="9"/>
    <x v="10"/>
    <s v="ZAPATA MONSALVE ALEX DARIO"/>
    <x v="0"/>
    <x v="0"/>
    <n v="172"/>
    <n v="19.1111111111111"/>
    <n v="185.71348314606701"/>
    <m/>
    <n v="103377.3876"/>
    <x v="0"/>
    <n v="13048.6486"/>
    <x v="1450"/>
    <x v="0"/>
    <m/>
  </r>
  <r>
    <d v="2025-07-25T02:12:04"/>
    <x v="1"/>
    <x v="11"/>
    <s v="HINCAPIE LOPEZ DIDIER FABIAN"/>
    <x v="3"/>
    <x v="0"/>
    <n v="223"/>
    <n v="22.3"/>
    <n v="206.34831460674201"/>
    <m/>
    <n v="114863.764"/>
    <x v="1"/>
    <n v="13048.6486"/>
    <x v="1450"/>
    <x v="0"/>
    <m/>
  </r>
  <r>
    <d v="2025-07-25T02:12:04"/>
    <x v="9"/>
    <x v="12"/>
    <s v="VERENZUELA MARTINEZ ALEXANDER"/>
    <x v="10"/>
    <x v="3"/>
    <n v="128"/>
    <n v="28.4444444444444"/>
    <n v="92.856741573033702"/>
    <m/>
    <n v="51688.693800000001"/>
    <x v="1"/>
    <n v="13048.6486"/>
    <x v="1450"/>
    <x v="0"/>
    <m/>
  </r>
  <r>
    <d v="2025-07-25T02:12:04"/>
    <x v="1"/>
    <x v="13"/>
    <s v="PEREZ GARCIA JUAN ESTEBAN"/>
    <x v="2"/>
    <x v="0"/>
    <n v="120"/>
    <n v="20"/>
    <n v="123.808988764045"/>
    <m/>
    <n v="68918.258400000006"/>
    <x v="0"/>
    <n v="13048.6486"/>
    <x v="1450"/>
    <x v="0"/>
    <m/>
  </r>
  <r>
    <d v="2025-07-25T02:12:05"/>
    <x v="9"/>
    <x v="14"/>
    <s v="MURILLO  YORMAN ANDRES"/>
    <x v="0"/>
    <x v="0"/>
    <n v="179"/>
    <n v="19.8888888888889"/>
    <n v="185.71348314606701"/>
    <m/>
    <n v="103377.3876"/>
    <x v="0"/>
    <n v="13048.6486"/>
    <x v="1450"/>
    <x v="0"/>
    <m/>
  </r>
  <r>
    <d v="2025-07-25T02:12:05"/>
    <x v="1"/>
    <x v="16"/>
    <s v="MACEA ARBELAEZ MATEO"/>
    <x v="12"/>
    <x v="0"/>
    <n v="233"/>
    <n v="17.923076923076898"/>
    <n v="268.252808988764"/>
    <s v="1 Descuento (Usuario movilidad reducida) "/>
    <n v="149322.8933"/>
    <x v="0"/>
    <n v="13048.6486"/>
    <x v="1450"/>
    <x v="0"/>
    <m/>
  </r>
  <r>
    <d v="2025-07-25T02:12:05"/>
    <x v="9"/>
    <x v="17"/>
    <s v="BERNAL RONDON KEVIN OSWALDO"/>
    <x v="6"/>
    <x v="0"/>
    <n v="144"/>
    <n v="18"/>
    <n v="165.078651685393"/>
    <s v="WBEIMAR JARAMILLO Realiz 3 viajes donde moviliz 72 Usuarios "/>
    <n v="91891.011199999994"/>
    <x v="0"/>
    <n v="13048.6486"/>
    <x v="1450"/>
    <x v="0"/>
    <m/>
  </r>
  <r>
    <d v="2025-07-25T02:12:05"/>
    <x v="1"/>
    <x v="18"/>
    <s v="MACIAS HERNANDEZ JULIAN DAVID"/>
    <x v="0"/>
    <x v="0"/>
    <n v="190"/>
    <n v="21.1111111111111"/>
    <n v="185.71348314606701"/>
    <m/>
    <n v="103377.3876"/>
    <x v="0"/>
    <n v="13048.6486"/>
    <x v="1450"/>
    <x v="0"/>
    <m/>
  </r>
  <r>
    <d v="2025-07-25T02:12:06"/>
    <x v="9"/>
    <x v="19"/>
    <s v="DURANGO PAEZ GILDARDO"/>
    <x v="0"/>
    <x v="0"/>
    <n v="154"/>
    <n v="17.1111111111111"/>
    <n v="185.71348314606701"/>
    <s v="1 Descuento (Conduct) "/>
    <n v="103377.3876"/>
    <x v="1"/>
    <n v="13048.6486"/>
    <x v="1450"/>
    <x v="0"/>
    <m/>
  </r>
  <r>
    <d v="2025-07-25T02:12:06"/>
    <x v="1"/>
    <x v="20"/>
    <s v="SALDARRIAGA PARRA LUIS ALBERTO"/>
    <x v="0"/>
    <x v="0"/>
    <n v="167"/>
    <n v="18.5555555555556"/>
    <n v="185.71348314606701"/>
    <m/>
    <n v="103377.3876"/>
    <x v="2"/>
    <n v="13048.6486"/>
    <x v="1450"/>
    <x v="0"/>
    <m/>
  </r>
  <r>
    <d v="2025-07-25T02:12:06"/>
    <x v="9"/>
    <x v="21"/>
    <s v="GUTIERREZ ARICAPA DANIEL HUMBERTO"/>
    <x v="3"/>
    <x v="0"/>
    <n v="220"/>
    <n v="23.157894736842099"/>
    <n v="196.030898876404"/>
    <s v="1 Descuento (Conduct) "/>
    <n v="109120.57580000001"/>
    <x v="0"/>
    <n v="13048.6486"/>
    <x v="1450"/>
    <x v="0"/>
    <m/>
  </r>
  <r>
    <d v="2025-07-25T02:12:06"/>
    <x v="1"/>
    <x v="38"/>
    <s v="JIMENEZ HURTADO CARLOS ESTIVEN"/>
    <x v="8"/>
    <x v="0"/>
    <n v="125"/>
    <n v="25"/>
    <n v="103.174157303371"/>
    <m/>
    <n v="57431.881999999998"/>
    <x v="1"/>
    <n v="13048.6486"/>
    <x v="1450"/>
    <x v="0"/>
    <m/>
  </r>
  <r>
    <d v="2025-07-25T02:12:07"/>
    <x v="9"/>
    <x v="22"/>
    <s v="CIRO MARIN RODRIGO ALBERTO"/>
    <x v="6"/>
    <x v="0"/>
    <n v="201"/>
    <n v="25.125"/>
    <n v="165.078651685393"/>
    <m/>
    <n v="91891.011199999994"/>
    <x v="0"/>
    <n v="13048.6486"/>
    <x v="1450"/>
    <x v="0"/>
    <m/>
  </r>
  <r>
    <d v="2025-07-25T02:12:07"/>
    <x v="1"/>
    <x v="23"/>
    <s v="HENAO HOYOS SANTIAGO"/>
    <x v="6"/>
    <x v="0"/>
    <n v="141"/>
    <n v="17.625"/>
    <n v="165.078651685393"/>
    <m/>
    <n v="91891.011199999994"/>
    <x v="0"/>
    <n v="13048.6486"/>
    <x v="1450"/>
    <x v="0"/>
    <m/>
  </r>
  <r>
    <d v="2025-07-25T02:12:07"/>
    <x v="9"/>
    <x v="24"/>
    <s v="AGUDELO GARCIA LLORDIN ELIAS"/>
    <x v="3"/>
    <x v="0"/>
    <n v="158"/>
    <n v="15.8"/>
    <n v="206.34831460674201"/>
    <m/>
    <n v="114863.764"/>
    <x v="0"/>
    <n v="13048.6486"/>
    <x v="1450"/>
    <x v="0"/>
    <m/>
  </r>
  <r>
    <d v="2025-07-25T02:12:07"/>
    <x v="1"/>
    <x v="25"/>
    <s v="LEON PEREZ RAUL ENRIQUE"/>
    <x v="3"/>
    <x v="0"/>
    <n v="216"/>
    <n v="21.6"/>
    <n v="206.34831460674201"/>
    <s v="3 Descuentos (Transbordo y usuarios desubicados)"/>
    <n v="114863.764"/>
    <x v="0"/>
    <n v="13048.6486"/>
    <x v="1450"/>
    <x v="0"/>
    <m/>
  </r>
  <r>
    <d v="2025-07-25T02:12:08"/>
    <x v="9"/>
    <x v="26"/>
    <s v="MARTINEZ  WILMAR"/>
    <x v="4"/>
    <x v="1"/>
    <n v="181"/>
    <n v="25.8571428571429"/>
    <n v="144.44382022471899"/>
    <s v="Se descuenta 0.5 viaje de 7 30 am ya que NO ingresa a san juan. "/>
    <n v="74847.1348"/>
    <x v="0"/>
    <n v="13048.6486"/>
    <x v="1450"/>
    <x v="2"/>
    <n v="10"/>
  </r>
  <r>
    <d v="2025-07-25T02:12:08"/>
    <x v="1"/>
    <x v="27"/>
    <s v="AGUDELO GARCIA DENIN ANGELO"/>
    <x v="3"/>
    <x v="0"/>
    <n v="216"/>
    <n v="21.6"/>
    <n v="206.34831460674201"/>
    <s v="1 Descuento (Conduct) "/>
    <n v="114863.764"/>
    <x v="0"/>
    <n v="13048.6486"/>
    <x v="1450"/>
    <x v="0"/>
    <m/>
  </r>
  <r>
    <d v="2025-07-25T02:12:08"/>
    <x v="1"/>
    <x v="29"/>
    <s v="MONTOYA OSPINA GILBERTO ANTONIO"/>
    <x v="1"/>
    <x v="0"/>
    <n v="245"/>
    <n v="22.272727272727298"/>
    <n v="226.98314606741599"/>
    <s v="1 Descuento (Conduct) "/>
    <n v="126350.1404"/>
    <x v="0"/>
    <n v="13048.6486"/>
    <x v="1450"/>
    <x v="0"/>
    <m/>
  </r>
  <r>
    <d v="2025-07-25T02:12:08"/>
    <x v="9"/>
    <x v="28"/>
    <s v="MARULANDA JARAMILLO DAWER ANDRES"/>
    <x v="2"/>
    <x v="0"/>
    <n v="127"/>
    <n v="21.1666666666667"/>
    <n v="123.808988764045"/>
    <m/>
    <n v="68918.258400000006"/>
    <x v="0"/>
    <n v="13048.6486"/>
    <x v="1450"/>
    <x v="0"/>
    <m/>
  </r>
  <r>
    <d v="2025-07-25T02:12:08"/>
    <x v="9"/>
    <x v="30"/>
    <s v="GOMEZ VERGARA EDWIN"/>
    <x v="12"/>
    <x v="0"/>
    <n v="287"/>
    <n v="22.076923076923102"/>
    <n v="268.252808988764"/>
    <s v="1 Descuento (Tecnico de radios) "/>
    <n v="149322.8933"/>
    <x v="1"/>
    <n v="13048.6486"/>
    <x v="1450"/>
    <x v="0"/>
    <m/>
  </r>
  <r>
    <d v="2025-07-25T02:12:09"/>
    <x v="1"/>
    <x v="31"/>
    <s v="MARTINEZ CHAVERRA LUIS NORBERTO"/>
    <x v="3"/>
    <x v="0"/>
    <n v="228"/>
    <n v="22.8"/>
    <n v="206.34831460674201"/>
    <s v="1 Descuento (Tecnico de radios) "/>
    <n v="114863.764"/>
    <x v="0"/>
    <n v="13048.6486"/>
    <x v="1450"/>
    <x v="0"/>
    <m/>
  </r>
  <r>
    <d v="2025-07-25T02:12:09"/>
    <x v="9"/>
    <x v="32"/>
    <s v="TABORDA ROJAS DIEGO ALEJANDRO"/>
    <x v="3"/>
    <x v="0"/>
    <n v="254"/>
    <n v="25.4"/>
    <n v="206.34831460674201"/>
    <m/>
    <n v="114863.764"/>
    <x v="1"/>
    <n v="13048.6486"/>
    <x v="1450"/>
    <x v="0"/>
    <m/>
  </r>
  <r>
    <d v="2025-07-25T02:12:09"/>
    <x v="1"/>
    <x v="33"/>
    <s v="CALLE BOTERO JUAN RICARDO"/>
    <x v="0"/>
    <x v="0"/>
    <n v="183"/>
    <n v="20.3333333333333"/>
    <n v="185.71348314606701"/>
    <m/>
    <n v="103377.3876"/>
    <x v="0"/>
    <n v="13048.6486"/>
    <x v="1450"/>
    <x v="0"/>
    <m/>
  </r>
  <r>
    <d v="2025-07-25T02:12:09"/>
    <x v="9"/>
    <x v="34"/>
    <s v="PALMAR PANA EDIXON JOSUE"/>
    <x v="3"/>
    <x v="0"/>
    <n v="196"/>
    <n v="19.600000000000001"/>
    <n v="206.34831460674201"/>
    <m/>
    <n v="114863.764"/>
    <x v="0"/>
    <n v="13048.6486"/>
    <x v="1450"/>
    <x v="0"/>
    <m/>
  </r>
  <r>
    <d v="2025-07-25T02:12:10"/>
    <x v="1"/>
    <x v="35"/>
    <s v="OCAMPO OCAMPO ANTONIO JOSE"/>
    <x v="1"/>
    <x v="0"/>
    <n v="193"/>
    <n v="17.545454545454501"/>
    <n v="226.98314606741599"/>
    <m/>
    <n v="126350.1404"/>
    <x v="0"/>
    <n v="13048.6486"/>
    <x v="1450"/>
    <x v="0"/>
    <m/>
  </r>
  <r>
    <d v="2025-07-25T02:12:10"/>
    <x v="9"/>
    <x v="41"/>
    <s v="GARCIA DAVID WILSON ALBERTO"/>
    <x v="3"/>
    <x v="0"/>
    <n v="209"/>
    <n v="20.9"/>
    <n v="206.34831460674201"/>
    <s v="1 Descuento (Conduct) "/>
    <n v="114863.764"/>
    <x v="1"/>
    <n v="13048.6486"/>
    <x v="1450"/>
    <x v="0"/>
    <m/>
  </r>
  <r>
    <d v="2025-07-25T02:12:10"/>
    <x v="1"/>
    <x v="40"/>
    <s v="LOPERA ALVAREZ ESTIVEN"/>
    <x v="0"/>
    <x v="0"/>
    <n v="214"/>
    <n v="23.7777777777778"/>
    <n v="185.71348314606701"/>
    <m/>
    <n v="103377.3876"/>
    <x v="1"/>
    <n v="13048.6486"/>
    <x v="1450"/>
    <x v="0"/>
    <m/>
  </r>
  <r>
    <d v="2025-07-26T02:28:39"/>
    <x v="9"/>
    <x v="0"/>
    <s v="LOPEZ CEBALLOS JONATHAN CAMILO"/>
    <x v="10"/>
    <x v="0"/>
    <n v="107"/>
    <n v="26.75"/>
    <n v="85.588405797101402"/>
    <m/>
    <n v="47729.217400000001"/>
    <x v="0"/>
    <n v="13462.162200000001"/>
    <x v="1451"/>
    <x v="0"/>
    <m/>
  </r>
  <r>
    <d v="2025-07-26T02:28:40"/>
    <x v="1"/>
    <x v="36"/>
    <s v="DURANGO PAEZ GILDARDO"/>
    <x v="4"/>
    <x v="0"/>
    <n v="151"/>
    <n v="21.571428571428601"/>
    <n v="149.779710144928"/>
    <s v="1 Descuento (Conduct) "/>
    <n v="83526.130399999995"/>
    <x v="1"/>
    <n v="13462.162200000001"/>
    <x v="1451"/>
    <x v="0"/>
    <m/>
  </r>
  <r>
    <d v="2025-07-26T02:28:40"/>
    <x v="9"/>
    <x v="1"/>
    <s v="ESPINOZA CHAVARRIA GUILLERMO LEON"/>
    <x v="0"/>
    <x v="0"/>
    <n v="195"/>
    <n v="21.6666666666667"/>
    <n v="192.573913043478"/>
    <m/>
    <n v="107390.73910000001"/>
    <x v="0"/>
    <n v="13462.162200000001"/>
    <x v="1451"/>
    <x v="0"/>
    <m/>
  </r>
  <r>
    <d v="2025-07-26T02:28:41"/>
    <x v="1"/>
    <x v="37"/>
    <s v="SANCHEZ BETANCOURT FRANCISCO "/>
    <x v="0"/>
    <x v="0"/>
    <n v="188"/>
    <n v="20.8888888888889"/>
    <n v="192.573913043478"/>
    <s v="15 Descuentos (Incidente con Usuarios, Usuario desubicado y conduct) "/>
    <n v="107390.73910000001"/>
    <x v="0"/>
    <n v="13462.162200000001"/>
    <x v="1451"/>
    <x v="0"/>
    <m/>
  </r>
  <r>
    <d v="2025-07-26T02:28:41"/>
    <x v="9"/>
    <x v="2"/>
    <s v="HERNANDEZ MACIAS GILBERTO"/>
    <x v="9"/>
    <x v="0"/>
    <n v="276"/>
    <n v="23"/>
    <n v="256.76521739130402"/>
    <m/>
    <n v="143187.65220000001"/>
    <x v="1"/>
    <n v="13462.162200000001"/>
    <x v="1451"/>
    <x v="0"/>
    <m/>
  </r>
  <r>
    <d v="2025-07-26T02:28:42"/>
    <x v="1"/>
    <x v="3"/>
    <s v="LOPEZ CEBALLOS JONATHAN CAMILO"/>
    <x v="9"/>
    <x v="0"/>
    <n v="269"/>
    <n v="22.4166666666667"/>
    <n v="256.76521739130402"/>
    <s v="2 Descuentos (Despachador y usuario desubicado) "/>
    <n v="143187.65220000001"/>
    <x v="0"/>
    <n v="13462.162200000001"/>
    <x v="1451"/>
    <x v="0"/>
    <m/>
  </r>
  <r>
    <d v="2025-07-26T02:28:42"/>
    <x v="9"/>
    <x v="4"/>
    <s v="GIRALDO GIRALDO YOVIN ANDRES"/>
    <x v="9"/>
    <x v="0"/>
    <n v="306"/>
    <n v="25.5"/>
    <n v="256.76521739130402"/>
    <s v="2 Descuentos (Usuarios desubicados) "/>
    <n v="143187.65220000001"/>
    <x v="1"/>
    <n v="13462.162200000001"/>
    <x v="1451"/>
    <x v="0"/>
    <m/>
  </r>
  <r>
    <d v="2025-07-26T02:28:42"/>
    <x v="1"/>
    <x v="5"/>
    <s v="GONZALEZ PEREZ RAFAEL JOSE"/>
    <x v="9"/>
    <x v="0"/>
    <n v="244"/>
    <n v="20.3333333333333"/>
    <n v="256.76521739130402"/>
    <m/>
    <n v="143187.65220000001"/>
    <x v="1"/>
    <n v="13462.162200000001"/>
    <x v="1451"/>
    <x v="0"/>
    <m/>
  </r>
  <r>
    <d v="2025-07-26T02:28:43"/>
    <x v="9"/>
    <x v="6"/>
    <s v="CARTAGENA RAMIREZ FREDY ALONS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3"/>
    <x v="1"/>
    <x v="7"/>
    <s v="MARIN ALZATE KEVIN ANDRES"/>
    <x v="6"/>
    <x v="0"/>
    <n v="161"/>
    <n v="20.125"/>
    <n v="171.176811594203"/>
    <s v="1 Descuento (Usuario desubicado) "/>
    <n v="95458.434800000003"/>
    <x v="0"/>
    <n v="13462.162200000001"/>
    <x v="1451"/>
    <x v="0"/>
    <m/>
  </r>
  <r>
    <d v="2025-07-26T02:28:43"/>
    <x v="9"/>
    <x v="9"/>
    <s v="DAVID  HENRY GIOVANNY"/>
    <x v="0"/>
    <x v="0"/>
    <n v="189"/>
    <n v="21"/>
    <n v="192.573913043478"/>
    <m/>
    <n v="107390.73910000001"/>
    <x v="0"/>
    <n v="13462.162200000001"/>
    <x v="1451"/>
    <x v="0"/>
    <m/>
  </r>
  <r>
    <d v="2025-07-26T02:28:43"/>
    <x v="1"/>
    <x v="10"/>
    <s v="ZAPATA MONSALVE ALEX DARIO"/>
    <x v="0"/>
    <x v="0"/>
    <n v="192"/>
    <n v="21.3333333333333"/>
    <n v="192.573913043478"/>
    <m/>
    <n v="107390.73910000001"/>
    <x v="0"/>
    <n v="13462.162200000001"/>
    <x v="1451"/>
    <x v="0"/>
    <m/>
  </r>
  <r>
    <d v="2025-07-26T02:28:44"/>
    <x v="9"/>
    <x v="11"/>
    <s v="DURANGO PAEZ GILDARDO"/>
    <x v="6"/>
    <x v="0"/>
    <n v="182"/>
    <n v="22.75"/>
    <n v="171.176811594203"/>
    <m/>
    <n v="95458.434800000003"/>
    <x v="1"/>
    <n v="13462.162200000001"/>
    <x v="1451"/>
    <x v="0"/>
    <m/>
  </r>
  <r>
    <d v="2025-07-26T02:28:44"/>
    <x v="1"/>
    <x v="12"/>
    <s v="VERENZUELA MARTINEZ ALEXANDER"/>
    <x v="10"/>
    <x v="0"/>
    <n v="90"/>
    <n v="22.5"/>
    <n v="85.588405797101402"/>
    <m/>
    <n v="47729.217400000001"/>
    <x v="1"/>
    <n v="13462.162200000001"/>
    <x v="1451"/>
    <x v="0"/>
    <m/>
  </r>
  <r>
    <d v="2025-07-26T02:28:44"/>
    <x v="9"/>
    <x v="13"/>
    <s v="PEREZ GARCIA JUAN ESTEBAN"/>
    <x v="2"/>
    <x v="0"/>
    <n v="105"/>
    <n v="19.090909090909101"/>
    <n v="117.684057971014"/>
    <m/>
    <n v="65627.673899999994"/>
    <x v="0"/>
    <n v="13462.162200000001"/>
    <x v="1451"/>
    <x v="0"/>
    <m/>
  </r>
  <r>
    <d v="2025-07-26T02:28:45"/>
    <x v="1"/>
    <x v="14"/>
    <s v="MURILLO  YORMAN ANDRES"/>
    <x v="0"/>
    <x v="0"/>
    <n v="197"/>
    <n v="21.8888888888889"/>
    <n v="192.573913043478"/>
    <s v="1 Descuento (Conduct) "/>
    <n v="107390.73910000001"/>
    <x v="0"/>
    <n v="13462.162200000001"/>
    <x v="1451"/>
    <x v="0"/>
    <m/>
  </r>
  <r>
    <d v="2025-07-26T02:28:45"/>
    <x v="9"/>
    <x v="17"/>
    <s v="BERNAL RONDON KEVIN OSWALD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5"/>
    <x v="1"/>
    <x v="18"/>
    <s v="MACIAS HERNANDEZ JULIAN DAVID"/>
    <x v="3"/>
    <x v="0"/>
    <n v="216"/>
    <n v="21.6"/>
    <n v="213.97101449275399"/>
    <m/>
    <n v="119323.0435"/>
    <x v="0"/>
    <n v="13462.162200000001"/>
    <x v="1451"/>
    <x v="0"/>
    <m/>
  </r>
  <r>
    <d v="2025-07-26T02:28:45"/>
    <x v="9"/>
    <x v="19"/>
    <s v="QUIRAMA CASTAEDA JHON JADER"/>
    <x v="3"/>
    <x v="0"/>
    <n v="168"/>
    <n v="16.8"/>
    <n v="213.97101449275399"/>
    <s v="1 Descuento (Usuario desubicado) "/>
    <n v="119323.0435"/>
    <x v="1"/>
    <n v="13462.162200000001"/>
    <x v="1451"/>
    <x v="0"/>
    <m/>
  </r>
  <r>
    <d v="2025-07-26T02:28:46"/>
    <x v="1"/>
    <x v="20"/>
    <s v="SALDARRIAGA PARRA LUIS ALBERTO"/>
    <x v="4"/>
    <x v="0"/>
    <n v="148"/>
    <n v="21.1428571428571"/>
    <n v="149.779710144928"/>
    <m/>
    <n v="83526.130399999995"/>
    <x v="2"/>
    <n v="13462.162200000001"/>
    <x v="1451"/>
    <x v="0"/>
    <m/>
  </r>
  <r>
    <d v="2025-07-26T02:28:46"/>
    <x v="9"/>
    <x v="21"/>
    <s v="HERRERA GIRALDO DAVINSON"/>
    <x v="8"/>
    <x v="0"/>
    <n v="112"/>
    <n v="22.4"/>
    <n v="106.985507246377"/>
    <m/>
    <n v="59661.521699999998"/>
    <x v="0"/>
    <n v="13462.162200000001"/>
    <x v="1451"/>
    <x v="0"/>
    <m/>
  </r>
  <r>
    <d v="2025-07-26T02:28:46"/>
    <x v="1"/>
    <x v="38"/>
    <s v="JIMENEZ HURTADO CARLOS ESTIVEN"/>
    <x v="0"/>
    <x v="0"/>
    <n v="129"/>
    <n v="14.3333333333333"/>
    <n v="192.573913043478"/>
    <m/>
    <n v="107390.73910000001"/>
    <x v="1"/>
    <n v="13462.162200000001"/>
    <x v="1451"/>
    <x v="0"/>
    <m/>
  </r>
  <r>
    <d v="2025-07-26T02:28:46"/>
    <x v="9"/>
    <x v="22"/>
    <s v="CIRO MARIN RODRIGO ALBERTO"/>
    <x v="3"/>
    <x v="0"/>
    <n v="178"/>
    <n v="17.8"/>
    <n v="213.97101449275399"/>
    <s v="3 Descuentos (Usuarios desubicados y conduct) "/>
    <n v="119323.0435"/>
    <x v="0"/>
    <n v="13462.162200000001"/>
    <x v="1451"/>
    <x v="0"/>
    <m/>
  </r>
  <r>
    <d v="2025-07-26T02:28:47"/>
    <x v="1"/>
    <x v="23"/>
    <s v="HENAO MUOZ FERNEY"/>
    <x v="13"/>
    <x v="0"/>
    <n v="310"/>
    <n v="22.1428571428571"/>
    <n v="299.55942028985498"/>
    <s v="1 Descuento (Usuario desubicado) "/>
    <n v="167052.26089999999"/>
    <x v="0"/>
    <n v="13462.162200000001"/>
    <x v="1451"/>
    <x v="0"/>
    <m/>
  </r>
  <r>
    <d v="2025-07-26T02:28:47"/>
    <x v="9"/>
    <x v="24"/>
    <s v="LAYOS JIMENEZ JOHAN CAMILO"/>
    <x v="3"/>
    <x v="0"/>
    <n v="165"/>
    <n v="16.5"/>
    <n v="213.97101449275399"/>
    <m/>
    <n v="119323.0435"/>
    <x v="0"/>
    <n v="13462.162200000001"/>
    <x v="1451"/>
    <x v="0"/>
    <m/>
  </r>
  <r>
    <d v="2025-07-26T02:28:47"/>
    <x v="1"/>
    <x v="25"/>
    <s v="LEON PEREZ RAUL ENRIQUE"/>
    <x v="12"/>
    <x v="0"/>
    <n v="275"/>
    <n v="21.153846153846199"/>
    <n v="278.16231884057999"/>
    <s v="2 Descuentos (Usuario desubicado y movilidad reducida) "/>
    <n v="155119.9565"/>
    <x v="0"/>
    <n v="13462.162200000001"/>
    <x v="1451"/>
    <x v="0"/>
    <m/>
  </r>
  <r>
    <d v="2025-07-26T02:28:48"/>
    <x v="9"/>
    <x v="26"/>
    <s v="MARTINEZ  WILMAR"/>
    <x v="1"/>
    <x v="0"/>
    <n v="232"/>
    <n v="21.090909090909101"/>
    <n v="235.36811594202899"/>
    <s v="2 Descuentos (Jefe de ruta) "/>
    <n v="131255.34779999999"/>
    <x v="0"/>
    <n v="13462.162200000001"/>
    <x v="1451"/>
    <x v="0"/>
    <m/>
  </r>
  <r>
    <d v="2025-07-26T02:28:48"/>
    <x v="1"/>
    <x v="27"/>
    <s v="AGUDELO GARCIA DENIN ANGELO"/>
    <x v="9"/>
    <x v="0"/>
    <n v="273"/>
    <n v="22.75"/>
    <n v="256.76521739130402"/>
    <m/>
    <n v="143187.65220000001"/>
    <x v="0"/>
    <n v="13462.162200000001"/>
    <x v="1451"/>
    <x v="0"/>
    <m/>
  </r>
  <r>
    <d v="2025-07-26T02:28:48"/>
    <x v="9"/>
    <x v="28"/>
    <s v="MARULANDA JARAMILLO DAWER ANDRES"/>
    <x v="10"/>
    <x v="0"/>
    <n v="76"/>
    <n v="16.8888888888889"/>
    <n v="96.2869565217391"/>
    <s v="1 Descuento (Jefe de ruta) "/>
    <n v="53695.369599999998"/>
    <x v="0"/>
    <n v="13462.162200000001"/>
    <x v="1451"/>
    <x v="0"/>
    <m/>
  </r>
  <r>
    <d v="2025-07-26T02:28:48"/>
    <x v="1"/>
    <x v="29"/>
    <s v="MONTOYA OSPINA GILBERTO ANTONIO"/>
    <x v="9"/>
    <x v="0"/>
    <n v="288"/>
    <n v="24"/>
    <n v="256.76521739130402"/>
    <s v="1 Descuento (Usuario desubicado) "/>
    <n v="143187.65220000001"/>
    <x v="0"/>
    <n v="13462.162200000001"/>
    <x v="1451"/>
    <x v="0"/>
    <m/>
  </r>
  <r>
    <d v="2025-07-26T02:28:49"/>
    <x v="9"/>
    <x v="30"/>
    <s v="GOMEZ VERGARA EDWIN"/>
    <x v="10"/>
    <x v="0"/>
    <n v="93"/>
    <n v="23.25"/>
    <n v="85.588405797101402"/>
    <s v="1 Descuento (Monitoreo) "/>
    <n v="47729.217400000001"/>
    <x v="1"/>
    <n v="13462.162200000001"/>
    <x v="1451"/>
    <x v="0"/>
    <m/>
  </r>
  <r>
    <d v="2025-07-26T02:28:49"/>
    <x v="1"/>
    <x v="31"/>
    <s v="MARTINEZ CHAVERRA LUIS NORBERTO"/>
    <x v="3"/>
    <x v="0"/>
    <n v="277"/>
    <n v="27.7"/>
    <n v="213.97101449275399"/>
    <s v="2 Descuentos (Usuarios desubicados) "/>
    <n v="119323.0435"/>
    <x v="0"/>
    <n v="13462.162200000001"/>
    <x v="1451"/>
    <x v="0"/>
    <m/>
  </r>
  <r>
    <d v="2025-07-26T02:28:49"/>
    <x v="9"/>
    <x v="32"/>
    <s v="TABORDA ROJAS DIEGO ALEJANDRO"/>
    <x v="3"/>
    <x v="0"/>
    <n v="217"/>
    <n v="21.7"/>
    <n v="213.97101449275399"/>
    <m/>
    <n v="119323.0435"/>
    <x v="1"/>
    <n v="13462.162200000001"/>
    <x v="1451"/>
    <x v="0"/>
    <m/>
  </r>
  <r>
    <d v="2025-07-26T02:28:49"/>
    <x v="1"/>
    <x v="33"/>
    <s v="CALLE BOTERO JUAN RICARDO"/>
    <x v="0"/>
    <x v="0"/>
    <n v="201"/>
    <n v="22.3333333333333"/>
    <n v="192.573913043478"/>
    <m/>
    <n v="107390.73910000001"/>
    <x v="0"/>
    <n v="13462.162200000001"/>
    <x v="1451"/>
    <x v="0"/>
    <m/>
  </r>
  <r>
    <d v="2025-07-26T02:28:50"/>
    <x v="9"/>
    <x v="34"/>
    <s v="PALMAR PANA EDIXON JOSUE"/>
    <x v="4"/>
    <x v="0"/>
    <n v="152"/>
    <n v="21.714285714285701"/>
    <n v="149.779710144928"/>
    <m/>
    <n v="83526.130399999995"/>
    <x v="0"/>
    <n v="13462.162200000001"/>
    <x v="1451"/>
    <x v="0"/>
    <m/>
  </r>
  <r>
    <d v="2025-07-26T02:28:50"/>
    <x v="1"/>
    <x v="35"/>
    <s v="OCAMPO OCAMPO ANTONIO JOSE"/>
    <x v="1"/>
    <x v="0"/>
    <n v="235"/>
    <n v="21.363636363636399"/>
    <n v="235.36811594202899"/>
    <s v="1 Descuento (Monitoreo) "/>
    <n v="131255.34779999999"/>
    <x v="0"/>
    <n v="13462.162200000001"/>
    <x v="1451"/>
    <x v="0"/>
    <m/>
  </r>
  <r>
    <d v="2025-07-26T02:28:50"/>
    <x v="9"/>
    <x v="41"/>
    <s v="GARCIA DAVID WILSON ALBERTO"/>
    <x v="0"/>
    <x v="0"/>
    <n v="225"/>
    <n v="25"/>
    <n v="192.573913043478"/>
    <s v="2 Descuentos (Conducts) "/>
    <n v="107390.73910000001"/>
    <x v="1"/>
    <n v="13462.162200000001"/>
    <x v="1451"/>
    <x v="0"/>
    <m/>
  </r>
  <r>
    <d v="2025-07-26T02:28:50"/>
    <x v="1"/>
    <x v="40"/>
    <s v="GUTIERREZ ARICAPA DANIEL HUMBERTO"/>
    <x v="6"/>
    <x v="0"/>
    <n v="172"/>
    <n v="21.5"/>
    <n v="171.176811594203"/>
    <m/>
    <n v="95458.434800000003"/>
    <x v="1"/>
    <n v="13462.162200000001"/>
    <x v="1451"/>
    <x v="0"/>
    <m/>
  </r>
  <r>
    <d v="2025-07-27T03:20:15"/>
    <x v="9"/>
    <x v="0"/>
    <s v="LOPEZ CEBALLOS JONATHAN CAMILO"/>
    <x v="10"/>
    <x v="0"/>
    <n v="108"/>
    <n v="24"/>
    <n v="96.345425867507899"/>
    <m/>
    <n v="53729.574099999998"/>
    <x v="0"/>
    <n v="12308.108099999999"/>
    <x v="1452"/>
    <x v="0"/>
    <m/>
  </r>
  <r>
    <d v="2025-07-27T03:20:16"/>
    <x v="1"/>
    <x v="36"/>
    <s v="PARIAS MURIEL JHON FREDY"/>
    <x v="6"/>
    <x v="0"/>
    <n v="206"/>
    <n v="25.75"/>
    <n v="171.28075709779199"/>
    <m/>
    <n v="95519.242899999997"/>
    <x v="1"/>
    <n v="12308.108099999999"/>
    <x v="1452"/>
    <x v="0"/>
    <m/>
  </r>
  <r>
    <d v="2025-07-27T03:20:16"/>
    <x v="9"/>
    <x v="37"/>
    <s v="SANCHEZ BETANCOURT FRANCISCO "/>
    <x v="6"/>
    <x v="0"/>
    <n v="166"/>
    <n v="20.75"/>
    <n v="171.28075709779199"/>
    <m/>
    <n v="95519.242899999997"/>
    <x v="0"/>
    <n v="12308.108099999999"/>
    <x v="1452"/>
    <x v="0"/>
    <m/>
  </r>
  <r>
    <d v="2025-07-27T03:20:16"/>
    <x v="1"/>
    <x v="2"/>
    <s v="LONDOO LOPERA DUVAN ANDRES"/>
    <x v="0"/>
    <x v="0"/>
    <n v="247"/>
    <n v="27.4444444444444"/>
    <n v="192.690851735016"/>
    <m/>
    <n v="107459.1483"/>
    <x v="1"/>
    <n v="12308.108099999999"/>
    <x v="1452"/>
    <x v="0"/>
    <m/>
  </r>
  <r>
    <d v="2025-07-27T03:20:16"/>
    <x v="9"/>
    <x v="3"/>
    <s v="LOPEZ PINEDA DANIEL ESTIVEN"/>
    <x v="6"/>
    <x v="0"/>
    <n v="165"/>
    <n v="20.625"/>
    <n v="171.28075709779199"/>
    <s v="3 Descuentos (transbordo y monitoreo) "/>
    <n v="95519.242899999997"/>
    <x v="0"/>
    <n v="12308.108099999999"/>
    <x v="1452"/>
    <x v="0"/>
    <m/>
  </r>
  <r>
    <d v="2025-07-27T03:20:17"/>
    <x v="1"/>
    <x v="4"/>
    <s v="GIRALDO GIRALDO YOVIN ANDRES"/>
    <x v="8"/>
    <x v="0"/>
    <n v="73"/>
    <n v="14.6"/>
    <n v="107.05047318612"/>
    <m/>
    <n v="59699.5268"/>
    <x v="1"/>
    <n v="12308.108099999999"/>
    <x v="1452"/>
    <x v="0"/>
    <m/>
  </r>
  <r>
    <d v="2025-07-27T03:20:17"/>
    <x v="9"/>
    <x v="5"/>
    <s v="GONZALEZ PEREZ RAFAEL JOSE"/>
    <x v="6"/>
    <x v="0"/>
    <n v="152"/>
    <n v="19"/>
    <n v="171.28075709779199"/>
    <m/>
    <n v="95519.242899999997"/>
    <x v="1"/>
    <n v="12308.108099999999"/>
    <x v="1452"/>
    <x v="0"/>
    <m/>
  </r>
  <r>
    <d v="2025-07-27T03:20:17"/>
    <x v="1"/>
    <x v="6"/>
    <s v="CARTAGENA RAMIREZ FREDY ALONSO"/>
    <x v="3"/>
    <x v="3"/>
    <n v="263"/>
    <n v="26.3"/>
    <n v="214.10094637224"/>
    <m/>
    <n v="119399.0536"/>
    <x v="0"/>
    <n v="12308.108099999999"/>
    <x v="1452"/>
    <x v="0"/>
    <m/>
  </r>
  <r>
    <d v="2025-07-27T03:20:18"/>
    <x v="9"/>
    <x v="7"/>
    <s v="MARIN ALZATE KEVIN ANDRES"/>
    <x v="0"/>
    <x v="0"/>
    <n v="182"/>
    <n v="20.2222222222222"/>
    <n v="192.690851735016"/>
    <m/>
    <n v="107459.1483"/>
    <x v="0"/>
    <n v="12308.108099999999"/>
    <x v="1452"/>
    <x v="0"/>
    <m/>
  </r>
  <r>
    <d v="2025-07-27T03:20:18"/>
    <x v="1"/>
    <x v="9"/>
    <s v="DAVID  HENRY GIOVANNY"/>
    <x v="2"/>
    <x v="0"/>
    <n v="125"/>
    <n v="20.8333333333333"/>
    <n v="128.46056782334401"/>
    <s v="3 Descuentos (Usuario desubicado y conducts) "/>
    <n v="71639.432199999996"/>
    <x v="0"/>
    <n v="12308.108099999999"/>
    <x v="1452"/>
    <x v="0"/>
    <m/>
  </r>
  <r>
    <d v="2025-07-27T03:20:18"/>
    <x v="9"/>
    <x v="10"/>
    <s v="ZAPATA MONSALVE ALEX DARIO"/>
    <x v="0"/>
    <x v="0"/>
    <n v="200"/>
    <n v="22.2222222222222"/>
    <n v="192.690851735016"/>
    <m/>
    <n v="107459.1483"/>
    <x v="0"/>
    <n v="12308.108099999999"/>
    <x v="1452"/>
    <x v="0"/>
    <m/>
  </r>
  <r>
    <d v="2025-07-27T03:20:18"/>
    <x v="1"/>
    <x v="11"/>
    <s v="HINCAPIE LOPEZ DIDIER FABIAN"/>
    <x v="3"/>
    <x v="0"/>
    <n v="210"/>
    <n v="21"/>
    <n v="214.10094637224"/>
    <s v="Se descuenta 0.5 viaje de 7 38 am ya que NO ingresa a san juan. "/>
    <n v="113429.1286"/>
    <x v="1"/>
    <n v="12308.108099999999"/>
    <x v="1452"/>
    <x v="2"/>
    <n v="10.705"/>
  </r>
  <r>
    <d v="2025-07-27T03:20:19"/>
    <x v="9"/>
    <x v="12"/>
    <s v="VERENZUELA MARTINEZ ALEXANDER"/>
    <x v="0"/>
    <x v="3"/>
    <n v="188"/>
    <n v="20.8888888888889"/>
    <n v="192.690851735016"/>
    <s v="2 Descuentos (Usuarios desubicados) "/>
    <n v="107459.1483"/>
    <x v="1"/>
    <n v="12308.108099999999"/>
    <x v="1452"/>
    <x v="0"/>
    <m/>
  </r>
  <r>
    <d v="2025-07-27T03:20:19"/>
    <x v="1"/>
    <x v="13"/>
    <s v="PEREZ GARCIA JUAN ESTEBAN"/>
    <x v="3"/>
    <x v="0"/>
    <n v="174"/>
    <n v="17.399999999999999"/>
    <n v="214.10094637224"/>
    <s v="2 Descuentos (Usuarios desubicados) "/>
    <n v="119399.0536"/>
    <x v="0"/>
    <n v="12308.108099999999"/>
    <x v="1452"/>
    <x v="0"/>
    <m/>
  </r>
  <r>
    <d v="2025-07-27T03:20:19"/>
    <x v="9"/>
    <x v="14"/>
    <s v="MURILLO  YORMAN ANDRES"/>
    <x v="4"/>
    <x v="0"/>
    <n v="149"/>
    <n v="21.285714285714299"/>
    <n v="149.87066246056801"/>
    <m/>
    <n v="83579.337499999994"/>
    <x v="0"/>
    <n v="12308.108099999999"/>
    <x v="1452"/>
    <x v="0"/>
    <m/>
  </r>
  <r>
    <d v="2025-07-27T03:20:20"/>
    <x v="1"/>
    <x v="18"/>
    <s v="MACIAS HERNANDEZ JULIAN DAVID"/>
    <x v="0"/>
    <x v="0"/>
    <n v="199"/>
    <n v="22.1111111111111"/>
    <n v="192.690851735016"/>
    <m/>
    <n v="107459.1483"/>
    <x v="0"/>
    <n v="12308.108099999999"/>
    <x v="1452"/>
    <x v="0"/>
    <m/>
  </r>
  <r>
    <d v="2025-07-27T03:20:20"/>
    <x v="9"/>
    <x v="19"/>
    <s v="QUIRAMA CASTAEDA JHON JADER"/>
    <x v="3"/>
    <x v="0"/>
    <n v="206"/>
    <n v="20.6"/>
    <n v="214.10094637224"/>
    <m/>
    <n v="119399.0536"/>
    <x v="1"/>
    <n v="12308.108099999999"/>
    <x v="1452"/>
    <x v="0"/>
    <m/>
  </r>
  <r>
    <d v="2025-07-27T03:20:20"/>
    <x v="1"/>
    <x v="20"/>
    <s v="SALDARRIAGA PARRA LUIS ALBERTO"/>
    <x v="0"/>
    <x v="0"/>
    <n v="155"/>
    <n v="17.2222222222222"/>
    <n v="192.690851735016"/>
    <s v="1 Descuento (Monitoreo) "/>
    <n v="107459.1483"/>
    <x v="2"/>
    <n v="12308.108099999999"/>
    <x v="1452"/>
    <x v="0"/>
    <m/>
  </r>
  <r>
    <d v="2025-07-27T03:20:20"/>
    <x v="9"/>
    <x v="17"/>
    <s v="BERNAL RONDON KEVIN OSWALDO"/>
    <x v="0"/>
    <x v="0"/>
    <n v="207"/>
    <n v="23"/>
    <n v="192.690851735016"/>
    <s v="1 Descuento (Conduct) "/>
    <n v="107459.1483"/>
    <x v="0"/>
    <n v="12308.108099999999"/>
    <x v="1452"/>
    <x v="0"/>
    <m/>
  </r>
  <r>
    <d v="2025-07-27T03:20:19"/>
    <x v="1"/>
    <x v="16"/>
    <s v="MACEA ARBELAEZ MATEO"/>
    <x v="13"/>
    <x v="0"/>
    <n v="322"/>
    <n v="23"/>
    <n v="299.74132492113603"/>
    <m/>
    <n v="167158.67509999999"/>
    <x v="0"/>
    <n v="12308.108099999999"/>
    <x v="1452"/>
    <x v="0"/>
    <m/>
  </r>
  <r>
    <d v="2025-07-27T03:20:21"/>
    <x v="9"/>
    <x v="21"/>
    <s v="HERRERA GIRALDO DAVINSON"/>
    <x v="0"/>
    <x v="0"/>
    <n v="159"/>
    <n v="17.6666666666667"/>
    <n v="192.690851735016"/>
    <m/>
    <n v="107459.1483"/>
    <x v="0"/>
    <n v="12308.108099999999"/>
    <x v="1452"/>
    <x v="0"/>
    <m/>
  </r>
  <r>
    <d v="2025-07-27T03:20:21"/>
    <x v="1"/>
    <x v="22"/>
    <s v="CIRO MARIN RODRIGO ALBERTO"/>
    <x v="0"/>
    <x v="0"/>
    <n v="173"/>
    <n v="19.2222222222222"/>
    <n v="192.690851735016"/>
    <m/>
    <n v="107459.1483"/>
    <x v="0"/>
    <n v="12308.108099999999"/>
    <x v="1452"/>
    <x v="0"/>
    <m/>
  </r>
  <r>
    <d v="2025-07-27T03:20:21"/>
    <x v="9"/>
    <x v="23"/>
    <s v="HENAO HOYOS SANTIAGO"/>
    <x v="1"/>
    <x v="0"/>
    <n v="227"/>
    <n v="20.636363636363601"/>
    <n v="235.51104100946401"/>
    <m/>
    <n v="131338.959"/>
    <x v="0"/>
    <n v="12308.108099999999"/>
    <x v="1452"/>
    <x v="0"/>
    <m/>
  </r>
  <r>
    <d v="2025-07-27T03:20:22"/>
    <x v="1"/>
    <x v="24"/>
    <s v="AGUDELO GARCIA LLORDIN ELIAS"/>
    <x v="6"/>
    <x v="0"/>
    <n v="159"/>
    <n v="19.875"/>
    <n v="171.28075709779199"/>
    <m/>
    <n v="95519.242899999997"/>
    <x v="0"/>
    <n v="12308.108099999999"/>
    <x v="1452"/>
    <x v="0"/>
    <m/>
  </r>
  <r>
    <d v="2025-07-27T03:20:22"/>
    <x v="9"/>
    <x v="25"/>
    <s v="LEON PEREZ RAUL ENRIQUE "/>
    <x v="3"/>
    <x v="0"/>
    <n v="199"/>
    <n v="19.899999999999999"/>
    <n v="214.10094637224"/>
    <m/>
    <n v="119399.0536"/>
    <x v="0"/>
    <n v="12308.108099999999"/>
    <x v="1452"/>
    <x v="0"/>
    <m/>
  </r>
  <r>
    <d v="2025-07-27T03:20:22"/>
    <x v="1"/>
    <x v="26"/>
    <s v="LAYOS JIMENEZ JOHAN CAMILO"/>
    <x v="6"/>
    <x v="0"/>
    <n v="168"/>
    <n v="21"/>
    <n v="171.28075709779199"/>
    <m/>
    <n v="95519.242899999997"/>
    <x v="0"/>
    <n v="12308.108099999999"/>
    <x v="1452"/>
    <x v="0"/>
    <m/>
  </r>
  <r>
    <d v="2025-07-27T03:20:23"/>
    <x v="9"/>
    <x v="27"/>
    <s v="AGUDELO GARCIA DENIN ANGELO"/>
    <x v="0"/>
    <x v="0"/>
    <n v="186"/>
    <n v="20.6666666666667"/>
    <n v="192.690851735016"/>
    <s v="4 Descuentos (Usuarios desubicados y asociados) "/>
    <n v="107459.1483"/>
    <x v="0"/>
    <n v="12308.108099999999"/>
    <x v="1452"/>
    <x v="0"/>
    <m/>
  </r>
  <r>
    <d v="2025-07-27T03:20:23"/>
    <x v="1"/>
    <x v="28"/>
    <s v="MARULANDA JARAMILLO DAWER ANDRES"/>
    <x v="8"/>
    <x v="0"/>
    <n v="116"/>
    <n v="23.2"/>
    <n v="107.05047318612"/>
    <s v="1 Descuento (Asociado) "/>
    <n v="59699.5268"/>
    <x v="0"/>
    <n v="12308.108099999999"/>
    <x v="1452"/>
    <x v="0"/>
    <m/>
  </r>
  <r>
    <d v="2025-07-27T03:20:23"/>
    <x v="9"/>
    <x v="29"/>
    <s v="MONTOYA OSPINA GILBERTO ANTONIO"/>
    <x v="3"/>
    <x v="3"/>
    <n v="268"/>
    <n v="26.8"/>
    <n v="214.10094637224"/>
    <m/>
    <n v="119399.0536"/>
    <x v="0"/>
    <n v="12308.108099999999"/>
    <x v="1452"/>
    <x v="0"/>
    <m/>
  </r>
  <r>
    <d v="2025-07-27T03:20:23"/>
    <x v="1"/>
    <x v="30"/>
    <s v="GOMEZ VERGARA EDWIN"/>
    <x v="0"/>
    <x v="0"/>
    <n v="208"/>
    <n v="23.1111111111111"/>
    <n v="192.690851735016"/>
    <m/>
    <n v="107459.1483"/>
    <x v="1"/>
    <n v="12308.108099999999"/>
    <x v="1452"/>
    <x v="0"/>
    <m/>
  </r>
  <r>
    <d v="2025-07-27T03:20:24"/>
    <x v="9"/>
    <x v="31"/>
    <s v="JARAMILLO JARAMILLO FRANCISCO WBEIMAR"/>
    <x v="0"/>
    <x v="0"/>
    <n v="147"/>
    <n v="16.3333333333333"/>
    <n v="192.690851735016"/>
    <m/>
    <n v="107459.1483"/>
    <x v="0"/>
    <n v="12308.108099999999"/>
    <x v="1452"/>
    <x v="0"/>
    <m/>
  </r>
  <r>
    <d v="2025-07-27T03:20:24"/>
    <x v="1"/>
    <x v="32"/>
    <s v="GUTIERREZ ARICAPA DANIEL HUMBERTO"/>
    <x v="0"/>
    <x v="0"/>
    <n v="223"/>
    <n v="24.7777777777778"/>
    <n v="192.690851735016"/>
    <s v="2 Descuentos (Usuarios desubicados) "/>
    <n v="107459.1483"/>
    <x v="1"/>
    <n v="12308.108099999999"/>
    <x v="1452"/>
    <x v="0"/>
    <m/>
  </r>
  <r>
    <d v="2025-07-27T03:20:24"/>
    <x v="9"/>
    <x v="33"/>
    <s v="CALLE BOTERO JUAN RICARDO"/>
    <x v="0"/>
    <x v="0"/>
    <n v="212"/>
    <n v="23.5555555555556"/>
    <n v="192.690851735016"/>
    <m/>
    <n v="107459.1483"/>
    <x v="0"/>
    <n v="12308.108099999999"/>
    <x v="1452"/>
    <x v="0"/>
    <m/>
  </r>
  <r>
    <d v="2025-07-27T03:20:24"/>
    <x v="1"/>
    <x v="34"/>
    <s v="PALMAR PANA EDIXON JOSUE"/>
    <x v="10"/>
    <x v="0"/>
    <n v="83"/>
    <n v="18.4444444444444"/>
    <n v="96.345425867507899"/>
    <m/>
    <n v="53729.574099999998"/>
    <x v="0"/>
    <n v="12308.108099999999"/>
    <x v="1452"/>
    <x v="0"/>
    <m/>
  </r>
  <r>
    <d v="2025-07-27T03:20:25"/>
    <x v="9"/>
    <x v="35"/>
    <s v="OCAMPO OCAMPO ANTONIO JOSE"/>
    <x v="0"/>
    <x v="0"/>
    <n v="197"/>
    <n v="21.8888888888889"/>
    <n v="192.690851735016"/>
    <m/>
    <n v="107459.1483"/>
    <x v="0"/>
    <n v="12308.108099999999"/>
    <x v="1452"/>
    <x v="0"/>
    <m/>
  </r>
  <r>
    <d v="2025-07-27T03:20:25"/>
    <x v="1"/>
    <x v="41"/>
    <s v="GARCIA DAVID WILSON ALBERTO"/>
    <x v="0"/>
    <x v="0"/>
    <n v="189"/>
    <n v="21"/>
    <n v="192.690851735016"/>
    <s v="2 Descuento (Conducts) "/>
    <n v="107459.1483"/>
    <x v="1"/>
    <n v="12308.108099999999"/>
    <x v="1452"/>
    <x v="0"/>
    <m/>
  </r>
  <r>
    <d v="2025-07-27T03:20:25"/>
    <x v="9"/>
    <x v="40"/>
    <s v="HERNANDEZ MACIAS GILBERTO"/>
    <x v="6"/>
    <x v="0"/>
    <n v="176"/>
    <n v="22"/>
    <n v="171.28075709779199"/>
    <m/>
    <n v="95519.242899999997"/>
    <x v="1"/>
    <n v="12308.108099999999"/>
    <x v="1452"/>
    <x v="0"/>
    <m/>
  </r>
  <r>
    <d v="2025-07-28T01:01:32"/>
    <x v="12"/>
    <x v="7"/>
    <s v="MARIN ALZATE KEVIN ANDRES"/>
    <x v="0"/>
    <x v="0"/>
    <n v="168"/>
    <n v="18.6666666666667"/>
    <n v="162.51832460732999"/>
    <m/>
    <n v="89808.219899999996"/>
    <x v="0"/>
    <n v="13885.7143"/>
    <x v="1453"/>
    <x v="0"/>
    <m/>
  </r>
  <r>
    <d v="2025-07-28T01:01:30"/>
    <x v="12"/>
    <x v="36"/>
    <s v="PARIAS MURIEL JHON FREDY"/>
    <x v="0"/>
    <x v="0"/>
    <n v="147"/>
    <n v="16.3333333333333"/>
    <n v="162.51832460732999"/>
    <m/>
    <n v="89808.219899999996"/>
    <x v="1"/>
    <n v="13885.7143"/>
    <x v="1453"/>
    <x v="0"/>
    <m/>
  </r>
  <r>
    <d v="2025-07-28T01:01:31"/>
    <x v="12"/>
    <x v="37"/>
    <s v="SANCHEZ BETANCOURT FRANSCISCO"/>
    <x v="0"/>
    <x v="0"/>
    <n v="155"/>
    <n v="17.2222222222222"/>
    <n v="162.51832460732999"/>
    <m/>
    <n v="89808.219899999996"/>
    <x v="0"/>
    <n v="13885.7143"/>
    <x v="1453"/>
    <x v="0"/>
    <m/>
  </r>
  <r>
    <d v="2025-07-28T01:01:31"/>
    <x v="12"/>
    <x v="3"/>
    <s v="LOPEZ PINEDA DANIEL ESTIVEN"/>
    <x v="9"/>
    <x v="0"/>
    <n v="210"/>
    <n v="17.5"/>
    <n v="216.69109947644"/>
    <m/>
    <n v="119744.2932"/>
    <x v="0"/>
    <n v="13885.7143"/>
    <x v="1453"/>
    <x v="0"/>
    <m/>
  </r>
  <r>
    <d v="2025-07-28T01:01:32"/>
    <x v="12"/>
    <x v="5"/>
    <s v="BERNAL RONDON KEVIN OSWALDO"/>
    <x v="0"/>
    <x v="0"/>
    <n v="113"/>
    <n v="12.5555555555556"/>
    <n v="162.51832460732999"/>
    <m/>
    <n v="89808.219899999996"/>
    <x v="1"/>
    <n v="13885.7143"/>
    <x v="1453"/>
    <x v="0"/>
    <m/>
  </r>
  <r>
    <d v="2025-07-28T01:01:32"/>
    <x v="12"/>
    <x v="11"/>
    <s v="HINCAPIE LOPEZ DIDIER FABIAN"/>
    <x v="7"/>
    <x v="0"/>
    <n v="33"/>
    <n v="11"/>
    <n v="54.17277486911"/>
    <m/>
    <n v="29936.0733"/>
    <x v="1"/>
    <n v="13885.7143"/>
    <x v="1453"/>
    <x v="0"/>
    <m/>
  </r>
  <r>
    <d v="2025-07-28T01:01:33"/>
    <x v="12"/>
    <x v="13"/>
    <s v="PEREZ GARCIA JUAN ESTEBAN"/>
    <x v="1"/>
    <x v="0"/>
    <n v="205"/>
    <n v="18.636363636363601"/>
    <n v="198.63350785340299"/>
    <m/>
    <n v="109765.6021"/>
    <x v="0"/>
    <n v="13885.7143"/>
    <x v="1453"/>
    <x v="0"/>
    <m/>
  </r>
  <r>
    <d v="2025-07-28T01:01:33"/>
    <x v="12"/>
    <x v="17"/>
    <s v="VALENCIA MENDOZA JHON"/>
    <x v="1"/>
    <x v="0"/>
    <n v="212"/>
    <n v="19.272727272727298"/>
    <n v="198.63350785340299"/>
    <m/>
    <n v="109765.6021"/>
    <x v="0"/>
    <n v="13885.7143"/>
    <x v="1453"/>
    <x v="0"/>
    <m/>
  </r>
  <r>
    <d v="2025-07-28T01:01:33"/>
    <x v="12"/>
    <x v="18"/>
    <s v="MACIAS HERNANDEZ JULIAN DAVID"/>
    <x v="0"/>
    <x v="0"/>
    <n v="156"/>
    <n v="17.3333333333333"/>
    <n v="162.51832460732999"/>
    <m/>
    <n v="89808.219899999996"/>
    <x v="0"/>
    <n v="13885.7143"/>
    <x v="1453"/>
    <x v="0"/>
    <m/>
  </r>
  <r>
    <d v="2025-07-28T01:01:33"/>
    <x v="12"/>
    <x v="19"/>
    <s v="QUIRAMA CASTAEDA JHON JADER"/>
    <x v="6"/>
    <x v="0"/>
    <n v="133"/>
    <n v="16.625"/>
    <n v="144.460732984293"/>
    <s v="Se descuenta 0.5 viaje de 8 41 am ya que NO ingresa a la minorista luego del recaudo. 2 Descuentos (Conducts)"/>
    <n v="74857.0288"/>
    <x v="1"/>
    <n v="13885.7143"/>
    <x v="1453"/>
    <x v="2"/>
    <n v="9"/>
  </r>
  <r>
    <d v="2025-07-28T01:01:34"/>
    <x v="12"/>
    <x v="22"/>
    <s v="CIRO MARIN RODRIGO ALBERTO"/>
    <x v="0"/>
    <x v="0"/>
    <n v="162"/>
    <n v="18"/>
    <n v="162.51832460732999"/>
    <s v="1 Descuento (Despachador) "/>
    <n v="89808.219899999996"/>
    <x v="0"/>
    <n v="13885.7143"/>
    <x v="1453"/>
    <x v="0"/>
    <m/>
  </r>
  <r>
    <d v="2025-07-28T01:01:34"/>
    <x v="12"/>
    <x v="23"/>
    <s v="HINCAPIE LOPEZ DIDIER FABIAN"/>
    <x v="0"/>
    <x v="3"/>
    <n v="224"/>
    <n v="24.8888888888889"/>
    <n v="162.51832460732999"/>
    <m/>
    <n v="89808.219899999996"/>
    <x v="0"/>
    <n v="13885.7143"/>
    <x v="1453"/>
    <x v="0"/>
    <m/>
  </r>
  <r>
    <d v="2025-07-28T01:01:34"/>
    <x v="12"/>
    <x v="24"/>
    <s v="AGUDELO GARCIA LLORDIN ELIAS"/>
    <x v="6"/>
    <x v="0"/>
    <n v="141"/>
    <n v="17.625"/>
    <n v="144.460732984293"/>
    <s v="1 Descuento (Despachador) "/>
    <n v="79829.5288"/>
    <x v="0"/>
    <n v="13885.7143"/>
    <x v="1453"/>
    <x v="0"/>
    <m/>
  </r>
  <r>
    <d v="2025-07-28T01:01:35"/>
    <x v="12"/>
    <x v="26"/>
    <s v="MARTINEZ  WILMAR"/>
    <x v="0"/>
    <x v="0"/>
    <n v="189"/>
    <n v="21"/>
    <n v="162.51832460732999"/>
    <m/>
    <n v="89808.219899999996"/>
    <x v="0"/>
    <n v="13885.7143"/>
    <x v="1453"/>
    <x v="0"/>
    <m/>
  </r>
  <r>
    <d v="2025-07-28T01:01:35"/>
    <x v="12"/>
    <x v="27"/>
    <s v="AGUDELO GARCIA DENIN ANGELO"/>
    <x v="1"/>
    <x v="0"/>
    <n v="243"/>
    <n v="22.090909090909101"/>
    <n v="198.63350785340299"/>
    <m/>
    <n v="109765.6021"/>
    <x v="0"/>
    <n v="13885.7143"/>
    <x v="1453"/>
    <x v="0"/>
    <m/>
  </r>
  <r>
    <d v="2025-07-28T01:01:35"/>
    <x v="12"/>
    <x v="29"/>
    <s v="MONTOYA OSPINA GILBERTO ANTONIO"/>
    <x v="0"/>
    <x v="0"/>
    <n v="150"/>
    <n v="16.6666666666667"/>
    <n v="162.51832460732999"/>
    <m/>
    <n v="89808.219899999996"/>
    <x v="0"/>
    <n v="13885.7143"/>
    <x v="1453"/>
    <x v="0"/>
    <m/>
  </r>
  <r>
    <d v="2025-07-28T01:01:35"/>
    <x v="12"/>
    <x v="30"/>
    <s v="GOMEZ VERGARA EDWIN"/>
    <x v="6"/>
    <x v="0"/>
    <n v="107"/>
    <n v="13.375"/>
    <n v="144.460732984293"/>
    <m/>
    <n v="79829.5288"/>
    <x v="1"/>
    <n v="13885.7143"/>
    <x v="1453"/>
    <x v="0"/>
    <m/>
  </r>
  <r>
    <d v="2025-07-28T01:01:36"/>
    <x v="12"/>
    <x v="31"/>
    <s v="JARAMILLO JARAMILLO FRANCISCO WBEIMAR"/>
    <x v="0"/>
    <x v="0"/>
    <n v="156"/>
    <n v="17.3333333333333"/>
    <n v="162.51832460732999"/>
    <m/>
    <n v="89808.219899999996"/>
    <x v="0"/>
    <n v="13885.7143"/>
    <x v="1453"/>
    <x v="0"/>
    <m/>
  </r>
  <r>
    <d v="2025-07-28T01:01:36"/>
    <x v="12"/>
    <x v="33"/>
    <s v="CALLE BOTERO JUAN RICARDO"/>
    <x v="1"/>
    <x v="0"/>
    <n v="195"/>
    <n v="17.727272727272702"/>
    <n v="198.63350785340299"/>
    <s v="1 Descuento (Usuario desubicado) "/>
    <n v="109765.6021"/>
    <x v="0"/>
    <n v="13885.7143"/>
    <x v="1453"/>
    <x v="0"/>
    <m/>
  </r>
  <r>
    <d v="2025-07-28T01:01:36"/>
    <x v="12"/>
    <x v="34"/>
    <s v="PALMAR PANA EDIXON JOSUE"/>
    <x v="4"/>
    <x v="0"/>
    <n v="148"/>
    <n v="21.1428571428571"/>
    <n v="126.403141361257"/>
    <m/>
    <n v="69850.837700000004"/>
    <x v="0"/>
    <n v="13885.7143"/>
    <x v="1453"/>
    <x v="0"/>
    <m/>
  </r>
  <r>
    <d v="2025-07-28T01:01:36"/>
    <x v="12"/>
    <x v="35"/>
    <s v="OCAMPO OCAMPO ANTONIO JOSE"/>
    <x v="1"/>
    <x v="0"/>
    <n v="202"/>
    <n v="18.363636363636399"/>
    <n v="198.63350785340299"/>
    <m/>
    <n v="109765.6021"/>
    <x v="0"/>
    <n v="13885.7143"/>
    <x v="1453"/>
    <x v="0"/>
    <m/>
  </r>
  <r>
    <d v="2025-07-29T02:30:03"/>
    <x v="9"/>
    <x v="0"/>
    <s v="LOPEZ CEBALLOS JONATHAN CAMILO"/>
    <x v="4"/>
    <x v="0"/>
    <n v="146"/>
    <n v="20.8571428571429"/>
    <n v="147.09305760709"/>
    <m/>
    <n v="81954.438699999999"/>
    <x v="0"/>
    <n v="13048.571400000001"/>
    <x v="1454"/>
    <x v="0"/>
    <m/>
  </r>
  <r>
    <d v="2025-07-29T02:30:03"/>
    <x v="1"/>
    <x v="36"/>
    <s v="PARIAS MURIEL JHON FREDY"/>
    <x v="0"/>
    <x v="0"/>
    <n v="241"/>
    <n v="26.7777777777778"/>
    <n v="189.11964549483"/>
    <s v="3 Descuentos (Usuarios desubicados y conduct) "/>
    <n v="105369.9926"/>
    <x v="1"/>
    <n v="13048.571400000001"/>
    <x v="1454"/>
    <x v="0"/>
    <m/>
  </r>
  <r>
    <d v="2025-07-29T02:30:04"/>
    <x v="9"/>
    <x v="37"/>
    <s v="LAYOS JIMENEZ JOHAN CAMILO"/>
    <x v="0"/>
    <x v="0"/>
    <n v="216"/>
    <n v="24"/>
    <n v="189.11964549483"/>
    <m/>
    <n v="105369.9926"/>
    <x v="0"/>
    <n v="13048.571400000001"/>
    <x v="1454"/>
    <x v="0"/>
    <m/>
  </r>
  <r>
    <d v="2025-07-29T02:30:04"/>
    <x v="1"/>
    <x v="2"/>
    <s v="LONDOO LOPERA DUVAN ANDRES"/>
    <x v="0"/>
    <x v="0"/>
    <n v="196"/>
    <n v="21.7777777777778"/>
    <n v="189.11964549483"/>
    <m/>
    <n v="105369.9926"/>
    <x v="1"/>
    <n v="13048.571400000001"/>
    <x v="1454"/>
    <x v="0"/>
    <m/>
  </r>
  <r>
    <d v="2025-07-29T02:30:04"/>
    <x v="9"/>
    <x v="3"/>
    <s v="LOPEZ PINEDA DANIEL ESTIVEN"/>
    <x v="3"/>
    <x v="0"/>
    <n v="180"/>
    <n v="18"/>
    <n v="210.13293943869999"/>
    <m/>
    <n v="117077.7696"/>
    <x v="0"/>
    <n v="13048.571400000001"/>
    <x v="1454"/>
    <x v="0"/>
    <m/>
  </r>
  <r>
    <d v="2025-07-29T02:30:04"/>
    <x v="1"/>
    <x v="4"/>
    <s v="GIRALDO GIRALDO YOVIN ANDRES"/>
    <x v="13"/>
    <x v="0"/>
    <n v="326"/>
    <n v="23.285714285714299"/>
    <n v="294.18611521418001"/>
    <s v="4 Descuentos (Transbordo y usuario movilidad reducida) "/>
    <n v="163908.8774"/>
    <x v="1"/>
    <n v="13048.571400000001"/>
    <x v="1454"/>
    <x v="0"/>
    <m/>
  </r>
  <r>
    <d v="2025-07-29T02:30:05"/>
    <x v="9"/>
    <x v="5"/>
    <s v="GONZALEZ PEREZ RAFAEL JOSE"/>
    <x v="1"/>
    <x v="0"/>
    <n v="204"/>
    <n v="18.545454545454501"/>
    <n v="231.14623338256999"/>
    <m/>
    <n v="128785.5465"/>
    <x v="1"/>
    <n v="13048.571400000001"/>
    <x v="1454"/>
    <x v="0"/>
    <m/>
  </r>
  <r>
    <d v="2025-07-29T02:30:05"/>
    <x v="1"/>
    <x v="6"/>
    <s v="CARTAGENA RAMIREZ FREDY ALONSO "/>
    <x v="1"/>
    <x v="0"/>
    <n v="246"/>
    <n v="22.363636363636399"/>
    <n v="231.14623338256999"/>
    <s v="6 Descuentos (Transbordo) "/>
    <n v="128785.5465"/>
    <x v="0"/>
    <n v="13048.571400000001"/>
    <x v="1454"/>
    <x v="0"/>
    <m/>
  </r>
  <r>
    <d v="2025-07-29T02:30:05"/>
    <x v="9"/>
    <x v="7"/>
    <s v="GUTIERREZ ARICAPA DANIEL HUMBERTO"/>
    <x v="1"/>
    <x v="0"/>
    <n v="193"/>
    <n v="17.545454545454501"/>
    <n v="231.14623338256999"/>
    <m/>
    <n v="128785.5465"/>
    <x v="0"/>
    <n v="13048.571400000001"/>
    <x v="1454"/>
    <x v="0"/>
    <m/>
  </r>
  <r>
    <d v="2025-07-29T02:30:06"/>
    <x v="1"/>
    <x v="10"/>
    <s v="ZAPATA MONSALVE ALEX DARIO"/>
    <x v="3"/>
    <x v="0"/>
    <n v="226"/>
    <n v="22.6"/>
    <n v="210.13293943869999"/>
    <m/>
    <n v="117077.7696"/>
    <x v="0"/>
    <n v="13048.571400000001"/>
    <x v="1454"/>
    <x v="0"/>
    <m/>
  </r>
  <r>
    <d v="2025-07-29T02:30:06"/>
    <x v="9"/>
    <x v="12"/>
    <s v="VERENZUELA MARTINEZ ALEXANDER"/>
    <x v="9"/>
    <x v="0"/>
    <n v="283"/>
    <n v="23.5833333333333"/>
    <n v="252.15952732644001"/>
    <s v="1 Descuento (Jefe de ruta) "/>
    <n v="140493.3235"/>
    <x v="1"/>
    <n v="13048.571400000001"/>
    <x v="1454"/>
    <x v="0"/>
    <m/>
  </r>
  <r>
    <d v="2025-07-29T02:30:06"/>
    <x v="1"/>
    <x v="13"/>
    <s v="PEREZ GARCIA JUAN ESTEBAN"/>
    <x v="1"/>
    <x v="0"/>
    <n v="265"/>
    <n v="24.090909090909101"/>
    <n v="231.14623338256999"/>
    <s v="3 Descuentos (Usuarios desubicados y conduct) "/>
    <n v="128785.5465"/>
    <x v="0"/>
    <n v="13048.571400000001"/>
    <x v="1454"/>
    <x v="0"/>
    <m/>
  </r>
  <r>
    <d v="2025-07-29T02:30:07"/>
    <x v="1"/>
    <x v="17"/>
    <s v="VALENCIA MENDOZA JHON"/>
    <x v="0"/>
    <x v="0"/>
    <n v="207"/>
    <n v="23"/>
    <n v="189.11964549483"/>
    <m/>
    <n v="105369.9926"/>
    <x v="0"/>
    <n v="13048.571400000001"/>
    <x v="1454"/>
    <x v="0"/>
    <m/>
  </r>
  <r>
    <d v="2025-07-29T02:30:06"/>
    <x v="9"/>
    <x v="14"/>
    <s v="MURILLO  YORMAN ANDRES"/>
    <x v="3"/>
    <x v="0"/>
    <n v="221"/>
    <n v="22.1"/>
    <n v="210.13293943869999"/>
    <s v="1 Descuento (Jefe de ruta) "/>
    <n v="117077.7696"/>
    <x v="0"/>
    <n v="13048.571400000001"/>
    <x v="1454"/>
    <x v="0"/>
    <m/>
  </r>
  <r>
    <d v="2025-07-29T02:30:07"/>
    <x v="9"/>
    <x v="18"/>
    <s v="MACIAS HERNANDEZ JULIAN DAVID"/>
    <x v="0"/>
    <x v="0"/>
    <n v="188"/>
    <n v="20.8888888888889"/>
    <n v="189.11964549483"/>
    <m/>
    <n v="105369.9926"/>
    <x v="0"/>
    <n v="13048.571400000001"/>
    <x v="1454"/>
    <x v="0"/>
    <m/>
  </r>
  <r>
    <d v="2025-07-29T02:30:07"/>
    <x v="1"/>
    <x v="19"/>
    <s v="QUIRAMA CASTAEDA JHON JADER"/>
    <x v="3"/>
    <x v="0"/>
    <n v="185"/>
    <n v="18.5"/>
    <n v="210.13293943869999"/>
    <m/>
    <n v="117077.7696"/>
    <x v="1"/>
    <n v="13048.571400000001"/>
    <x v="1454"/>
    <x v="0"/>
    <m/>
  </r>
  <r>
    <d v="2025-07-29T02:30:07"/>
    <x v="9"/>
    <x v="20"/>
    <s v="SALDARRIAGA PARRA LUIS ALBERTO"/>
    <x v="8"/>
    <x v="0"/>
    <n v="88"/>
    <n v="17.600000000000001"/>
    <n v="105.06646971935"/>
    <m/>
    <n v="58538.8848"/>
    <x v="2"/>
    <n v="13048.571400000001"/>
    <x v="1454"/>
    <x v="0"/>
    <m/>
  </r>
  <r>
    <d v="2025-07-29T02:30:08"/>
    <x v="1"/>
    <x v="21"/>
    <s v="HERRERA GIRALDO DAVINSON "/>
    <x v="0"/>
    <x v="0"/>
    <n v="179"/>
    <n v="19.8888888888889"/>
    <n v="189.11964549483"/>
    <m/>
    <n v="105369.9926"/>
    <x v="0"/>
    <n v="13048.571400000001"/>
    <x v="1454"/>
    <x v="0"/>
    <m/>
  </r>
  <r>
    <d v="2025-07-29T02:30:08"/>
    <x v="9"/>
    <x v="38"/>
    <s v="JIMENEZ HURTADO CARLOS ESTIVEN"/>
    <x v="0"/>
    <x v="0"/>
    <n v="168"/>
    <n v="18.6666666666667"/>
    <n v="189.11964549483"/>
    <m/>
    <n v="105369.9926"/>
    <x v="1"/>
    <n v="13048.571400000001"/>
    <x v="1454"/>
    <x v="0"/>
    <m/>
  </r>
  <r>
    <d v="2025-07-29T02:30:08"/>
    <x v="1"/>
    <x v="22"/>
    <s v="CIRO MARIN RODRIGO ALBERTO"/>
    <x v="3"/>
    <x v="0"/>
    <n v="174"/>
    <n v="17.399999999999999"/>
    <n v="210.13293943869999"/>
    <s v="2 Descuentos (Asociado y conduct) "/>
    <n v="117077.7696"/>
    <x v="0"/>
    <n v="13048.571400000001"/>
    <x v="1454"/>
    <x v="0"/>
    <m/>
  </r>
  <r>
    <d v="2025-07-29T02:30:08"/>
    <x v="9"/>
    <x v="23"/>
    <s v="HENAO HOYOS SANTIAGO"/>
    <x v="9"/>
    <x v="0"/>
    <n v="202"/>
    <n v="16.8333333333333"/>
    <n v="252.15952732644001"/>
    <m/>
    <n v="140493.3235"/>
    <x v="0"/>
    <n v="13048.571400000001"/>
    <x v="1454"/>
    <x v="0"/>
    <m/>
  </r>
  <r>
    <d v="2025-07-29T02:30:09"/>
    <x v="1"/>
    <x v="24"/>
    <s v="AGUDELO GARCIA LLORDIN ELIAS"/>
    <x v="0"/>
    <x v="0"/>
    <n v="186"/>
    <n v="20.6666666666667"/>
    <n v="189.11964549483"/>
    <s v="Se descuenta 0.5 viaje de 4 pm ya que abandona rita sin autorizacin. 2 Descuentos (Asociados) "/>
    <n v="99227.492599999998"/>
    <x v="0"/>
    <n v="13048.571400000001"/>
    <x v="1454"/>
    <x v="2"/>
    <n v="11"/>
  </r>
  <r>
    <d v="2025-07-29T02:30:09"/>
    <x v="9"/>
    <x v="25"/>
    <s v="LEON PEREZ RAUL ENRIQUE"/>
    <x v="0"/>
    <x v="0"/>
    <n v="150"/>
    <n v="16.6666666666667"/>
    <n v="189.11964549483"/>
    <m/>
    <n v="105369.9926"/>
    <x v="0"/>
    <n v="13048.571400000001"/>
    <x v="1454"/>
    <x v="0"/>
    <m/>
  </r>
  <r>
    <d v="2025-07-29T02:30:09"/>
    <x v="1"/>
    <x v="26"/>
    <s v="MARTINEZ  WILMAR"/>
    <x v="4"/>
    <x v="0"/>
    <n v="184"/>
    <n v="26.285714285714299"/>
    <n v="147.09305760709"/>
    <m/>
    <n v="81954.438699999999"/>
    <x v="0"/>
    <n v="13048.571400000001"/>
    <x v="1454"/>
    <x v="0"/>
    <m/>
  </r>
  <r>
    <d v="2025-07-29T02:30:09"/>
    <x v="9"/>
    <x v="27"/>
    <s v="AGUDELO GARCIA DENIN ANGELO"/>
    <x v="6"/>
    <x v="1"/>
    <n v="170"/>
    <n v="22.6666666666667"/>
    <n v="157.599704579025"/>
    <s v="Se descuenta 0.5 viaje de 4 50 pm ya que abandona ruta sin autorizacin "/>
    <n v="81665.8272"/>
    <x v="0"/>
    <n v="13048.571400000001"/>
    <x v="1454"/>
    <x v="2"/>
    <n v="11"/>
  </r>
  <r>
    <d v="2025-07-29T02:30:09"/>
    <x v="1"/>
    <x v="28"/>
    <s v="MARULANDA JARAMILLO DAWER ANDRES"/>
    <x v="1"/>
    <x v="0"/>
    <n v="208"/>
    <n v="18.909090909090899"/>
    <n v="231.14623338256999"/>
    <m/>
    <n v="128785.5465"/>
    <x v="0"/>
    <n v="13048.571400000001"/>
    <x v="1454"/>
    <x v="0"/>
    <m/>
  </r>
  <r>
    <d v="2025-07-29T02:30:10"/>
    <x v="9"/>
    <x v="29"/>
    <s v="LOPERA ALVAREZ ESTIVEN"/>
    <x v="0"/>
    <x v="0"/>
    <n v="174"/>
    <n v="19.3333333333333"/>
    <n v="189.11964549483"/>
    <m/>
    <n v="105369.9926"/>
    <x v="0"/>
    <n v="13048.571400000001"/>
    <x v="1454"/>
    <x v="0"/>
    <m/>
  </r>
  <r>
    <d v="2025-07-29T02:30:10"/>
    <x v="1"/>
    <x v="30"/>
    <s v="DURANGO PAEZ GILDARDO"/>
    <x v="0"/>
    <x v="0"/>
    <n v="205"/>
    <n v="22.7777777777778"/>
    <n v="189.11964549483"/>
    <m/>
    <n v="105369.9926"/>
    <x v="1"/>
    <n v="13048.571400000001"/>
    <x v="1454"/>
    <x v="0"/>
    <m/>
  </r>
  <r>
    <d v="2025-07-29T02:30:10"/>
    <x v="9"/>
    <x v="31"/>
    <s v="MARTINEZ CHAVERRA LUIS NORBERTO"/>
    <x v="3"/>
    <x v="0"/>
    <n v="219"/>
    <n v="21.9"/>
    <n v="210.13293943869999"/>
    <m/>
    <n v="117077.7696"/>
    <x v="0"/>
    <n v="13048.571400000001"/>
    <x v="1454"/>
    <x v="0"/>
    <m/>
  </r>
  <r>
    <d v="2025-07-29T02:30:10"/>
    <x v="1"/>
    <x v="32"/>
    <s v="TABORDA ROJAS DIEGO ALEJANDRO"/>
    <x v="3"/>
    <x v="0"/>
    <n v="212"/>
    <n v="21.2"/>
    <n v="210.13293943869999"/>
    <m/>
    <n v="117077.7696"/>
    <x v="1"/>
    <n v="13048.571400000001"/>
    <x v="1454"/>
    <x v="0"/>
    <m/>
  </r>
  <r>
    <d v="2025-07-29T02:30:11"/>
    <x v="9"/>
    <x v="33"/>
    <s v="CALLE BOTERO JUAN RICARDO"/>
    <x v="0"/>
    <x v="0"/>
    <n v="207"/>
    <n v="23"/>
    <n v="189.11964549483"/>
    <m/>
    <n v="105369.9926"/>
    <x v="0"/>
    <n v="13048.571400000001"/>
    <x v="1454"/>
    <x v="0"/>
    <m/>
  </r>
  <r>
    <d v="2025-07-29T02:30:11"/>
    <x v="9"/>
    <x v="35"/>
    <s v="OCAMPO OCAMPO ANTONIO JOSE"/>
    <x v="3"/>
    <x v="0"/>
    <n v="253"/>
    <n v="25.3"/>
    <n v="210.13293943869999"/>
    <m/>
    <n v="117077.7696"/>
    <x v="0"/>
    <n v="13048.571400000001"/>
    <x v="1454"/>
    <x v="0"/>
    <m/>
  </r>
  <r>
    <d v="2025-07-29T02:30:11"/>
    <x v="1"/>
    <x v="34"/>
    <s v="PALMAR PANA EDIXON JOSUE"/>
    <x v="1"/>
    <x v="0"/>
    <n v="173"/>
    <n v="15.7272727272727"/>
    <n v="231.14623338256999"/>
    <s v="7 Descuentos (jefe de ruta, conducts y abogado) "/>
    <n v="128785.5465"/>
    <x v="0"/>
    <n v="13048.571400000001"/>
    <x v="1454"/>
    <x v="0"/>
    <m/>
  </r>
  <r>
    <d v="2025-07-29T02:30:11"/>
    <x v="1"/>
    <x v="41"/>
    <s v="HERNANDEZ MACIAS GILBERTO"/>
    <x v="0"/>
    <x v="0"/>
    <n v="190"/>
    <n v="21.1111111111111"/>
    <n v="189.11964549483"/>
    <m/>
    <n v="105369.9926"/>
    <x v="1"/>
    <n v="13048.571400000001"/>
    <x v="1454"/>
    <x v="0"/>
    <m/>
  </r>
  <r>
    <d v="2025-07-29T02:30:12"/>
    <x v="9"/>
    <x v="40"/>
    <s v="JARAMILLO JARAMILLO FRANCISCO WBEIMAR"/>
    <x v="1"/>
    <x v="0"/>
    <n v="248"/>
    <n v="22.545454545454501"/>
    <n v="231.14623338256999"/>
    <s v="1 Descuento (Conduct) "/>
    <n v="128785.5465"/>
    <x v="1"/>
    <n v="13048.571400000001"/>
    <x v="1454"/>
    <x v="0"/>
    <m/>
  </r>
  <r>
    <d v="2025-07-30T02:26:10"/>
    <x v="1"/>
    <x v="6"/>
    <s v="CARTAGENA RAMIREZ FREDY ALONSO"/>
    <x v="3"/>
    <x v="0"/>
    <n v="259"/>
    <n v="25.9"/>
    <n v="219.97014925373099"/>
    <m/>
    <n v="122832.5373"/>
    <x v="0"/>
    <n v="12770.2703"/>
    <x v="1455"/>
    <x v="0"/>
    <m/>
  </r>
  <r>
    <d v="2025-07-30T02:26:08"/>
    <x v="9"/>
    <x v="36"/>
    <s v="PARIAS MURIEL JHON FREDY"/>
    <x v="0"/>
    <x v="0"/>
    <n v="216"/>
    <n v="24"/>
    <n v="197.97313432835799"/>
    <m/>
    <n v="110549.2836"/>
    <x v="1"/>
    <n v="12770.2703"/>
    <x v="1455"/>
    <x v="0"/>
    <m/>
  </r>
  <r>
    <d v="2025-07-30T02:26:08"/>
    <x v="1"/>
    <x v="1"/>
    <s v="ESPINOZA CHAVARRIA GUILLERMO LEON"/>
    <x v="4"/>
    <x v="0"/>
    <n v="131"/>
    <n v="18.714285714285701"/>
    <n v="153.979104477612"/>
    <s v="Se descuenta 0.5 viaje de 4 48 am ya que se desva sin autorizacin."/>
    <n v="79841.153600000005"/>
    <x v="0"/>
    <n v="12770.2703"/>
    <x v="1455"/>
    <x v="2"/>
    <n v="10.9985"/>
  </r>
  <r>
    <d v="2025-07-30T02:26:08"/>
    <x v="9"/>
    <x v="37"/>
    <s v="SANCHEZ BETANCOURT FRANSCISCO"/>
    <x v="0"/>
    <x v="0"/>
    <n v="235"/>
    <n v="26.1111111111111"/>
    <n v="197.97313432835799"/>
    <s v="4 Descuentos (Conducts y usuarios desubicados) "/>
    <n v="110549.2836"/>
    <x v="0"/>
    <n v="12770.2703"/>
    <x v="1455"/>
    <x v="0"/>
    <m/>
  </r>
  <r>
    <d v="2025-07-30T02:26:09"/>
    <x v="1"/>
    <x v="2"/>
    <s v="LONDOO LOPERA DUVAN ANDRES"/>
    <x v="0"/>
    <x v="0"/>
    <n v="225"/>
    <n v="25"/>
    <n v="197.97313432835799"/>
    <m/>
    <n v="110549.2836"/>
    <x v="1"/>
    <n v="12770.2703"/>
    <x v="1455"/>
    <x v="0"/>
    <m/>
  </r>
  <r>
    <d v="2025-07-30T02:26:09"/>
    <x v="9"/>
    <x v="3"/>
    <s v="LOPEZ PINEDA DANIEL ESTIVEN"/>
    <x v="0"/>
    <x v="0"/>
    <n v="195"/>
    <n v="21.6666666666667"/>
    <n v="197.97313432835799"/>
    <s v="17 Descuentos (transbordo) "/>
    <n v="110549.2836"/>
    <x v="0"/>
    <n v="12770.2703"/>
    <x v="1455"/>
    <x v="0"/>
    <m/>
  </r>
  <r>
    <d v="2025-07-30T02:26:09"/>
    <x v="1"/>
    <x v="4"/>
    <s v="GIRALDO GIRALDO YOVIN ANDRES"/>
    <x v="13"/>
    <x v="0"/>
    <n v="318"/>
    <n v="22.714285714285701"/>
    <n v="307.95820895522399"/>
    <s v="2 Descuentos (Usuarios desubicados) "/>
    <n v="171965.55220000001"/>
    <x v="1"/>
    <n v="12770.2703"/>
    <x v="1455"/>
    <x v="0"/>
    <m/>
  </r>
  <r>
    <d v="2025-07-30T02:26:09"/>
    <x v="9"/>
    <x v="5"/>
    <s v="GONZALEZ PEREZ RAFAEL JOSE"/>
    <x v="1"/>
    <x v="0"/>
    <n v="282"/>
    <n v="25.636363636363601"/>
    <n v="241.967164179104"/>
    <m/>
    <n v="135115.791"/>
    <x v="1"/>
    <n v="12770.2703"/>
    <x v="1455"/>
    <x v="0"/>
    <m/>
  </r>
  <r>
    <d v="2025-07-30T02:26:10"/>
    <x v="9"/>
    <x v="7"/>
    <s v="MARIN ALZATE KEVIN ANDRES"/>
    <x v="4"/>
    <x v="0"/>
    <n v="146"/>
    <n v="20.8571428571429"/>
    <n v="153.979104477612"/>
    <m/>
    <n v="85982.776100000003"/>
    <x v="0"/>
    <n v="12770.2703"/>
    <x v="1455"/>
    <x v="0"/>
    <m/>
  </r>
  <r>
    <d v="2025-07-30T02:26:10"/>
    <x v="1"/>
    <x v="10"/>
    <s v="ZAPATA MONSALVE ALEX DARIO"/>
    <x v="2"/>
    <x v="2"/>
    <n v="126"/>
    <n v="19.384615384615401"/>
    <n v="142.980597014925"/>
    <s v="Se descuenta 0.5 viaje de 10 13 am ya que NO ingresa al 13 sin autorizacin. Se descuenta 0.5 viaje de 3 15 pm ya que NO ingresa a san juan. "/>
    <n v="67557.904299999995"/>
    <x v="0"/>
    <n v="12770.2703"/>
    <x v="1455"/>
    <x v="1"/>
    <n v="21.997"/>
  </r>
  <r>
    <d v="2025-07-30T02:26:10"/>
    <x v="9"/>
    <x v="11"/>
    <s v="DURANGO PAEZ GILDARDO"/>
    <x v="8"/>
    <x v="0"/>
    <n v="131"/>
    <n v="26.2"/>
    <n v="109.98507462686599"/>
    <m/>
    <n v="61416.268700000001"/>
    <x v="1"/>
    <n v="12770.2703"/>
    <x v="1455"/>
    <x v="0"/>
    <m/>
  </r>
  <r>
    <d v="2025-07-30T02:26:11"/>
    <x v="1"/>
    <x v="12"/>
    <s v="VERENZUELA MARTINEZ ALEXANDER"/>
    <x v="9"/>
    <x v="0"/>
    <n v="293"/>
    <n v="24.4166666666667"/>
    <n v="263.96417910447798"/>
    <m/>
    <n v="147399.0448"/>
    <x v="1"/>
    <n v="12770.2703"/>
    <x v="1455"/>
    <x v="0"/>
    <m/>
  </r>
  <r>
    <d v="2025-07-30T02:26:11"/>
    <x v="9"/>
    <x v="13"/>
    <s v="JARAMILLO JARAMILLO FRANCISCO WBEIMAR"/>
    <x v="3"/>
    <x v="0"/>
    <n v="181"/>
    <n v="18.100000000000001"/>
    <n v="219.97014925373099"/>
    <m/>
    <n v="122832.5373"/>
    <x v="0"/>
    <n v="12770.2703"/>
    <x v="1455"/>
    <x v="0"/>
    <m/>
  </r>
  <r>
    <d v="2025-07-30T02:26:11"/>
    <x v="1"/>
    <x v="14"/>
    <s v="MURILLO  YORMAN ANDRES"/>
    <x v="1"/>
    <x v="0"/>
    <n v="250"/>
    <n v="22.727272727272702"/>
    <n v="241.967164179104"/>
    <m/>
    <n v="135115.791"/>
    <x v="0"/>
    <n v="12770.2703"/>
    <x v="1455"/>
    <x v="0"/>
    <m/>
  </r>
  <r>
    <d v="2025-07-30T02:26:12"/>
    <x v="9"/>
    <x v="16"/>
    <s v="GUTIERREZ ARICAPA DANIEL HUMBERTO"/>
    <x v="4"/>
    <x v="0"/>
    <n v="168"/>
    <n v="24"/>
    <n v="153.979104477612"/>
    <m/>
    <n v="85982.776100000003"/>
    <x v="0"/>
    <n v="12770.2703"/>
    <x v="1455"/>
    <x v="0"/>
    <m/>
  </r>
  <r>
    <d v="2025-07-30T02:26:12"/>
    <x v="1"/>
    <x v="17"/>
    <s v="VALENCIA MENDOZA JHON"/>
    <x v="9"/>
    <x v="0"/>
    <n v="255"/>
    <n v="21.25"/>
    <n v="263.96417910447798"/>
    <s v="8 Descuentos (Transbordo) "/>
    <n v="147399.0448"/>
    <x v="0"/>
    <n v="12770.2703"/>
    <x v="1455"/>
    <x v="0"/>
    <m/>
  </r>
  <r>
    <d v="2025-07-30T02:26:12"/>
    <x v="9"/>
    <x v="18"/>
    <s v="MACIAS HERNANDEZ JULIAN DAVID"/>
    <x v="0"/>
    <x v="0"/>
    <n v="193"/>
    <n v="21.4444444444444"/>
    <n v="197.97313432835799"/>
    <s v="2 Descuentos (Usuarios desubicados) "/>
    <n v="110549.2836"/>
    <x v="0"/>
    <n v="12770.2703"/>
    <x v="1455"/>
    <x v="0"/>
    <m/>
  </r>
  <r>
    <d v="2025-07-30T02:26:12"/>
    <x v="1"/>
    <x v="19"/>
    <s v="QUIRAMA CASTAEDA JHON JADER"/>
    <x v="0"/>
    <x v="0"/>
    <n v="139"/>
    <n v="15.4444444444444"/>
    <n v="197.97313432835799"/>
    <m/>
    <n v="110549.2836"/>
    <x v="1"/>
    <n v="12770.2703"/>
    <x v="1455"/>
    <x v="0"/>
    <m/>
  </r>
  <r>
    <d v="2025-07-30T02:26:13"/>
    <x v="9"/>
    <x v="20"/>
    <s v="SALDARRIAGA PARRA LUIS ALBERTO"/>
    <x v="0"/>
    <x v="0"/>
    <n v="173"/>
    <n v="19.2222222222222"/>
    <n v="197.97313432835799"/>
    <m/>
    <n v="110549.2836"/>
    <x v="2"/>
    <n v="12770.2703"/>
    <x v="1455"/>
    <x v="0"/>
    <m/>
  </r>
  <r>
    <d v="2025-07-30T02:26:13"/>
    <x v="1"/>
    <x v="21"/>
    <s v="HERRERA GIRALDO DAVINSON"/>
    <x v="6"/>
    <x v="0"/>
    <n v="153"/>
    <n v="19.125"/>
    <n v="175.97611940298501"/>
    <s v="16 Descuentos (Incidente con Usuarios) "/>
    <n v="98266.029899999994"/>
    <x v="0"/>
    <n v="12770.2703"/>
    <x v="1455"/>
    <x v="0"/>
    <m/>
  </r>
  <r>
    <d v="2025-07-30T02:26:13"/>
    <x v="9"/>
    <x v="38"/>
    <s v="JIMENEZ HURTADO CARLOS ESTIVEN"/>
    <x v="0"/>
    <x v="0"/>
    <n v="209"/>
    <n v="23.2222222222222"/>
    <n v="197.97313432835799"/>
    <s v="2 Descuentos (Conducts) "/>
    <n v="110549.2836"/>
    <x v="1"/>
    <n v="12770.2703"/>
    <x v="1455"/>
    <x v="0"/>
    <m/>
  </r>
  <r>
    <d v="2025-07-30T02:26:13"/>
    <x v="1"/>
    <x v="22"/>
    <s v="HERNANDEZ MACIAS GILBERTO"/>
    <x v="0"/>
    <x v="0"/>
    <n v="193"/>
    <n v="21.4444444444444"/>
    <n v="197.97313432835799"/>
    <m/>
    <n v="110549.2836"/>
    <x v="0"/>
    <n v="12770.2703"/>
    <x v="1455"/>
    <x v="0"/>
    <m/>
  </r>
  <r>
    <d v="2025-07-30T02:26:13"/>
    <x v="9"/>
    <x v="23"/>
    <s v="HENAO HOYOS SANTIAGO"/>
    <x v="0"/>
    <x v="0"/>
    <n v="199"/>
    <n v="22.1111111111111"/>
    <n v="197.97313432835799"/>
    <m/>
    <n v="110549.2836"/>
    <x v="0"/>
    <n v="12770.2703"/>
    <x v="1455"/>
    <x v="0"/>
    <m/>
  </r>
  <r>
    <d v="2025-07-30T02:26:14"/>
    <x v="1"/>
    <x v="24"/>
    <s v="AGUDELO GARCIA LLORDIN ELIAS"/>
    <x v="0"/>
    <x v="0"/>
    <n v="137"/>
    <n v="15.2222222222222"/>
    <n v="197.97313432835799"/>
    <m/>
    <n v="110549.2836"/>
    <x v="0"/>
    <n v="12770.2703"/>
    <x v="1455"/>
    <x v="0"/>
    <m/>
  </r>
  <r>
    <d v="2025-07-30T02:26:14"/>
    <x v="9"/>
    <x v="25"/>
    <s v="LEON PEREZ RAUL ENRIQUE"/>
    <x v="0"/>
    <x v="0"/>
    <n v="176"/>
    <n v="19.5555555555556"/>
    <n v="197.97313432835799"/>
    <m/>
    <n v="110549.2836"/>
    <x v="0"/>
    <n v="12770.2703"/>
    <x v="1455"/>
    <x v="0"/>
    <m/>
  </r>
  <r>
    <d v="2025-07-30T02:26:14"/>
    <x v="1"/>
    <x v="26"/>
    <s v="MARTINEZ  WILMAR"/>
    <x v="6"/>
    <x v="0"/>
    <n v="182"/>
    <n v="22.75"/>
    <n v="175.97611940298501"/>
    <s v="1 Descuento (Asociado) "/>
    <n v="98266.029899999994"/>
    <x v="0"/>
    <n v="12770.2703"/>
    <x v="1455"/>
    <x v="0"/>
    <m/>
  </r>
  <r>
    <d v="2025-07-30T02:26:14"/>
    <x v="9"/>
    <x v="27"/>
    <s v="LAYOS JIMENEZ JOHAN CAMILO"/>
    <x v="0"/>
    <x v="0"/>
    <n v="178"/>
    <n v="19.7777777777778"/>
    <n v="197.97313432835799"/>
    <m/>
    <n v="110549.2836"/>
    <x v="0"/>
    <n v="12770.2703"/>
    <x v="1455"/>
    <x v="0"/>
    <m/>
  </r>
  <r>
    <d v="2025-07-30T02:26:15"/>
    <x v="1"/>
    <x v="28"/>
    <s v="MARULANDA JARAMILLO DAWER ANDRES"/>
    <x v="6"/>
    <x v="0"/>
    <n v="215"/>
    <n v="25.294117647058801"/>
    <n v="186.97462686567201"/>
    <s v="1 Descuento (Usuario desubicado) "/>
    <n v="104407.65670000001"/>
    <x v="0"/>
    <n v="12770.2703"/>
    <x v="1455"/>
    <x v="0"/>
    <m/>
  </r>
  <r>
    <d v="2025-07-30T02:26:15"/>
    <x v="9"/>
    <x v="29"/>
    <s v="MONTOYA OSPINA GILBERTO ANTONIO"/>
    <x v="3"/>
    <x v="0"/>
    <n v="257"/>
    <n v="25.7"/>
    <n v="219.97014925373099"/>
    <s v="1 Descuento (Conduct) "/>
    <n v="122832.5373"/>
    <x v="0"/>
    <n v="12770.2703"/>
    <x v="1455"/>
    <x v="0"/>
    <m/>
  </r>
  <r>
    <d v="2025-07-30T02:26:15"/>
    <x v="1"/>
    <x v="30"/>
    <s v="GOMEZ VERGARA EDWIN"/>
    <x v="3"/>
    <x v="0"/>
    <n v="209"/>
    <n v="20.9"/>
    <n v="219.97014925373099"/>
    <s v="5 Descuentos (Usuarios desubicados, transbordo y asociado) "/>
    <n v="122832.5373"/>
    <x v="1"/>
    <n v="12770.2703"/>
    <x v="1455"/>
    <x v="0"/>
    <m/>
  </r>
  <r>
    <d v="2025-07-30T02:26:15"/>
    <x v="9"/>
    <x v="31"/>
    <s v="MARTINEZ CHAVERRA LUIS NORBERTO"/>
    <x v="0"/>
    <x v="0"/>
    <n v="204"/>
    <n v="22.6666666666667"/>
    <n v="197.97313432835799"/>
    <m/>
    <n v="110549.2836"/>
    <x v="0"/>
    <n v="12770.2703"/>
    <x v="1455"/>
    <x v="0"/>
    <m/>
  </r>
  <r>
    <d v="2025-07-30T02:26:16"/>
    <x v="1"/>
    <x v="32"/>
    <s v="TABORDA ROJAS DIEGO ALEJANDRO"/>
    <x v="0"/>
    <x v="0"/>
    <n v="219"/>
    <n v="24.3333333333333"/>
    <n v="197.97313432835799"/>
    <m/>
    <n v="110549.2836"/>
    <x v="1"/>
    <n v="12770.2703"/>
    <x v="1455"/>
    <x v="0"/>
    <m/>
  </r>
  <r>
    <d v="2025-07-30T02:26:16"/>
    <x v="9"/>
    <x v="33"/>
    <s v="CALLE BOTERO JUAN RICARDO"/>
    <x v="0"/>
    <x v="0"/>
    <n v="236"/>
    <n v="26.2222222222222"/>
    <n v="197.97313432835799"/>
    <m/>
    <n v="110549.2836"/>
    <x v="0"/>
    <n v="12770.2703"/>
    <x v="1455"/>
    <x v="0"/>
    <m/>
  </r>
  <r>
    <d v="2025-07-30T02:26:16"/>
    <x v="1"/>
    <x v="34"/>
    <s v="PALMAR PANA EDIXON JOSUE"/>
    <x v="1"/>
    <x v="0"/>
    <n v="232"/>
    <n v="21.090909090909101"/>
    <n v="241.967164179104"/>
    <m/>
    <n v="135115.791"/>
    <x v="0"/>
    <n v="12770.2703"/>
    <x v="1455"/>
    <x v="0"/>
    <m/>
  </r>
  <r>
    <d v="2025-07-30T02:26:16"/>
    <x v="9"/>
    <x v="35"/>
    <s v="OCAMPO OCAMPO ANTONIO JOSE"/>
    <x v="1"/>
    <x v="0"/>
    <n v="224"/>
    <n v="20.363636363636399"/>
    <n v="241.967164179104"/>
    <m/>
    <n v="135115.791"/>
    <x v="0"/>
    <n v="12770.2703"/>
    <x v="1455"/>
    <x v="0"/>
    <m/>
  </r>
  <r>
    <d v="2025-07-30T02:26:17"/>
    <x v="1"/>
    <x v="41"/>
    <s v="GARCIA DAVID WILSON ALBERTO"/>
    <x v="3"/>
    <x v="0"/>
    <n v="176"/>
    <n v="17.600000000000001"/>
    <n v="219.97014925373099"/>
    <m/>
    <n v="122832.5373"/>
    <x v="1"/>
    <n v="12770.2703"/>
    <x v="1455"/>
    <x v="0"/>
    <m/>
  </r>
  <r>
    <d v="2025-07-30T02:26:17"/>
    <x v="9"/>
    <x v="40"/>
    <s v="GUTIERREZ ARICAPA DANIEL HUMBERTO"/>
    <x v="11"/>
    <x v="0"/>
    <n v="54"/>
    <n v="27"/>
    <n v="43.994029850746301"/>
    <m/>
    <n v="24566.5075"/>
    <x v="1"/>
    <n v="12770.2703"/>
    <x v="1455"/>
    <x v="0"/>
    <m/>
  </r>
  <r>
    <d v="2025-07-31T02:28:53"/>
    <x v="1"/>
    <x v="36"/>
    <s v="HINCAPIE LOPEZ DIDIER FABIAN"/>
    <x v="0"/>
    <x v="0"/>
    <n v="215"/>
    <n v="23.8888888888889"/>
    <n v="205.718140929535"/>
    <m/>
    <n v="115080.1124"/>
    <x v="1"/>
    <n v="12633.3333"/>
    <x v="1456"/>
    <x v="0"/>
    <m/>
  </r>
  <r>
    <d v="2025-07-31T02:28:54"/>
    <x v="9"/>
    <x v="1"/>
    <s v="ESPINOZA CHAVARRIA GUILLERMO LEON"/>
    <x v="0"/>
    <x v="0"/>
    <n v="212"/>
    <n v="23.5555555555556"/>
    <n v="205.718140929535"/>
    <m/>
    <n v="115080.1124"/>
    <x v="0"/>
    <n v="12633.3333"/>
    <x v="1456"/>
    <x v="0"/>
    <m/>
  </r>
  <r>
    <d v="2025-07-31T02:28:54"/>
    <x v="1"/>
    <x v="37"/>
    <s v="SANCHEZ BETANCOURT FRANSCISCO"/>
    <x v="0"/>
    <x v="0"/>
    <n v="216"/>
    <n v="24"/>
    <n v="205.718140929535"/>
    <m/>
    <n v="115080.1124"/>
    <x v="0"/>
    <n v="12633.3333"/>
    <x v="1456"/>
    <x v="0"/>
    <m/>
  </r>
  <r>
    <d v="2025-07-31T02:28:54"/>
    <x v="9"/>
    <x v="2"/>
    <s v="LONDOO LOPERA DUVAN ANDRES"/>
    <x v="4"/>
    <x v="0"/>
    <n v="161"/>
    <n v="23"/>
    <n v="160.00299850075001"/>
    <m/>
    <n v="89506.754100000006"/>
    <x v="1"/>
    <n v="12633.3333"/>
    <x v="1456"/>
    <x v="0"/>
    <m/>
  </r>
  <r>
    <d v="2025-07-31T02:28:54"/>
    <x v="1"/>
    <x v="3"/>
    <s v="LOPEZ PINEDA DANIEL ESTIVEN"/>
    <x v="6"/>
    <x v="0"/>
    <n v="171"/>
    <n v="21.375"/>
    <n v="182.86056971514199"/>
    <m/>
    <n v="102293.4333"/>
    <x v="0"/>
    <n v="12633.3333"/>
    <x v="1456"/>
    <x v="0"/>
    <m/>
  </r>
  <r>
    <d v="2025-07-31T02:28:55"/>
    <x v="9"/>
    <x v="4"/>
    <s v="GIRALDO GIRALDO YOVIN ANDRES"/>
    <x v="9"/>
    <x v="0"/>
    <n v="300"/>
    <n v="25"/>
    <n v="274.29085457271401"/>
    <s v="2 Descuentos (Usuarios desubicados) "/>
    <n v="153440.14989999999"/>
    <x v="1"/>
    <n v="12633.3333"/>
    <x v="1456"/>
    <x v="0"/>
    <m/>
  </r>
  <r>
    <d v="2025-07-31T02:28:55"/>
    <x v="1"/>
    <x v="5"/>
    <s v="GONZALEZ PEREZ RAFAEL JOSE"/>
    <x v="1"/>
    <x v="0"/>
    <n v="248"/>
    <n v="22.545454545454501"/>
    <n v="251.43328335832101"/>
    <m/>
    <n v="140653.47080000001"/>
    <x v="1"/>
    <n v="12633.3333"/>
    <x v="1456"/>
    <x v="0"/>
    <m/>
  </r>
  <r>
    <d v="2025-07-31T02:28:56"/>
    <x v="1"/>
    <x v="9"/>
    <s v="DAVID  HENRY GIOVANNY"/>
    <x v="0"/>
    <x v="0"/>
    <n v="210"/>
    <n v="23.3333333333333"/>
    <n v="205.718140929535"/>
    <m/>
    <n v="115080.1124"/>
    <x v="0"/>
    <n v="12633.3333"/>
    <x v="1456"/>
    <x v="0"/>
    <m/>
  </r>
  <r>
    <d v="2025-07-31T02:28:56"/>
    <x v="9"/>
    <x v="10"/>
    <s v="ZAPATA MONSALVE ALEX DARIO"/>
    <x v="5"/>
    <x v="0"/>
    <n v="21"/>
    <n v="21"/>
    <n v="22.857571214392799"/>
    <m/>
    <n v="12786.6792"/>
    <x v="0"/>
    <n v="12633.3333"/>
    <x v="1456"/>
    <x v="0"/>
    <m/>
  </r>
  <r>
    <d v="2025-07-31T02:28:55"/>
    <x v="9"/>
    <x v="6"/>
    <s v="CARTAGENA RAMIREZ FREDY ALONSO"/>
    <x v="0"/>
    <x v="0"/>
    <n v="226"/>
    <n v="25.1111111111111"/>
    <n v="205.718140929535"/>
    <m/>
    <n v="115080.1124"/>
    <x v="0"/>
    <n v="12633.3333"/>
    <x v="1456"/>
    <x v="0"/>
    <m/>
  </r>
  <r>
    <d v="2025-07-31T02:28:56"/>
    <x v="1"/>
    <x v="11"/>
    <s v="DURANGO PAEZ GILDARDO"/>
    <x v="12"/>
    <x v="0"/>
    <n v="334"/>
    <n v="25.692307692307701"/>
    <n v="297.14842578710602"/>
    <m/>
    <n v="166226.8291"/>
    <x v="1"/>
    <n v="12633.3333"/>
    <x v="1456"/>
    <x v="0"/>
    <m/>
  </r>
  <r>
    <d v="2025-07-31T02:28:57"/>
    <x v="9"/>
    <x v="12"/>
    <s v="VERENZUELA MARTINEZ ALEXANDER"/>
    <x v="3"/>
    <x v="0"/>
    <n v="270"/>
    <n v="27"/>
    <n v="228.575712143928"/>
    <m/>
    <n v="127866.7916"/>
    <x v="1"/>
    <n v="12633.3333"/>
    <x v="1456"/>
    <x v="0"/>
    <m/>
  </r>
  <r>
    <d v="2025-07-31T02:28:57"/>
    <x v="1"/>
    <x v="13"/>
    <s v="PEREZ GARCIA JUAN ESTEBAN"/>
    <x v="0"/>
    <x v="0"/>
    <n v="228"/>
    <n v="25.3333333333333"/>
    <n v="205.718140929535"/>
    <m/>
    <n v="115080.1124"/>
    <x v="0"/>
    <n v="12633.3333"/>
    <x v="1456"/>
    <x v="0"/>
    <m/>
  </r>
  <r>
    <d v="2025-07-31T02:28:57"/>
    <x v="9"/>
    <x v="14"/>
    <s v="MURILLO  YORMAN ANDRES"/>
    <x v="3"/>
    <x v="0"/>
    <n v="233"/>
    <n v="23.3"/>
    <n v="228.575712143928"/>
    <s v="Se descuenta 0.5 viaje de  7 45 am ya que abandona ruta sin autorizacin. "/>
    <n v="121473.3266"/>
    <x v="0"/>
    <n v="12633.3333"/>
    <x v="1456"/>
    <x v="2"/>
    <n v="11.429"/>
  </r>
  <r>
    <d v="2025-07-31T02:28:57"/>
    <x v="1"/>
    <x v="16"/>
    <s v="MACEA ARBELAEZ MATEO"/>
    <x v="13"/>
    <x v="0"/>
    <n v="285"/>
    <n v="20.3571428571429"/>
    <n v="320.005997001499"/>
    <s v="1 Descuento (Conduct) "/>
    <n v="179013.50820000001"/>
    <x v="0"/>
    <n v="12633.3333"/>
    <x v="1456"/>
    <x v="0"/>
    <m/>
  </r>
  <r>
    <d v="2025-07-31T02:28:58"/>
    <x v="9"/>
    <x v="17"/>
    <s v="BERNAL RONDON KEVIN OSWALDO"/>
    <x v="0"/>
    <x v="0"/>
    <n v="208"/>
    <n v="23.1111111111111"/>
    <n v="205.718140929535"/>
    <m/>
    <n v="115080.1124"/>
    <x v="0"/>
    <n v="12633.3333"/>
    <x v="1456"/>
    <x v="0"/>
    <m/>
  </r>
  <r>
    <d v="2025-07-31T02:28:58"/>
    <x v="1"/>
    <x v="18"/>
    <s v="DURANGO DAVID JOSE"/>
    <x v="6"/>
    <x v="0"/>
    <n v="179"/>
    <n v="22.375"/>
    <n v="182.86056971514199"/>
    <m/>
    <n v="102293.4333"/>
    <x v="0"/>
    <n v="12633.3333"/>
    <x v="1456"/>
    <x v="0"/>
    <m/>
  </r>
  <r>
    <d v="2025-07-31T02:28:58"/>
    <x v="9"/>
    <x v="19"/>
    <s v="QUIRAMA CASTAEDA JHON JADER"/>
    <x v="1"/>
    <x v="0"/>
    <n v="308"/>
    <n v="28"/>
    <n v="251.43328335832101"/>
    <m/>
    <n v="140653.47080000001"/>
    <x v="1"/>
    <n v="12633.3333"/>
    <x v="1456"/>
    <x v="0"/>
    <m/>
  </r>
  <r>
    <d v="2025-07-31T02:28:59"/>
    <x v="1"/>
    <x v="20"/>
    <s v="SALDARRIAGA PARRA LUIS ALBERTO"/>
    <x v="0"/>
    <x v="0"/>
    <n v="179"/>
    <n v="19.8888888888889"/>
    <n v="205.718140929535"/>
    <m/>
    <n v="115080.1124"/>
    <x v="2"/>
    <n v="12633.3333"/>
    <x v="1456"/>
    <x v="0"/>
    <m/>
  </r>
  <r>
    <d v="2025-07-31T02:28:59"/>
    <x v="9"/>
    <x v="38"/>
    <s v="HENAO MUOZ FERNEY"/>
    <x v="3"/>
    <x v="0"/>
    <n v="262"/>
    <n v="26.2"/>
    <n v="228.575712143928"/>
    <m/>
    <n v="127866.7916"/>
    <x v="1"/>
    <n v="12633.3333"/>
    <x v="1456"/>
    <x v="0"/>
    <m/>
  </r>
  <r>
    <d v="2025-07-31T02:28:59"/>
    <x v="1"/>
    <x v="22"/>
    <s v="HERNANDEZ MACIAS GILBERTO"/>
    <x v="0"/>
    <x v="0"/>
    <n v="178"/>
    <n v="19.7777777777778"/>
    <n v="205.718140929535"/>
    <m/>
    <n v="115080.1124"/>
    <x v="0"/>
    <n v="12633.3333"/>
    <x v="1456"/>
    <x v="0"/>
    <m/>
  </r>
  <r>
    <d v="2025-07-31T02:28:59"/>
    <x v="9"/>
    <x v="23"/>
    <s v="HENAO HOYOS SANTIAGO"/>
    <x v="4"/>
    <x v="0"/>
    <n v="169"/>
    <n v="24.1428571428571"/>
    <n v="160.00299850075001"/>
    <m/>
    <n v="89506.754100000006"/>
    <x v="0"/>
    <n v="12633.3333"/>
    <x v="1456"/>
    <x v="0"/>
    <m/>
  </r>
  <r>
    <d v="2025-07-31T02:29:00"/>
    <x v="1"/>
    <x v="24"/>
    <s v="AGUDELO GARCIA LLORDIN ELIAS"/>
    <x v="4"/>
    <x v="0"/>
    <n v="107"/>
    <n v="15.285714285714301"/>
    <n v="160.00299850075001"/>
    <s v="1 Descuento (Jefe de ruta) "/>
    <n v="89506.754100000006"/>
    <x v="0"/>
    <n v="12633.3333"/>
    <x v="1456"/>
    <x v="0"/>
    <m/>
  </r>
  <r>
    <d v="2025-07-31T02:29:00"/>
    <x v="9"/>
    <x v="25"/>
    <s v="LEON PEREZ RAUL ENRIQUE"/>
    <x v="1"/>
    <x v="0"/>
    <n v="213"/>
    <n v="19.363636363636399"/>
    <n v="251.43328335832101"/>
    <s v="3 Descuentos (Usuarios desubicados y movilidad reducida) "/>
    <n v="140653.47080000001"/>
    <x v="0"/>
    <n v="12633.3333"/>
    <x v="1456"/>
    <x v="0"/>
    <m/>
  </r>
  <r>
    <d v="2025-07-31T02:29:00"/>
    <x v="1"/>
    <x v="26"/>
    <s v="MARTINEZ  WILMAR"/>
    <x v="0"/>
    <x v="0"/>
    <n v="226"/>
    <n v="25.1111111111111"/>
    <n v="205.718140929535"/>
    <m/>
    <n v="115080.1124"/>
    <x v="0"/>
    <n v="12633.3333"/>
    <x v="1456"/>
    <x v="0"/>
    <m/>
  </r>
  <r>
    <d v="2025-07-31T02:29:00"/>
    <x v="9"/>
    <x v="27"/>
    <s v="AGUDELO GARCIA DENIN ANGELO"/>
    <x v="1"/>
    <x v="0"/>
    <n v="251"/>
    <n v="22.818181818181799"/>
    <n v="251.43328335832101"/>
    <m/>
    <n v="140653.47080000001"/>
    <x v="0"/>
    <n v="12633.3333"/>
    <x v="1456"/>
    <x v="0"/>
    <m/>
  </r>
  <r>
    <d v="2025-07-31T02:29:01"/>
    <x v="1"/>
    <x v="28"/>
    <s v="MARULANDA JARAMILLO DAWER ANDRES"/>
    <x v="3"/>
    <x v="0"/>
    <n v="170"/>
    <n v="17"/>
    <n v="228.575712143928"/>
    <s v="1 Descuento (Conduct) "/>
    <n v="127866.7916"/>
    <x v="0"/>
    <n v="12633.3333"/>
    <x v="1456"/>
    <x v="0"/>
    <m/>
  </r>
  <r>
    <d v="2025-07-31T02:29:01"/>
    <x v="9"/>
    <x v="29"/>
    <s v="MONTOYA OSPINA GILBERTO ANTONIO"/>
    <x v="1"/>
    <x v="0"/>
    <n v="254"/>
    <n v="23.090909090909101"/>
    <n v="251.43328335832101"/>
    <s v="4 Descuentos (Conducts) "/>
    <n v="140653.47080000001"/>
    <x v="0"/>
    <n v="12633.3333"/>
    <x v="1456"/>
    <x v="0"/>
    <m/>
  </r>
  <r>
    <d v="2025-07-31T02:29:01"/>
    <x v="1"/>
    <x v="30"/>
    <s v="GOMEZ VERGARA EDWIN"/>
    <x v="3"/>
    <x v="0"/>
    <n v="213"/>
    <n v="21.3"/>
    <n v="228.575712143928"/>
    <s v="Se descuenta 0.5 viaje de 7 48 am ya que NO ingresa a la minorista. "/>
    <n v="121473.3266"/>
    <x v="1"/>
    <n v="12633.3333"/>
    <x v="1456"/>
    <x v="2"/>
    <n v="11.429"/>
  </r>
  <r>
    <d v="2025-07-31T02:29:02"/>
    <x v="1"/>
    <x v="32"/>
    <s v="TABORDA ROJAS DIEGO ALEJANDRO"/>
    <x v="3"/>
    <x v="0"/>
    <n v="248"/>
    <n v="24.8"/>
    <n v="228.575712143928"/>
    <m/>
    <n v="127866.7916"/>
    <x v="1"/>
    <n v="12633.3333"/>
    <x v="1456"/>
    <x v="0"/>
    <m/>
  </r>
  <r>
    <d v="2025-07-31T02:29:02"/>
    <x v="9"/>
    <x v="33"/>
    <s v="CALLE BOTERO JUAN RICARDO"/>
    <x v="3"/>
    <x v="0"/>
    <n v="249"/>
    <n v="24.9"/>
    <n v="228.575712143928"/>
    <m/>
    <n v="127866.7916"/>
    <x v="0"/>
    <n v="12633.3333"/>
    <x v="1456"/>
    <x v="0"/>
    <m/>
  </r>
  <r>
    <d v="2025-07-31T02:29:02"/>
    <x v="1"/>
    <x v="34"/>
    <s v="PALMAR PANA EDIXON JOSUE"/>
    <x v="1"/>
    <x v="0"/>
    <n v="241"/>
    <n v="21.909090909090899"/>
    <n v="251.43328335832101"/>
    <s v="Se descuenta 0.5 viaje de 10 31 am ya que NO ingresa a la Minorista. "/>
    <n v="134260.00580000001"/>
    <x v="0"/>
    <n v="12633.3333"/>
    <x v="1456"/>
    <x v="2"/>
    <n v="11.429"/>
  </r>
  <r>
    <d v="2025-07-31T02:29:03"/>
    <x v="9"/>
    <x v="35"/>
    <s v="JARAMILLO JARAMILLO FRANCISCO WBEIMAR"/>
    <x v="3"/>
    <x v="0"/>
    <n v="189"/>
    <n v="18.899999999999999"/>
    <n v="228.575712143928"/>
    <m/>
    <n v="127866.7916"/>
    <x v="0"/>
    <n v="12633.3333"/>
    <x v="1456"/>
    <x v="0"/>
    <m/>
  </r>
  <r>
    <d v="2025-07-31T02:29:01"/>
    <x v="9"/>
    <x v="31"/>
    <s v="MARTINEZ CHAVERRA LUIS NORBERTO"/>
    <x v="10"/>
    <x v="0"/>
    <n v="112"/>
    <n v="24.8888888888889"/>
    <n v="102.859070464768"/>
    <m/>
    <n v="57540.056199999999"/>
    <x v="0"/>
    <n v="12633.3333"/>
    <x v="1456"/>
    <x v="0"/>
    <m/>
  </r>
  <r>
    <d v="2025-07-31T02:29:03"/>
    <x v="1"/>
    <x v="41"/>
    <s v="GARCIA DAVID WILSON ALBERTO"/>
    <x v="8"/>
    <x v="0"/>
    <n v="95"/>
    <n v="19"/>
    <n v="114.287856071964"/>
    <s v="1 Descuento (Conduct) "/>
    <n v="63933.395799999998"/>
    <x v="1"/>
    <n v="12633.3333"/>
    <x v="1456"/>
    <x v="0"/>
    <m/>
  </r>
  <r>
    <d v="2025-07-31T02:29:03"/>
    <x v="9"/>
    <x v="40"/>
    <s v="GUTIERREZ ARICAPA DANIEL HUMBERTO"/>
    <x v="1"/>
    <x v="0"/>
    <n v="242"/>
    <n v="22"/>
    <n v="251.43328335832101"/>
    <m/>
    <n v="140653.47080000001"/>
    <x v="1"/>
    <n v="12633.3333"/>
    <x v="1456"/>
    <x v="0"/>
    <m/>
  </r>
  <r>
    <d v="2025-08-01T01:19:18"/>
    <x v="9"/>
    <x v="3"/>
    <s v="LOPEZ PINEDA DANIEL ESTIVEN"/>
    <x v="0"/>
    <x v="0"/>
    <n v="201"/>
    <n v="22.3333333333333"/>
    <n v="205.98847262247801"/>
    <m/>
    <n v="115238.2565"/>
    <x v="0"/>
    <n v="13618.918900000001"/>
    <x v="1457"/>
    <x v="0"/>
    <m/>
  </r>
  <r>
    <d v="2025-08-01T01:19:17"/>
    <x v="9"/>
    <x v="36"/>
    <s v="PARIAS MURIEL JHON FREDY"/>
    <x v="0"/>
    <x v="0"/>
    <n v="271"/>
    <n v="30.1111111111111"/>
    <n v="205.98847262247801"/>
    <m/>
    <n v="115238.2565"/>
    <x v="1"/>
    <n v="13618.918900000001"/>
    <x v="1457"/>
    <x v="0"/>
    <m/>
  </r>
  <r>
    <d v="2025-08-01T01:19:17"/>
    <x v="1"/>
    <x v="1"/>
    <s v="ESPINOZA CHAVARRIA GUILLERMO LEON"/>
    <x v="0"/>
    <x v="0"/>
    <n v="233"/>
    <n v="25.8888888888889"/>
    <n v="205.98847262247801"/>
    <s v="Se descuenta 0.5 viaje de 5 am ya que NO ingresa a San Juan "/>
    <n v="108836.0165"/>
    <x v="0"/>
    <n v="13618.918900000001"/>
    <x v="1457"/>
    <x v="2"/>
    <n v="11.444000000000001"/>
  </r>
  <r>
    <d v="2025-08-01T01:19:17"/>
    <x v="9"/>
    <x v="37"/>
    <s v="SANCHEZ BETANCOURT FRANSCISCO"/>
    <x v="0"/>
    <x v="0"/>
    <n v="199"/>
    <n v="22.1111111111111"/>
    <n v="205.98847262247801"/>
    <m/>
    <n v="115238.2565"/>
    <x v="0"/>
    <n v="13618.918900000001"/>
    <x v="1457"/>
    <x v="0"/>
    <m/>
  </r>
  <r>
    <d v="2025-08-01T01:19:18"/>
    <x v="1"/>
    <x v="2"/>
    <s v="LONDOO LOPERA DUVAN ANDRES"/>
    <x v="0"/>
    <x v="0"/>
    <n v="207"/>
    <n v="23"/>
    <n v="205.98847262247801"/>
    <s v="3 Descuentos (Usuarios desubicados y despachador) "/>
    <n v="115238.2565"/>
    <x v="1"/>
    <n v="13618.918900000001"/>
    <x v="1457"/>
    <x v="0"/>
    <m/>
  </r>
  <r>
    <d v="2025-08-01T01:19:19"/>
    <x v="1"/>
    <x v="4"/>
    <s v="GIRALDO GIRALDO YOVIN ANDRES "/>
    <x v="13"/>
    <x v="0"/>
    <n v="333"/>
    <n v="23.785714285714299"/>
    <n v="320.42651296830002"/>
    <s v="Se descuenta 0.5 viaje por faltas reiteradas en la ruta. "/>
    <n v="172857.27009999999"/>
    <x v="1"/>
    <n v="13618.918900000001"/>
    <x v="1457"/>
    <x v="2"/>
    <n v="11.444000000000001"/>
  </r>
  <r>
    <d v="2025-08-01T01:19:19"/>
    <x v="9"/>
    <x v="5"/>
    <s v="GONZALEZ PEREZ RAFAEL JOSE"/>
    <x v="8"/>
    <x v="0"/>
    <n v="82"/>
    <n v="16.399999999999999"/>
    <n v="114.43804034582099"/>
    <m/>
    <n v="64021.253599999996"/>
    <x v="1"/>
    <n v="13618.918900000001"/>
    <x v="1457"/>
    <x v="0"/>
    <m/>
  </r>
  <r>
    <d v="2025-08-01T01:19:19"/>
    <x v="1"/>
    <x v="6"/>
    <s v="LAYOS JIMENEZ JOHAN CAMILO "/>
    <x v="3"/>
    <x v="0"/>
    <n v="178"/>
    <n v="17.8"/>
    <n v="228.87608069164301"/>
    <m/>
    <n v="128042.50719999999"/>
    <x v="0"/>
    <n v="13618.918900000001"/>
    <x v="1457"/>
    <x v="0"/>
    <m/>
  </r>
  <r>
    <d v="2025-08-01T01:19:19"/>
    <x v="9"/>
    <x v="7"/>
    <s v="MARIN ALZATE KEVIN ANDRES"/>
    <x v="0"/>
    <x v="0"/>
    <n v="206"/>
    <n v="22.8888888888889"/>
    <n v="205.98847262247801"/>
    <m/>
    <n v="115238.2565"/>
    <x v="0"/>
    <n v="13618.918900000001"/>
    <x v="1457"/>
    <x v="0"/>
    <m/>
  </r>
  <r>
    <d v="2025-08-01T01:19:20"/>
    <x v="1"/>
    <x v="9"/>
    <s v="DAVID  HENRY GIOVANNY"/>
    <x v="3"/>
    <x v="0"/>
    <n v="269"/>
    <n v="26.9"/>
    <n v="228.87608069164301"/>
    <s v="2 Descuentos (Usuarios desubicados) "/>
    <n v="128042.50719999999"/>
    <x v="0"/>
    <n v="13618.918900000001"/>
    <x v="1457"/>
    <x v="0"/>
    <m/>
  </r>
  <r>
    <d v="2025-08-01T01:19:20"/>
    <x v="9"/>
    <x v="10"/>
    <s v="CUADROS PRESIGA JOSE GABRIEL"/>
    <x v="6"/>
    <x v="0"/>
    <n v="173"/>
    <n v="21.625"/>
    <n v="183.10086455331401"/>
    <m/>
    <n v="102434.0058"/>
    <x v="0"/>
    <n v="13618.918900000001"/>
    <x v="1457"/>
    <x v="0"/>
    <m/>
  </r>
  <r>
    <d v="2025-08-01T01:19:20"/>
    <x v="1"/>
    <x v="11"/>
    <s v="DURANGO PAEZ GILDARDO"/>
    <x v="9"/>
    <x v="0"/>
    <n v="306"/>
    <n v="25.5"/>
    <n v="274.65129682997099"/>
    <s v="1 Descuento (Usuario desubicado) "/>
    <n v="153651.0086"/>
    <x v="1"/>
    <n v="13618.918900000001"/>
    <x v="1457"/>
    <x v="0"/>
    <m/>
  </r>
  <r>
    <d v="2025-08-01T01:19:20"/>
    <x v="9"/>
    <x v="12"/>
    <s v="VERENZUELA MARTINEZ ALEXANDER"/>
    <x v="1"/>
    <x v="0"/>
    <n v="266"/>
    <n v="24.181818181818201"/>
    <n v="251.76368876080701"/>
    <s v="2 Descuentos (Usuarios desubicados) "/>
    <n v="140846.7579"/>
    <x v="1"/>
    <n v="13618.918900000001"/>
    <x v="1457"/>
    <x v="0"/>
    <m/>
  </r>
  <r>
    <d v="2025-08-01T01:19:21"/>
    <x v="1"/>
    <x v="13"/>
    <s v="PEREZ GARCIA JUAN ESTEBAN"/>
    <x v="3"/>
    <x v="0"/>
    <n v="246"/>
    <n v="24.6"/>
    <n v="228.87608069164301"/>
    <s v="2 Descuentos (Usuarios desubicados) "/>
    <n v="128042.50719999999"/>
    <x v="0"/>
    <n v="13618.918900000001"/>
    <x v="1457"/>
    <x v="0"/>
    <m/>
  </r>
  <r>
    <d v="2025-08-01T01:19:21"/>
    <x v="9"/>
    <x v="14"/>
    <s v="MURILLO  YORMAN ANDRES"/>
    <x v="0"/>
    <x v="0"/>
    <n v="213"/>
    <n v="23.6666666666667"/>
    <n v="205.98847262247801"/>
    <m/>
    <n v="115238.2565"/>
    <x v="0"/>
    <n v="13618.918900000001"/>
    <x v="1457"/>
    <x v="0"/>
    <m/>
  </r>
  <r>
    <d v="2025-08-01T01:19:21"/>
    <x v="1"/>
    <x v="16"/>
    <s v="GUTIERREZ ARICAPA DANIEL HUMBERTO "/>
    <x v="6"/>
    <x v="0"/>
    <n v="195"/>
    <n v="24.375"/>
    <n v="183.10086455331401"/>
    <m/>
    <n v="102434.0058"/>
    <x v="0"/>
    <n v="13618.918900000001"/>
    <x v="1457"/>
    <x v="0"/>
    <m/>
  </r>
  <r>
    <d v="2025-08-01T01:19:21"/>
    <x v="9"/>
    <x v="17"/>
    <s v="VALENCIA MENDOZA JHON "/>
    <x v="3"/>
    <x v="0"/>
    <n v="243"/>
    <n v="24.3"/>
    <n v="228.87608069164301"/>
    <m/>
    <n v="128042.50719999999"/>
    <x v="0"/>
    <n v="13618.918900000001"/>
    <x v="1457"/>
    <x v="0"/>
    <m/>
  </r>
  <r>
    <d v="2025-08-01T01:19:22"/>
    <x v="1"/>
    <x v="18"/>
    <s v="DURANGO DAVID JOSE"/>
    <x v="8"/>
    <x v="0"/>
    <n v="118"/>
    <n v="23.6"/>
    <n v="114.43804034582099"/>
    <m/>
    <n v="64021.253599999996"/>
    <x v="0"/>
    <n v="13618.918900000001"/>
    <x v="1457"/>
    <x v="0"/>
    <m/>
  </r>
  <r>
    <d v="2025-08-01T01:19:22"/>
    <x v="9"/>
    <x v="19"/>
    <s v="QUIRAMA CASTAEDA JHON JADER"/>
    <x v="0"/>
    <x v="0"/>
    <n v="159"/>
    <n v="17.6666666666667"/>
    <n v="205.98847262247801"/>
    <m/>
    <n v="115238.2565"/>
    <x v="1"/>
    <n v="13618.918900000001"/>
    <x v="1457"/>
    <x v="0"/>
    <m/>
  </r>
  <r>
    <d v="2025-08-01T01:19:22"/>
    <x v="1"/>
    <x v="20"/>
    <s v="SALDARRIAGA PARRA LUIS ALBERTO"/>
    <x v="0"/>
    <x v="0"/>
    <n v="168"/>
    <n v="18.6666666666667"/>
    <n v="205.98847262247801"/>
    <m/>
    <n v="115238.2565"/>
    <x v="2"/>
    <n v="13618.918900000001"/>
    <x v="1457"/>
    <x v="0"/>
    <m/>
  </r>
  <r>
    <d v="2025-08-01T01:19:23"/>
    <x v="1"/>
    <x v="38"/>
    <s v="JIMENEZ HURTADO CARLOS ESTIVEN"/>
    <x v="6"/>
    <x v="0"/>
    <n v="196"/>
    <n v="24.5"/>
    <n v="183.10086455331401"/>
    <s v="2 Descuentos (Conducts) "/>
    <n v="102434.0058"/>
    <x v="1"/>
    <n v="13618.918900000001"/>
    <x v="1457"/>
    <x v="0"/>
    <m/>
  </r>
  <r>
    <d v="2025-08-01T01:19:23"/>
    <x v="9"/>
    <x v="21"/>
    <s v="HERRERA GIRALDO DAVINSON"/>
    <x v="0"/>
    <x v="0"/>
    <n v="160"/>
    <n v="17.7777777777778"/>
    <n v="205.98847262247801"/>
    <m/>
    <n v="115238.2565"/>
    <x v="0"/>
    <n v="13618.918900000001"/>
    <x v="1457"/>
    <x v="0"/>
    <m/>
  </r>
  <r>
    <d v="2025-08-01T01:19:23"/>
    <x v="9"/>
    <x v="22"/>
    <s v="CIRO MARIN RODRIGO ALBERTO"/>
    <x v="3"/>
    <x v="0"/>
    <n v="229"/>
    <n v="22.9"/>
    <n v="228.87608069164301"/>
    <s v="1 Descuento (Despachador) "/>
    <n v="128042.50719999999"/>
    <x v="0"/>
    <n v="13618.918900000001"/>
    <x v="1457"/>
    <x v="0"/>
    <m/>
  </r>
  <r>
    <d v="2025-08-01T01:19:23"/>
    <x v="1"/>
    <x v="23"/>
    <s v="HENAO HOYOS SANTIAGO"/>
    <x v="3"/>
    <x v="0"/>
    <n v="244"/>
    <n v="24.4"/>
    <n v="228.87608069164301"/>
    <m/>
    <n v="128042.50719999999"/>
    <x v="0"/>
    <n v="13618.918900000001"/>
    <x v="1457"/>
    <x v="0"/>
    <m/>
  </r>
  <r>
    <d v="2025-08-01T01:19:24"/>
    <x v="9"/>
    <x v="24"/>
    <s v="AGUDELO GARCIA LLORDIN ELIAS"/>
    <x v="0"/>
    <x v="0"/>
    <n v="179"/>
    <n v="19.8888888888889"/>
    <n v="205.98847262247801"/>
    <s v="1 Descuento (Usuario desubicado) "/>
    <n v="115238.2565"/>
    <x v="0"/>
    <n v="13618.918900000001"/>
    <x v="1457"/>
    <x v="0"/>
    <m/>
  </r>
  <r>
    <d v="2025-08-01T01:19:24"/>
    <x v="1"/>
    <x v="25"/>
    <s v="LEON PEREZ RAUL ENRIQUE"/>
    <x v="0"/>
    <x v="0"/>
    <n v="191"/>
    <n v="21.2222222222222"/>
    <n v="205.98847262247801"/>
    <s v="2 Descuentos (Transbordo) "/>
    <n v="115238.2565"/>
    <x v="0"/>
    <n v="13618.918900000001"/>
    <x v="1457"/>
    <x v="0"/>
    <m/>
  </r>
  <r>
    <d v="2025-08-01T01:19:24"/>
    <x v="9"/>
    <x v="26"/>
    <s v="MARTINEZ  WILMAR"/>
    <x v="2"/>
    <x v="0"/>
    <n v="140"/>
    <n v="23.3333333333333"/>
    <n v="137.32564841498601"/>
    <m/>
    <n v="76825.504300000001"/>
    <x v="0"/>
    <n v="13618.918900000001"/>
    <x v="1457"/>
    <x v="0"/>
    <m/>
  </r>
  <r>
    <d v="2025-08-01T01:19:25"/>
    <x v="1"/>
    <x v="27"/>
    <s v="AGUDELO GARCIA DENIN ANGELO"/>
    <x v="1"/>
    <x v="0"/>
    <n v="248"/>
    <n v="22.545454545454501"/>
    <n v="251.76368876080701"/>
    <m/>
    <n v="140846.7579"/>
    <x v="0"/>
    <n v="13618.918900000001"/>
    <x v="1457"/>
    <x v="0"/>
    <m/>
  </r>
  <r>
    <d v="2025-08-01T01:19:25"/>
    <x v="9"/>
    <x v="28"/>
    <s v="MARULANDA JARAMILLO DAWER ANDRES"/>
    <x v="0"/>
    <x v="0"/>
    <n v="181"/>
    <n v="20.1111111111111"/>
    <n v="205.98847262247801"/>
    <m/>
    <n v="115238.2565"/>
    <x v="0"/>
    <n v="13618.918900000001"/>
    <x v="1457"/>
    <x v="0"/>
    <m/>
  </r>
  <r>
    <d v="2025-08-01T01:19:25"/>
    <x v="1"/>
    <x v="29"/>
    <s v="MONTOYA OSPINA GILBERTO ANTONIO"/>
    <x v="3"/>
    <x v="0"/>
    <n v="259"/>
    <n v="25.9"/>
    <n v="228.87608069164301"/>
    <m/>
    <n v="128042.50719999999"/>
    <x v="0"/>
    <n v="13618.918900000001"/>
    <x v="1457"/>
    <x v="0"/>
    <m/>
  </r>
  <r>
    <d v="2025-08-01T01:19:26"/>
    <x v="9"/>
    <x v="30"/>
    <s v="GOMEZ VERGARA EDWIN"/>
    <x v="3"/>
    <x v="0"/>
    <n v="216"/>
    <n v="21.6"/>
    <n v="228.87608069164301"/>
    <s v="2 Descuentos (Transbordo) "/>
    <n v="128042.50719999999"/>
    <x v="1"/>
    <n v="13618.918900000001"/>
    <x v="1457"/>
    <x v="0"/>
    <m/>
  </r>
  <r>
    <d v="2025-08-01T01:19:27"/>
    <x v="1"/>
    <x v="32"/>
    <s v="TABORDA ROJAS DIEGO ALEJANDRO"/>
    <x v="3"/>
    <x v="0"/>
    <n v="244"/>
    <n v="24.4"/>
    <n v="228.87608069164301"/>
    <m/>
    <n v="128042.50719999999"/>
    <x v="1"/>
    <n v="13618.918900000001"/>
    <x v="1457"/>
    <x v="0"/>
    <m/>
  </r>
  <r>
    <d v="2025-08-01T01:19:29"/>
    <x v="9"/>
    <x v="33"/>
    <s v="HINCAPIE LOPEZ DIDIER FABIAN"/>
    <x v="3"/>
    <x v="0"/>
    <n v="252"/>
    <n v="25.2"/>
    <n v="228.87608069164301"/>
    <m/>
    <n v="128042.50719999999"/>
    <x v="0"/>
    <n v="13618.918900000001"/>
    <x v="1457"/>
    <x v="0"/>
    <m/>
  </r>
  <r>
    <d v="2025-08-01T01:19:30"/>
    <x v="1"/>
    <x v="34"/>
    <s v="PALMAR PANA EDIXON JOSUE"/>
    <x v="6"/>
    <x v="0"/>
    <n v="180"/>
    <n v="22.5"/>
    <n v="183.10086455331401"/>
    <s v="1 Descuento (Usuario desubicado) "/>
    <n v="102434.0058"/>
    <x v="0"/>
    <n v="13618.918900000001"/>
    <x v="1457"/>
    <x v="0"/>
    <m/>
  </r>
  <r>
    <d v="2025-08-01T01:19:31"/>
    <x v="9"/>
    <x v="35"/>
    <s v="OCAMPO OCAMPO ANTONIO JOSE "/>
    <x v="12"/>
    <x v="0"/>
    <n v="302"/>
    <n v="23.230769230769202"/>
    <n v="297.53890489913499"/>
    <m/>
    <n v="166455.25940000001"/>
    <x v="0"/>
    <n v="13618.918900000001"/>
    <x v="1457"/>
    <x v="0"/>
    <m/>
  </r>
  <r>
    <d v="2025-08-01T01:19:34"/>
    <x v="1"/>
    <x v="41"/>
    <s v="GARCIA DAVID WILSON ALBERTO"/>
    <x v="3"/>
    <x v="0"/>
    <n v="207"/>
    <n v="20.7"/>
    <n v="228.87608069164301"/>
    <s v="6 Descuentos (Despachador, conducts y transbordo) "/>
    <n v="128042.50719999999"/>
    <x v="1"/>
    <n v="13618.918900000001"/>
    <x v="1457"/>
    <x v="0"/>
    <m/>
  </r>
  <r>
    <d v="2025-08-01T01:19:35"/>
    <x v="9"/>
    <x v="40"/>
    <s v="JARAMILLO JARAMILLO FRANCISCO WBEIMAR "/>
    <x v="1"/>
    <x v="0"/>
    <n v="248"/>
    <n v="22.545454545454501"/>
    <n v="251.76368876080701"/>
    <m/>
    <n v="140846.7579"/>
    <x v="1"/>
    <n v="13618.918900000001"/>
    <x v="1457"/>
    <x v="0"/>
    <m/>
  </r>
  <r>
    <d v="2025-08-02T01:21:23"/>
    <x v="1"/>
    <x v="36"/>
    <s v="PARIAS MURIEL JHON FREDY"/>
    <x v="4"/>
    <x v="0"/>
    <n v="176"/>
    <n v="25.1428571428571"/>
    <n v="167.87443946188299"/>
    <s v="1 Descuento (Despachador) "/>
    <n v="94111.547099999996"/>
    <x v="1"/>
    <n v="14717.142900000001"/>
    <x v="1458"/>
    <x v="0"/>
    <m/>
  </r>
  <r>
    <d v="2025-08-02T01:21:23"/>
    <x v="9"/>
    <x v="1"/>
    <s v="GUTIERREZ ARICAPA DANIEL HUMBERTO"/>
    <x v="3"/>
    <x v="0"/>
    <n v="236"/>
    <n v="23.6"/>
    <n v="239.82062780269101"/>
    <m/>
    <n v="134445.0673"/>
    <x v="0"/>
    <n v="14717.142900000001"/>
    <x v="1458"/>
    <x v="0"/>
    <m/>
  </r>
  <r>
    <d v="2025-08-02T01:21:24"/>
    <x v="1"/>
    <x v="37"/>
    <s v="SANCHEZ BETANCOURT FRANSCISCO"/>
    <x v="0"/>
    <x v="0"/>
    <n v="235"/>
    <n v="26.1111111111111"/>
    <n v="215.83856502242199"/>
    <m/>
    <n v="121000.56050000001"/>
    <x v="0"/>
    <n v="14717.142900000001"/>
    <x v="1458"/>
    <x v="0"/>
    <m/>
  </r>
  <r>
    <d v="2025-08-02T01:21:24"/>
    <x v="9"/>
    <x v="2"/>
    <s v="HERNANDEZ MACIAS GILBERTO"/>
    <x v="3"/>
    <x v="0"/>
    <n v="290"/>
    <n v="29"/>
    <n v="239.82062780269101"/>
    <m/>
    <n v="134445.0673"/>
    <x v="1"/>
    <n v="14717.142900000001"/>
    <x v="1458"/>
    <x v="0"/>
    <m/>
  </r>
  <r>
    <d v="2025-08-02T01:21:24"/>
    <x v="1"/>
    <x v="3"/>
    <s v="LAYOS JIMENEZ JOHAN CAMILO"/>
    <x v="6"/>
    <x v="0"/>
    <n v="172"/>
    <n v="21.5"/>
    <n v="191.856502242152"/>
    <s v="2 Descuentos (Usuarios desubicados) "/>
    <n v="107556.05379999999"/>
    <x v="0"/>
    <n v="14717.142900000001"/>
    <x v="1458"/>
    <x v="0"/>
    <m/>
  </r>
  <r>
    <d v="2025-08-02T01:21:25"/>
    <x v="9"/>
    <x v="5"/>
    <s v="BERNAL RONDON KEVIN OSWALDO "/>
    <x v="9"/>
    <x v="0"/>
    <n v="307"/>
    <n v="25.5833333333333"/>
    <n v="287.78475336322902"/>
    <s v="1 Descuento (Usuario desubicado) "/>
    <n v="161334.08069999999"/>
    <x v="1"/>
    <n v="14717.142900000001"/>
    <x v="1458"/>
    <x v="0"/>
    <m/>
  </r>
  <r>
    <d v="2025-08-02T01:21:25"/>
    <x v="1"/>
    <x v="6"/>
    <s v="CARTAGENA RAMIREZ FREDY ALONSO "/>
    <x v="3"/>
    <x v="0"/>
    <n v="237"/>
    <n v="23.7"/>
    <n v="239.82062780269101"/>
    <m/>
    <n v="134445.0673"/>
    <x v="0"/>
    <n v="14717.142900000001"/>
    <x v="1458"/>
    <x v="0"/>
    <m/>
  </r>
  <r>
    <d v="2025-08-02T01:21:25"/>
    <x v="9"/>
    <x v="7"/>
    <s v="MARIN ALZATE KEVIN ANDRES "/>
    <x v="1"/>
    <x v="0"/>
    <n v="261"/>
    <n v="23.727272727272702"/>
    <n v="263.80269058296"/>
    <s v="1 Descuento (Conduct) "/>
    <n v="147889.57399999999"/>
    <x v="0"/>
    <n v="14717.142900000001"/>
    <x v="1458"/>
    <x v="0"/>
    <m/>
  </r>
  <r>
    <d v="2025-08-02T01:21:26"/>
    <x v="1"/>
    <x v="9"/>
    <s v="DAVID  HENRY GIOVANNY"/>
    <x v="12"/>
    <x v="0"/>
    <n v="302"/>
    <n v="23.230769230769202"/>
    <n v="311.76681614349798"/>
    <s v="JULIAN MACIAS Realiz 7 viajes donde moviliz 159 Usuarios "/>
    <n v="174778.58739999999"/>
    <x v="0"/>
    <n v="14717.142900000001"/>
    <x v="1458"/>
    <x v="0"/>
    <m/>
  </r>
  <r>
    <d v="2025-08-02T01:21:26"/>
    <x v="1"/>
    <x v="11"/>
    <s v="DURANGO PAEZ GILDARDO"/>
    <x v="9"/>
    <x v="0"/>
    <n v="273"/>
    <n v="22.75"/>
    <n v="287.78475336322902"/>
    <m/>
    <n v="161334.08069999999"/>
    <x v="1"/>
    <n v="14717.142900000001"/>
    <x v="1458"/>
    <x v="0"/>
    <m/>
  </r>
  <r>
    <d v="2025-08-02T01:21:26"/>
    <x v="9"/>
    <x v="12"/>
    <s v="VERENZUELA MARTINEZ ALEXANDER"/>
    <x v="0"/>
    <x v="0"/>
    <n v="297"/>
    <n v="33"/>
    <n v="215.83856502242199"/>
    <m/>
    <n v="121000.56050000001"/>
    <x v="1"/>
    <n v="14717.142900000001"/>
    <x v="1458"/>
    <x v="0"/>
    <m/>
  </r>
  <r>
    <d v="2025-08-02T01:21:26"/>
    <x v="9"/>
    <x v="10"/>
    <s v="CUADROS PRESIGA JOSE GABRIEL"/>
    <x v="0"/>
    <x v="0"/>
    <n v="199"/>
    <n v="22.1111111111111"/>
    <n v="215.83856502242199"/>
    <m/>
    <n v="121000.56050000001"/>
    <x v="0"/>
    <n v="14717.142900000001"/>
    <x v="1458"/>
    <x v="0"/>
    <m/>
  </r>
  <r>
    <d v="2025-08-02T01:21:27"/>
    <x v="1"/>
    <x v="13"/>
    <s v="PEREZ GARCIA JUAN ESTEBAN"/>
    <x v="1"/>
    <x v="0"/>
    <n v="229"/>
    <n v="20.818181818181799"/>
    <n v="263.80269058296"/>
    <m/>
    <n v="147889.57399999999"/>
    <x v="0"/>
    <n v="14717.142900000001"/>
    <x v="1458"/>
    <x v="0"/>
    <m/>
  </r>
  <r>
    <d v="2025-08-02T01:21:27"/>
    <x v="9"/>
    <x v="16"/>
    <s v="MACEA ARBELAEZ MATEO "/>
    <x v="9"/>
    <x v="0"/>
    <n v="226"/>
    <n v="18.8333333333333"/>
    <n v="287.78475336322902"/>
    <s v="3 Descuentos (conducts y despachador) "/>
    <n v="161334.08069999999"/>
    <x v="0"/>
    <n v="14717.142900000001"/>
    <x v="1458"/>
    <x v="0"/>
    <m/>
  </r>
  <r>
    <d v="2025-08-02T01:21:28"/>
    <x v="1"/>
    <x v="17"/>
    <s v="VALENCIA MENDOZA JHON "/>
    <x v="1"/>
    <x v="0"/>
    <n v="324"/>
    <n v="29.454545454545499"/>
    <n v="263.80269058296"/>
    <s v="1 Descuento (Despachador) "/>
    <n v="147889.57399999999"/>
    <x v="0"/>
    <n v="14717.142900000001"/>
    <x v="1458"/>
    <x v="0"/>
    <m/>
  </r>
  <r>
    <d v="2025-08-02T01:21:28"/>
    <x v="9"/>
    <x v="18"/>
    <s v="DURANGO DAVID JOSE"/>
    <x v="0"/>
    <x v="0"/>
    <n v="229"/>
    <n v="25.4444444444444"/>
    <n v="215.83856502242199"/>
    <m/>
    <n v="121000.56050000001"/>
    <x v="0"/>
    <n v="14717.142900000001"/>
    <x v="1458"/>
    <x v="0"/>
    <m/>
  </r>
  <r>
    <d v="2025-08-02T01:21:29"/>
    <x v="1"/>
    <x v="19"/>
    <s v="QUIRAMA CASTAEDA JHON JADER"/>
    <x v="3"/>
    <x v="0"/>
    <n v="206"/>
    <n v="20.6"/>
    <n v="239.82062780269101"/>
    <m/>
    <n v="134445.0673"/>
    <x v="1"/>
    <n v="14717.142900000001"/>
    <x v="1458"/>
    <x v="0"/>
    <m/>
  </r>
  <r>
    <d v="2025-08-02T01:21:29"/>
    <x v="9"/>
    <x v="20"/>
    <s v="SALDARRIAGA PARRA LUIS ALBERTO"/>
    <x v="4"/>
    <x v="0"/>
    <n v="188"/>
    <n v="26.8571428571429"/>
    <n v="167.87443946188299"/>
    <s v="1 Descuento (Usuario desubicado) "/>
    <n v="94111.547099999996"/>
    <x v="2"/>
    <n v="14717.142900000001"/>
    <x v="1458"/>
    <x v="0"/>
    <m/>
  </r>
  <r>
    <d v="2025-08-02T01:21:29"/>
    <x v="1"/>
    <x v="21"/>
    <s v="HERRERA GIRALDO DAVINSON"/>
    <x v="6"/>
    <x v="0"/>
    <n v="171"/>
    <n v="21.375"/>
    <n v="191.856502242152"/>
    <s v="Se descuenta 0.5 viaje de 7 55 am ya que NO ingresa a San juan. "/>
    <n v="100833.81879999999"/>
    <x v="0"/>
    <n v="14717.142900000001"/>
    <x v="1458"/>
    <x v="2"/>
    <n v="11.991"/>
  </r>
  <r>
    <d v="2025-08-02T01:21:30"/>
    <x v="9"/>
    <x v="38"/>
    <s v="JIMENEZ HURTADO CARLOS ESTIVEN"/>
    <x v="3"/>
    <x v="0"/>
    <n v="179"/>
    <n v="18.842105263157901"/>
    <n v="227.82959641255599"/>
    <m/>
    <n v="127722.81389999999"/>
    <x v="1"/>
    <n v="14717.142900000001"/>
    <x v="1458"/>
    <x v="0"/>
    <m/>
  </r>
  <r>
    <d v="2025-08-02T01:21:30"/>
    <x v="1"/>
    <x v="22"/>
    <s v="CIRO MARIN RODRIGO ALBERTO"/>
    <x v="3"/>
    <x v="0"/>
    <n v="220"/>
    <n v="22"/>
    <n v="239.82062780269101"/>
    <m/>
    <n v="134445.0673"/>
    <x v="0"/>
    <n v="14717.142900000001"/>
    <x v="1458"/>
    <x v="0"/>
    <m/>
  </r>
  <r>
    <d v="2025-08-02T01:21:30"/>
    <x v="9"/>
    <x v="23"/>
    <s v="HENAO MUOZ FERNEY"/>
    <x v="3"/>
    <x v="0"/>
    <n v="252"/>
    <n v="25.2"/>
    <n v="239.82062780269101"/>
    <s v="3 Descuentos (Transbordo) "/>
    <n v="134445.0673"/>
    <x v="0"/>
    <n v="14717.142900000001"/>
    <x v="1458"/>
    <x v="0"/>
    <m/>
  </r>
  <r>
    <d v="2025-08-02T01:21:31"/>
    <x v="1"/>
    <x v="26"/>
    <s v="MARTINEZ  WILMAR"/>
    <x v="2"/>
    <x v="0"/>
    <n v="181"/>
    <n v="30.1666666666667"/>
    <n v="143.892376681614"/>
    <s v="1 Descuento (Despachador) "/>
    <n v="80667.040399999998"/>
    <x v="0"/>
    <n v="14717.142900000001"/>
    <x v="1458"/>
    <x v="0"/>
    <m/>
  </r>
  <r>
    <d v="2025-08-02T01:21:30"/>
    <x v="1"/>
    <x v="24"/>
    <s v="AGUDELO GARCIA LLORDIN ELIAS"/>
    <x v="0"/>
    <x v="0"/>
    <n v="143"/>
    <n v="15.8888888888889"/>
    <n v="215.83856502242199"/>
    <m/>
    <n v="121000.56050000001"/>
    <x v="0"/>
    <n v="14717.142900000001"/>
    <x v="1458"/>
    <x v="0"/>
    <m/>
  </r>
  <r>
    <d v="2025-08-02T01:21:31"/>
    <x v="9"/>
    <x v="27"/>
    <s v="AGUDELO GARCIA DENIN ANGELO"/>
    <x v="0"/>
    <x v="0"/>
    <n v="188"/>
    <n v="20.8888888888889"/>
    <n v="215.83856502242199"/>
    <m/>
    <n v="121000.56050000001"/>
    <x v="0"/>
    <n v="14717.142900000001"/>
    <x v="1458"/>
    <x v="0"/>
    <m/>
  </r>
  <r>
    <d v="2025-08-02T01:21:31"/>
    <x v="9"/>
    <x v="25"/>
    <s v="LEON PEREZ RAUL ENRIQUE "/>
    <x v="3"/>
    <x v="0"/>
    <n v="221"/>
    <n v="22.1"/>
    <n v="239.82062780269101"/>
    <s v="1 Descuento (Conduct) "/>
    <n v="134445.0673"/>
    <x v="0"/>
    <n v="14717.142900000001"/>
    <x v="1458"/>
    <x v="0"/>
    <m/>
  </r>
  <r>
    <d v="2025-08-02T01:21:32"/>
    <x v="1"/>
    <x v="28"/>
    <s v="JARAMILLO JARAMILLO FRANCISCO WBEIMAR "/>
    <x v="0"/>
    <x v="0"/>
    <n v="170"/>
    <n v="18.8888888888889"/>
    <n v="215.83856502242199"/>
    <s v="9 Descuentos (Transbordo) "/>
    <n v="121000.56050000001"/>
    <x v="0"/>
    <n v="14717.142900000001"/>
    <x v="1458"/>
    <x v="0"/>
    <m/>
  </r>
  <r>
    <d v="2025-08-02T01:21:32"/>
    <x v="9"/>
    <x v="29"/>
    <s v="MONTOYA OSPINA GILBERTO ANTONIO "/>
    <x v="3"/>
    <x v="0"/>
    <n v="284"/>
    <n v="28.4"/>
    <n v="239.82062780269101"/>
    <s v="1 Descuento (Usuario desubicado) "/>
    <n v="134445.0673"/>
    <x v="0"/>
    <n v="14717.142900000001"/>
    <x v="1458"/>
    <x v="0"/>
    <m/>
  </r>
  <r>
    <d v="2025-08-02T01:21:32"/>
    <x v="1"/>
    <x v="30"/>
    <s v="HINCAPIE LOPEZ DIDIER FABIAN"/>
    <x v="0"/>
    <x v="0"/>
    <n v="223"/>
    <n v="24.7777777777778"/>
    <n v="215.83856502242199"/>
    <m/>
    <n v="121000.56050000001"/>
    <x v="1"/>
    <n v="14717.142900000001"/>
    <x v="1458"/>
    <x v="0"/>
    <m/>
  </r>
  <r>
    <d v="2025-08-02T01:21:32"/>
    <x v="9"/>
    <x v="32"/>
    <s v="TABORDA ROJAS DIEGO ALEJANDRO"/>
    <x v="6"/>
    <x v="0"/>
    <n v="215"/>
    <n v="26.875"/>
    <n v="191.856502242152"/>
    <m/>
    <n v="107556.05379999999"/>
    <x v="1"/>
    <n v="14717.142900000001"/>
    <x v="1458"/>
    <x v="0"/>
    <m/>
  </r>
  <r>
    <d v="2025-08-02T01:21:33"/>
    <x v="1"/>
    <x v="33"/>
    <s v="CALLE BOTERO JUAN RICARDO"/>
    <x v="0"/>
    <x v="0"/>
    <n v="230"/>
    <n v="25.5555555555556"/>
    <n v="215.83856502242199"/>
    <m/>
    <n v="121000.56050000001"/>
    <x v="0"/>
    <n v="14717.142900000001"/>
    <x v="1458"/>
    <x v="0"/>
    <m/>
  </r>
  <r>
    <d v="2025-08-02T01:21:33"/>
    <x v="9"/>
    <x v="34"/>
    <s v="PALMAR PANA EDIXON JOSUE "/>
    <x v="2"/>
    <x v="0"/>
    <n v="146"/>
    <n v="24.3333333333333"/>
    <n v="143.892376681614"/>
    <m/>
    <n v="80667.040399999998"/>
    <x v="0"/>
    <n v="14717.142900000001"/>
    <x v="1458"/>
    <x v="0"/>
    <m/>
  </r>
  <r>
    <d v="2025-08-02T01:21:33"/>
    <x v="1"/>
    <x v="35"/>
    <s v="OCAMPO OCAMPO ANTONIO JOSE"/>
    <x v="9"/>
    <x v="0"/>
    <n v="295"/>
    <n v="24.5833333333333"/>
    <n v="287.78475336322902"/>
    <s v="1 Descuento (Conduct) "/>
    <n v="161334.08069999999"/>
    <x v="0"/>
    <n v="14717.142900000001"/>
    <x v="1458"/>
    <x v="0"/>
    <m/>
  </r>
  <r>
    <d v="2025-08-02T01:21:33"/>
    <x v="9"/>
    <x v="41"/>
    <s v="GARCIA DAVID WILSON ALBERTO"/>
    <x v="0"/>
    <x v="0"/>
    <n v="195"/>
    <n v="21.6666666666667"/>
    <n v="215.83856502242199"/>
    <m/>
    <n v="121000.56050000001"/>
    <x v="1"/>
    <n v="14717.142900000001"/>
    <x v="1458"/>
    <x v="0"/>
    <m/>
  </r>
  <r>
    <d v="2025-08-02T01:21:34"/>
    <x v="1"/>
    <x v="40"/>
    <s v="LOPERA ALVAREZ ESTIVEN "/>
    <x v="1"/>
    <x v="0"/>
    <n v="322"/>
    <n v="29.272727272727298"/>
    <n v="263.80269058296"/>
    <s v="2 Descuentos (conducts) "/>
    <n v="147889.57399999999"/>
    <x v="1"/>
    <n v="14717.142900000001"/>
    <x v="1458"/>
    <x v="0"/>
    <m/>
  </r>
  <r>
    <d v="2025-08-03T02:43:45"/>
    <x v="9"/>
    <x v="36"/>
    <s v="PARIAS MURIEL JHON FREDY"/>
    <x v="0"/>
    <x v="0"/>
    <n v="243"/>
    <n v="27"/>
    <n v="204.03870967741901"/>
    <s v="2 Descuentos (Usuario desubicado y conduct) "/>
    <n v="114097.6452"/>
    <x v="1"/>
    <n v="12886.1111"/>
    <x v="1459"/>
    <x v="0"/>
    <m/>
  </r>
  <r>
    <d v="2025-08-03T02:43:46"/>
    <x v="1"/>
    <x v="1"/>
    <s v="MURILLO  YORMAN ANDRES"/>
    <x v="5"/>
    <x v="0"/>
    <n v="9"/>
    <n v="9"/>
    <n v="22.670967741935499"/>
    <m/>
    <n v="12677.516100000001"/>
    <x v="0"/>
    <n v="12886.1111"/>
    <x v="1459"/>
    <x v="0"/>
    <m/>
  </r>
  <r>
    <d v="2025-08-03T02:43:47"/>
    <x v="9"/>
    <x v="37"/>
    <s v="SANCHEZ BETANCOURT FRANSCISCO"/>
    <x v="0"/>
    <x v="0"/>
    <n v="199"/>
    <n v="22.1111111111111"/>
    <n v="204.03870967741901"/>
    <s v="15 Descuentos (Incidente con Usuarios) "/>
    <n v="114097.6452"/>
    <x v="0"/>
    <n v="12886.1111"/>
    <x v="1459"/>
    <x v="0"/>
    <m/>
  </r>
  <r>
    <d v="2025-08-03T02:43:47"/>
    <x v="1"/>
    <x v="2"/>
    <s v="HERNANDEZ MACIAS GILBERTO"/>
    <x v="0"/>
    <x v="0"/>
    <n v="209"/>
    <n v="23.2222222222222"/>
    <n v="204.03870967741901"/>
    <s v="1 Descuento (Conduct) "/>
    <n v="114097.6452"/>
    <x v="1"/>
    <n v="12886.1111"/>
    <x v="1459"/>
    <x v="0"/>
    <m/>
  </r>
  <r>
    <d v="2025-08-03T02:43:47"/>
    <x v="9"/>
    <x v="3"/>
    <s v="LOPEZ PINEDA DANIEL ESTIVEN"/>
    <x v="3"/>
    <x v="0"/>
    <n v="234"/>
    <n v="23.4"/>
    <n v="226.70967741935499"/>
    <m/>
    <n v="126775.16130000001"/>
    <x v="0"/>
    <n v="12886.1111"/>
    <x v="1459"/>
    <x v="0"/>
    <m/>
  </r>
  <r>
    <d v="2025-08-03T02:43:47"/>
    <x v="1"/>
    <x v="4"/>
    <s v="GIRALDO GIRALDO YOVIN ANDRES"/>
    <x v="9"/>
    <x v="0"/>
    <n v="249"/>
    <n v="20.75"/>
    <n v="272.05161290322599"/>
    <s v="2 Descuentos (Usuarios desubicados) "/>
    <n v="152130.19349999999"/>
    <x v="1"/>
    <n v="12886.1111"/>
    <x v="1459"/>
    <x v="0"/>
    <m/>
  </r>
  <r>
    <d v="2025-08-03T02:43:48"/>
    <x v="9"/>
    <x v="5"/>
    <s v="BERNAL RONDON KEVIN OSWALDO"/>
    <x v="6"/>
    <x v="0"/>
    <n v="169"/>
    <n v="21.125"/>
    <n v="181.36774193548399"/>
    <m/>
    <n v="101420.129"/>
    <x v="1"/>
    <n v="12886.1111"/>
    <x v="1459"/>
    <x v="0"/>
    <m/>
  </r>
  <r>
    <d v="2025-08-03T02:43:48"/>
    <x v="1"/>
    <x v="6"/>
    <s v="CARTAGENA RAMIREZ FREDY ALONSO"/>
    <x v="1"/>
    <x v="0"/>
    <n v="316"/>
    <n v="28.727272727272702"/>
    <n v="249.38064516129"/>
    <s v="Se descuenta 0.5 viaje de 7 30 am ya que NO ingresa a san juan. "/>
    <n v="133113.9099"/>
    <x v="0"/>
    <n v="12886.1111"/>
    <x v="1459"/>
    <x v="2"/>
    <n v="11.3355"/>
  </r>
  <r>
    <d v="2025-08-03T02:43:48"/>
    <x v="1"/>
    <x v="9"/>
    <s v="DAVID  HENRY GIOVANNY"/>
    <x v="3"/>
    <x v="0"/>
    <n v="262"/>
    <n v="26.2"/>
    <n v="226.70967741935499"/>
    <m/>
    <n v="126775.16130000001"/>
    <x v="0"/>
    <n v="12886.1111"/>
    <x v="1459"/>
    <x v="0"/>
    <m/>
  </r>
  <r>
    <d v="2025-08-03T02:43:48"/>
    <x v="9"/>
    <x v="7"/>
    <s v="MARIN ALZATE KEVIN ANDRES"/>
    <x v="3"/>
    <x v="0"/>
    <n v="289"/>
    <n v="28.9"/>
    <n v="226.70967741935499"/>
    <s v="2 Descuentos (Usuario desubicado y conduct) "/>
    <n v="126775.16130000001"/>
    <x v="0"/>
    <n v="12886.1111"/>
    <x v="1459"/>
    <x v="0"/>
    <m/>
  </r>
  <r>
    <d v="2025-08-03T02:43:49"/>
    <x v="9"/>
    <x v="10"/>
    <s v="CUADROS PRESIGA JOSE GABRIEL"/>
    <x v="2"/>
    <x v="0"/>
    <n v="202"/>
    <n v="33.6666666666667"/>
    <n v="136.02580645161299"/>
    <m/>
    <n v="76065.096799999999"/>
    <x v="0"/>
    <n v="12886.1111"/>
    <x v="1459"/>
    <x v="0"/>
    <m/>
  </r>
  <r>
    <d v="2025-08-03T02:43:49"/>
    <x v="1"/>
    <x v="12"/>
    <s v="VERENZUELA MARTINEZ ALEXANDER"/>
    <x v="1"/>
    <x v="0"/>
    <n v="316"/>
    <n v="28.727272727272702"/>
    <n v="249.38064516129"/>
    <s v="5 Descuentos (conducts y usuarios desubicados) "/>
    <n v="139452.67739999999"/>
    <x v="1"/>
    <n v="12886.1111"/>
    <x v="1459"/>
    <x v="0"/>
    <m/>
  </r>
  <r>
    <d v="2025-08-03T02:43:49"/>
    <x v="9"/>
    <x v="13"/>
    <s v="PEREZ GARCIA JUAN ESTEBAN"/>
    <x v="1"/>
    <x v="0"/>
    <n v="253"/>
    <n v="23"/>
    <n v="249.38064516129"/>
    <s v="2 Descuentos (transbordo) "/>
    <n v="139452.67739999999"/>
    <x v="0"/>
    <n v="12886.1111"/>
    <x v="1459"/>
    <x v="0"/>
    <m/>
  </r>
  <r>
    <d v="2025-08-03T02:43:49"/>
    <x v="1"/>
    <x v="14"/>
    <s v="MURILLO  YORMAN ANDRES"/>
    <x v="5"/>
    <x v="0"/>
    <n v="28"/>
    <n v="28"/>
    <n v="22.670967741935499"/>
    <m/>
    <n v="12677.516100000001"/>
    <x v="0"/>
    <n v="12886.1111"/>
    <x v="1459"/>
    <x v="0"/>
    <m/>
  </r>
  <r>
    <d v="2025-08-03T02:43:50"/>
    <x v="1"/>
    <x v="17"/>
    <s v="VALENCIA MENDOZA JHON"/>
    <x v="1"/>
    <x v="0"/>
    <n v="275"/>
    <n v="25"/>
    <n v="249.38064516129"/>
    <s v="3 Descuentos (Jefe de ruta y conducts) "/>
    <n v="139452.67739999999"/>
    <x v="0"/>
    <n v="12886.1111"/>
    <x v="1459"/>
    <x v="0"/>
    <m/>
  </r>
  <r>
    <d v="2025-08-03T02:43:50"/>
    <x v="9"/>
    <x v="16"/>
    <s v="MACEA ARBELAEZ MATEO"/>
    <x v="5"/>
    <x v="0"/>
    <n v="25"/>
    <n v="25"/>
    <n v="22.670967741935499"/>
    <m/>
    <n v="12677.516100000001"/>
    <x v="0"/>
    <n v="12886.1111"/>
    <x v="1459"/>
    <x v="0"/>
    <m/>
  </r>
  <r>
    <d v="2025-08-03T02:43:50"/>
    <x v="9"/>
    <x v="18"/>
    <s v="MACIAS HERNANDEZ JULIAN DAVID"/>
    <x v="0"/>
    <x v="0"/>
    <n v="216"/>
    <n v="24"/>
    <n v="204.03870967741901"/>
    <m/>
    <n v="114097.6452"/>
    <x v="0"/>
    <n v="12886.1111"/>
    <x v="1459"/>
    <x v="0"/>
    <m/>
  </r>
  <r>
    <d v="2025-08-03T02:43:50"/>
    <x v="1"/>
    <x v="19"/>
    <s v="QUIRAMA CASTAEDA JHON JADER"/>
    <x v="3"/>
    <x v="0"/>
    <n v="219"/>
    <n v="21.9"/>
    <n v="226.70967741935499"/>
    <s v="Se descuenta 0.5 viaje de 7 35 am ya que NO ingresa a san juan. "/>
    <n v="120436.39380000001"/>
    <x v="1"/>
    <n v="12886.1111"/>
    <x v="1459"/>
    <x v="2"/>
    <n v="11.3355"/>
  </r>
  <r>
    <d v="2025-08-03T02:43:51"/>
    <x v="9"/>
    <x v="20"/>
    <s v="SALDARRIAGA PARRA LUIS ALBERTO"/>
    <x v="0"/>
    <x v="0"/>
    <n v="160"/>
    <n v="17.7777777777778"/>
    <n v="204.03870967741901"/>
    <m/>
    <n v="114097.6452"/>
    <x v="2"/>
    <n v="12886.1111"/>
    <x v="1459"/>
    <x v="0"/>
    <m/>
  </r>
  <r>
    <d v="2025-08-03T02:43:51"/>
    <x v="1"/>
    <x v="21"/>
    <s v="CALLE BOTERO ANDRES CAMILO"/>
    <x v="1"/>
    <x v="0"/>
    <n v="187"/>
    <n v="17"/>
    <n v="249.38064516129"/>
    <m/>
    <n v="139452.67739999999"/>
    <x v="0"/>
    <n v="12886.1111"/>
    <x v="1459"/>
    <x v="0"/>
    <m/>
  </r>
  <r>
    <d v="2025-08-03T02:43:51"/>
    <x v="9"/>
    <x v="22"/>
    <s v="CIRO MARIN RODRIGO ALBERTO"/>
    <x v="0"/>
    <x v="0"/>
    <n v="209"/>
    <n v="23.2222222222222"/>
    <n v="204.03870967741901"/>
    <m/>
    <n v="114097.6452"/>
    <x v="0"/>
    <n v="12886.1111"/>
    <x v="1459"/>
    <x v="0"/>
    <m/>
  </r>
  <r>
    <d v="2025-08-03T02:43:51"/>
    <x v="1"/>
    <x v="23"/>
    <s v="HENAO HOYOS SANTIAGO"/>
    <x v="6"/>
    <x v="0"/>
    <n v="168"/>
    <n v="21"/>
    <n v="181.36774193548399"/>
    <m/>
    <n v="101420.129"/>
    <x v="0"/>
    <n v="12886.1111"/>
    <x v="1459"/>
    <x v="0"/>
    <m/>
  </r>
  <r>
    <d v="2025-08-03T02:43:52"/>
    <x v="9"/>
    <x v="24"/>
    <s v="LAYOS JIMENEZ JOHAN CAMILO"/>
    <x v="0"/>
    <x v="0"/>
    <n v="163"/>
    <n v="18.1111111111111"/>
    <n v="204.03870967741901"/>
    <m/>
    <n v="114097.6452"/>
    <x v="0"/>
    <n v="12886.1111"/>
    <x v="1459"/>
    <x v="0"/>
    <m/>
  </r>
  <r>
    <d v="2025-08-03T02:43:52"/>
    <x v="1"/>
    <x v="25"/>
    <s v="JARAMILLO JARAMILLO FRANCISCO WBEIMAR"/>
    <x v="0"/>
    <x v="0"/>
    <n v="192"/>
    <n v="21.3333333333333"/>
    <n v="204.03870967741901"/>
    <m/>
    <n v="114097.6452"/>
    <x v="0"/>
    <n v="12886.1111"/>
    <x v="1459"/>
    <x v="0"/>
    <m/>
  </r>
  <r>
    <d v="2025-08-03T02:43:52"/>
    <x v="9"/>
    <x v="26"/>
    <s v="MARTINEZ  WILMAR"/>
    <x v="10"/>
    <x v="0"/>
    <n v="69"/>
    <n v="15.3333333333333"/>
    <n v="102.01935483871"/>
    <m/>
    <n v="57048.8226"/>
    <x v="0"/>
    <n v="12886.1111"/>
    <x v="1459"/>
    <x v="0"/>
    <m/>
  </r>
  <r>
    <d v="2025-08-03T02:43:52"/>
    <x v="1"/>
    <x v="27"/>
    <s v="AGUDELO GARCIA LLORDIN ELIAS"/>
    <x v="0"/>
    <x v="0"/>
    <n v="164"/>
    <n v="18.2222222222222"/>
    <n v="204.03870967741901"/>
    <s v="1 Descuento (Usuario desubicado) "/>
    <n v="114097.6452"/>
    <x v="0"/>
    <n v="12886.1111"/>
    <x v="1459"/>
    <x v="0"/>
    <m/>
  </r>
  <r>
    <d v="2025-08-03T02:43:53"/>
    <x v="1"/>
    <x v="29"/>
    <s v="MONTOYA OSPINA GILBERTO ANTONIO"/>
    <x v="3"/>
    <x v="0"/>
    <n v="212"/>
    <n v="21.2"/>
    <n v="226.70967741935499"/>
    <m/>
    <n v="126775.16130000001"/>
    <x v="0"/>
    <n v="12886.1111"/>
    <x v="1459"/>
    <x v="0"/>
    <m/>
  </r>
  <r>
    <d v="2025-08-03T02:43:53"/>
    <x v="9"/>
    <x v="30"/>
    <s v="GOMEZ VERGARA EDWIN"/>
    <x v="3"/>
    <x v="0"/>
    <n v="229"/>
    <n v="22.9"/>
    <n v="226.70967741935499"/>
    <s v="2 Descuentos (Usuarios desubicados) "/>
    <n v="126775.16130000001"/>
    <x v="1"/>
    <n v="12886.1111"/>
    <x v="1459"/>
    <x v="0"/>
    <m/>
  </r>
  <r>
    <d v="2025-08-03T02:43:52"/>
    <x v="9"/>
    <x v="28"/>
    <s v="MARULANDA JARAMILLO DAWER ANDRES"/>
    <x v="6"/>
    <x v="0"/>
    <n v="190"/>
    <n v="25.3333333333333"/>
    <n v="170.03225806451599"/>
    <s v="2 Descuentos (transbordo) "/>
    <n v="95081.370999999999"/>
    <x v="0"/>
    <n v="12886.1111"/>
    <x v="1459"/>
    <x v="0"/>
    <m/>
  </r>
  <r>
    <d v="2025-08-03T02:43:53"/>
    <x v="1"/>
    <x v="31"/>
    <s v="MARTINEZ CHAVERRA LUIS NORBERTO"/>
    <x v="0"/>
    <x v="0"/>
    <n v="191"/>
    <n v="21.2222222222222"/>
    <n v="204.03870967741901"/>
    <m/>
    <n v="114097.6452"/>
    <x v="0"/>
    <n v="12886.1111"/>
    <x v="1459"/>
    <x v="0"/>
    <m/>
  </r>
  <r>
    <d v="2025-08-03T02:43:53"/>
    <x v="9"/>
    <x v="32"/>
    <s v="TABORDA ROJAS DIEGO ALEJANDRO"/>
    <x v="0"/>
    <x v="0"/>
    <n v="193"/>
    <n v="21.4444444444444"/>
    <n v="204.03870967741901"/>
    <m/>
    <n v="114097.6452"/>
    <x v="1"/>
    <n v="12886.1111"/>
    <x v="1459"/>
    <x v="0"/>
    <m/>
  </r>
  <r>
    <d v="2025-08-03T02:43:54"/>
    <x v="1"/>
    <x v="33"/>
    <s v="CALLE BOTERO JUAN RICARDO"/>
    <x v="1"/>
    <x v="0"/>
    <n v="194"/>
    <n v="17.636363636363601"/>
    <n v="249.38064516129"/>
    <s v="5 Descuentos (Usuarios desubicados, conduct y despachador) "/>
    <n v="139452.67739999999"/>
    <x v="0"/>
    <n v="12886.1111"/>
    <x v="1459"/>
    <x v="0"/>
    <m/>
  </r>
  <r>
    <d v="2025-08-03T02:43:54"/>
    <x v="9"/>
    <x v="34"/>
    <s v="HENAO MUOZ FERNEY"/>
    <x v="12"/>
    <x v="0"/>
    <n v="290"/>
    <n v="22.307692307692299"/>
    <n v="294.72258064516097"/>
    <s v="DIDIER HINCAPIE Realiz 7 viajes donde moviliz 136 Usuarios, 2 Descuentos (Despachador y usuario desubicado) "/>
    <n v="164807.70970000001"/>
    <x v="0"/>
    <n v="12886.1111"/>
    <x v="1459"/>
    <x v="0"/>
    <m/>
  </r>
  <r>
    <d v="2025-08-03T02:43:54"/>
    <x v="1"/>
    <x v="35"/>
    <s v="OCAMPO OCAMPO ANTONIO JOSE"/>
    <x v="8"/>
    <x v="0"/>
    <n v="102"/>
    <n v="20.399999999999999"/>
    <n v="113.354838709677"/>
    <m/>
    <n v="63387.580600000001"/>
    <x v="0"/>
    <n v="12886.1111"/>
    <x v="1459"/>
    <x v="0"/>
    <m/>
  </r>
  <r>
    <d v="2025-08-03T02:43:54"/>
    <x v="9"/>
    <x v="41"/>
    <s v="HERRERA GIRALDO DAVINSON"/>
    <x v="0"/>
    <x v="0"/>
    <n v="214"/>
    <n v="23.7777777777778"/>
    <n v="204.03870967741901"/>
    <s v="1 Descuento (Despachador) "/>
    <n v="114097.6452"/>
    <x v="1"/>
    <n v="12886.1111"/>
    <x v="1459"/>
    <x v="0"/>
    <m/>
  </r>
  <r>
    <d v="2025-08-03T02:43:55"/>
    <x v="1"/>
    <x v="40"/>
    <s v="GUTIERREZ ARICAPA DANIEL HUMBERTO"/>
    <x v="0"/>
    <x v="0"/>
    <n v="188"/>
    <n v="20.8888888888889"/>
    <n v="204.03870967741901"/>
    <m/>
    <n v="114097.6452"/>
    <x v="1"/>
    <n v="12886.1111"/>
    <x v="1459"/>
    <x v="0"/>
    <m/>
  </r>
  <r>
    <d v="2025-08-04T01:02:39"/>
    <x v="12"/>
    <x v="1"/>
    <s v="ESPINOZA CHAVARRIA GUILLERMO LEON"/>
    <x v="0"/>
    <x v="0"/>
    <n v="205"/>
    <n v="22.7777777777778"/>
    <n v="184.427807486631"/>
    <m/>
    <n v="102625.2674"/>
    <x v="0"/>
    <n v="11226.3158"/>
    <x v="1460"/>
    <x v="0"/>
    <m/>
  </r>
  <r>
    <d v="2025-08-04T01:02:40"/>
    <x v="12"/>
    <x v="2"/>
    <s v="LONDOO LOPERA DUVAN ANDRES"/>
    <x v="3"/>
    <x v="0"/>
    <n v="175"/>
    <n v="17.5"/>
    <n v="204.91978609625701"/>
    <m/>
    <n v="114028.07490000001"/>
    <x v="1"/>
    <n v="11226.3158"/>
    <x v="1460"/>
    <x v="0"/>
    <m/>
  </r>
  <r>
    <d v="2025-08-04T01:02:40"/>
    <x v="12"/>
    <x v="4"/>
    <s v="GIRALDO GIRALDO YOVIN ANDRES"/>
    <x v="0"/>
    <x v="0"/>
    <n v="204"/>
    <n v="22.6666666666667"/>
    <n v="184.427807486631"/>
    <m/>
    <n v="102625.2674"/>
    <x v="1"/>
    <n v="11226.3158"/>
    <x v="1460"/>
    <x v="0"/>
    <m/>
  </r>
  <r>
    <d v="2025-08-04T01:02:40"/>
    <x v="12"/>
    <x v="6"/>
    <s v="CARTAGENA RAMIREZ FREDY ALONSO"/>
    <x v="0"/>
    <x v="0"/>
    <n v="180"/>
    <n v="20"/>
    <n v="184.427807486631"/>
    <m/>
    <n v="102625.2674"/>
    <x v="0"/>
    <n v="11226.3158"/>
    <x v="1460"/>
    <x v="0"/>
    <m/>
  </r>
  <r>
    <d v="2025-08-04T01:02:41"/>
    <x v="12"/>
    <x v="10"/>
    <s v="CUADROS PRESIGA JOSE GABRIEL"/>
    <x v="3"/>
    <x v="0"/>
    <n v="244"/>
    <n v="24.4"/>
    <n v="204.91978609625701"/>
    <m/>
    <n v="114028.07490000001"/>
    <x v="0"/>
    <n v="11226.3158"/>
    <x v="1460"/>
    <x v="0"/>
    <m/>
  </r>
  <r>
    <d v="2025-08-04T01:02:41"/>
    <x v="12"/>
    <x v="11"/>
    <s v="DURANGO PAEZ GILDARDO"/>
    <x v="0"/>
    <x v="0"/>
    <n v="166"/>
    <n v="18.4444444444444"/>
    <n v="184.427807486631"/>
    <s v="1 Descuento (Conduct) "/>
    <n v="102625.2674"/>
    <x v="1"/>
    <n v="11226.3158"/>
    <x v="1460"/>
    <x v="0"/>
    <m/>
  </r>
  <r>
    <d v="2025-08-04T01:02:42"/>
    <x v="12"/>
    <x v="12"/>
    <s v="VERENZUELA MARTINEZ ALEXANDER"/>
    <x v="0"/>
    <x v="0"/>
    <n v="198"/>
    <n v="22"/>
    <n v="184.427807486631"/>
    <s v="3 Descuentos (Despachador y usuarios desubicados) "/>
    <n v="102625.2674"/>
    <x v="1"/>
    <n v="11226.3158"/>
    <x v="1460"/>
    <x v="0"/>
    <m/>
  </r>
  <r>
    <d v="2025-08-04T01:02:42"/>
    <x v="12"/>
    <x v="17"/>
    <s v="BERNAL RONDON KEVIN OSWALDO"/>
    <x v="0"/>
    <x v="0"/>
    <n v="144"/>
    <n v="16"/>
    <n v="184.427807486631"/>
    <s v="3 Descuentos (Conducts) "/>
    <n v="102625.2674"/>
    <x v="0"/>
    <n v="11226.3158"/>
    <x v="1460"/>
    <x v="0"/>
    <m/>
  </r>
  <r>
    <d v="2025-08-04T01:02:43"/>
    <x v="12"/>
    <x v="18"/>
    <s v="DURANGO DAVID JOSE"/>
    <x v="1"/>
    <x v="0"/>
    <n v="203"/>
    <n v="18.454545454545499"/>
    <n v="225.41176470588201"/>
    <m/>
    <n v="125430.8824"/>
    <x v="0"/>
    <n v="11226.3158"/>
    <x v="1460"/>
    <x v="0"/>
    <m/>
  </r>
  <r>
    <d v="2025-08-04T01:02:43"/>
    <x v="12"/>
    <x v="20"/>
    <s v="SALDARRIAGA PARRA LUIS ALBERTO"/>
    <x v="0"/>
    <x v="0"/>
    <n v="123"/>
    <n v="13.6666666666667"/>
    <n v="184.427807486631"/>
    <m/>
    <n v="102625.2674"/>
    <x v="2"/>
    <n v="11226.3158"/>
    <x v="1460"/>
    <x v="0"/>
    <m/>
  </r>
  <r>
    <d v="2025-08-04T01:02:44"/>
    <x v="12"/>
    <x v="21"/>
    <s v="CALLE BOTERO ANDRES CAMILO"/>
    <x v="9"/>
    <x v="0"/>
    <n v="237"/>
    <n v="19.75"/>
    <n v="245.903743315508"/>
    <m/>
    <n v="136833.68979999999"/>
    <x v="0"/>
    <n v="11226.3158"/>
    <x v="1460"/>
    <x v="0"/>
    <m/>
  </r>
  <r>
    <d v="2025-08-04T01:02:44"/>
    <x v="12"/>
    <x v="23"/>
    <s v="HENAO HOYOS SANTIAGO"/>
    <x v="9"/>
    <x v="0"/>
    <n v="266"/>
    <n v="22.1666666666667"/>
    <n v="245.903743315508"/>
    <s v="1 Descuento (Despachador) "/>
    <n v="136833.68979999999"/>
    <x v="0"/>
    <n v="11226.3158"/>
    <x v="1460"/>
    <x v="0"/>
    <m/>
  </r>
  <r>
    <d v="2025-08-04T01:02:45"/>
    <x v="12"/>
    <x v="27"/>
    <s v="LAYOS JIMENEZ JOHAN CAMILO"/>
    <x v="0"/>
    <x v="0"/>
    <n v="220"/>
    <n v="24.4444444444444"/>
    <n v="184.427807486631"/>
    <m/>
    <n v="102625.2674"/>
    <x v="0"/>
    <n v="11226.3158"/>
    <x v="1460"/>
    <x v="0"/>
    <m/>
  </r>
  <r>
    <d v="2025-08-04T01:02:45"/>
    <x v="12"/>
    <x v="28"/>
    <s v="MARULANDA JARAMILLO DAWER ANDRES"/>
    <x v="0"/>
    <x v="0"/>
    <n v="158"/>
    <n v="17.5555555555556"/>
    <n v="184.427807486631"/>
    <m/>
    <n v="102625.2674"/>
    <x v="0"/>
    <n v="11226.3158"/>
    <x v="1460"/>
    <x v="0"/>
    <m/>
  </r>
  <r>
    <d v="2025-08-04T01:02:46"/>
    <x v="12"/>
    <x v="30"/>
    <s v="GOMEZ VERGARA EDWIN"/>
    <x v="1"/>
    <x v="0"/>
    <n v="277"/>
    <n v="25.181818181818201"/>
    <n v="225.41176470588201"/>
    <m/>
    <n v="125430.8824"/>
    <x v="1"/>
    <n v="11226.3158"/>
    <x v="1460"/>
    <x v="0"/>
    <m/>
  </r>
  <r>
    <d v="2025-08-04T01:02:45"/>
    <x v="12"/>
    <x v="25"/>
    <s v="LEON PEREZ RAUL ENRIQUE"/>
    <x v="9"/>
    <x v="0"/>
    <n v="276"/>
    <n v="23"/>
    <n v="245.903743315508"/>
    <m/>
    <n v="136833.68979999999"/>
    <x v="0"/>
    <n v="11226.3158"/>
    <x v="1460"/>
    <x v="0"/>
    <m/>
  </r>
  <r>
    <d v="2025-08-04T01:02:46"/>
    <x v="12"/>
    <x v="32"/>
    <s v="GUTIERREZ ARICAPA DANIEL HUMBERTO"/>
    <x v="3"/>
    <x v="0"/>
    <n v="226"/>
    <n v="22.6"/>
    <n v="204.91978609625701"/>
    <m/>
    <n v="114028.07490000001"/>
    <x v="1"/>
    <n v="11226.3158"/>
    <x v="1460"/>
    <x v="0"/>
    <m/>
  </r>
  <r>
    <d v="2025-08-04T01:02:46"/>
    <x v="12"/>
    <x v="41"/>
    <s v="HERRERA GIRALDO DAVINSON"/>
    <x v="0"/>
    <x v="0"/>
    <n v="152"/>
    <n v="16.8888888888889"/>
    <n v="184.427807486631"/>
    <s v="1 Descuento (Conduct) "/>
    <n v="102625.2674"/>
    <x v="1"/>
    <n v="11226.3158"/>
    <x v="1460"/>
    <x v="0"/>
    <m/>
  </r>
  <r>
    <d v="2025-08-04T01:02:46"/>
    <x v="12"/>
    <x v="40"/>
    <s v="LOPERA ALVAREZ ESTIVEN"/>
    <x v="0"/>
    <x v="0"/>
    <n v="178"/>
    <n v="19.7777777777778"/>
    <n v="184.427807486631"/>
    <m/>
    <n v="102625.2674"/>
    <x v="1"/>
    <n v="11226.3158"/>
    <x v="1460"/>
    <x v="0"/>
    <m/>
  </r>
  <r>
    <d v="2025-08-05T02:51:21"/>
    <x v="1"/>
    <x v="36"/>
    <s v="PARIAS MURIEL JHON FREDY"/>
    <x v="0"/>
    <x v="0"/>
    <n v="213"/>
    <n v="23.6666666666667"/>
    <n v="191.65432098765399"/>
    <s v="2 Descuentos (Conducts) "/>
    <n v="106852.7778"/>
    <x v="1"/>
    <n v="12686.486500000001"/>
    <x v="1461"/>
    <x v="0"/>
    <m/>
  </r>
  <r>
    <d v="2025-08-05T02:51:21"/>
    <x v="9"/>
    <x v="1"/>
    <s v="ESPINOZA CHAVARRIA GUILLERMO LEON "/>
    <x v="0"/>
    <x v="0"/>
    <n v="197"/>
    <n v="21.8888888888889"/>
    <n v="191.65432098765399"/>
    <m/>
    <n v="106852.7778"/>
    <x v="0"/>
    <n v="12686.486500000001"/>
    <x v="1461"/>
    <x v="0"/>
    <m/>
  </r>
  <r>
    <d v="2025-08-05T02:51:22"/>
    <x v="1"/>
    <x v="37"/>
    <s v="SANCHEZ BETANCOURT FRANSCISCO"/>
    <x v="0"/>
    <x v="0"/>
    <n v="175"/>
    <n v="19.4444444444444"/>
    <n v="191.65432098765399"/>
    <m/>
    <n v="106852.7778"/>
    <x v="0"/>
    <n v="12686.486500000001"/>
    <x v="1461"/>
    <x v="0"/>
    <m/>
  </r>
  <r>
    <d v="2025-08-05T02:51:22"/>
    <x v="9"/>
    <x v="2"/>
    <s v="LONDOO LOPERA DUVAN ANDRES"/>
    <x v="0"/>
    <x v="0"/>
    <n v="225"/>
    <n v="25"/>
    <n v="191.65432098765399"/>
    <m/>
    <n v="106852.7778"/>
    <x v="1"/>
    <n v="12686.486500000001"/>
    <x v="1461"/>
    <x v="0"/>
    <m/>
  </r>
  <r>
    <d v="2025-08-05T02:51:22"/>
    <x v="1"/>
    <x v="3"/>
    <s v="LOPEZ PINEDA DANIEL ESTIVEN "/>
    <x v="9"/>
    <x v="0"/>
    <n v="220"/>
    <n v="18.3333333333333"/>
    <n v="255.53909465020601"/>
    <m/>
    <n v="142470.37040000001"/>
    <x v="0"/>
    <n v="12686.486500000001"/>
    <x v="1461"/>
    <x v="0"/>
    <m/>
  </r>
  <r>
    <d v="2025-08-05T02:51:23"/>
    <x v="9"/>
    <x v="4"/>
    <s v="GIRALDO GIRALDO YOVIN ANDRES"/>
    <x v="9"/>
    <x v="0"/>
    <n v="269"/>
    <n v="22.4166666666667"/>
    <n v="255.53909465020601"/>
    <s v="2 Descuentos (conducts) "/>
    <n v="142470.37040000001"/>
    <x v="1"/>
    <n v="12686.486500000001"/>
    <x v="1461"/>
    <x v="0"/>
    <m/>
  </r>
  <r>
    <d v="2025-08-05T02:51:23"/>
    <x v="1"/>
    <x v="5"/>
    <s v="GONZALEZ PEREZ RAFAEL JOSE"/>
    <x v="9"/>
    <x v="0"/>
    <n v="266"/>
    <n v="22.1666666666667"/>
    <n v="255.53909465020601"/>
    <s v="1 Descuento (Despachador) "/>
    <n v="142470.37040000001"/>
    <x v="1"/>
    <n v="12686.486500000001"/>
    <x v="1461"/>
    <x v="0"/>
    <m/>
  </r>
  <r>
    <d v="2025-08-05T02:51:23"/>
    <x v="9"/>
    <x v="6"/>
    <s v="CARTAGENA RAMIREZ FREDY ALONSO"/>
    <x v="0"/>
    <x v="0"/>
    <n v="173"/>
    <n v="19.2222222222222"/>
    <n v="191.65432098765399"/>
    <s v="2 Descuentos (Jefe de ruta y abogado) "/>
    <n v="106852.7778"/>
    <x v="0"/>
    <n v="12686.486500000001"/>
    <x v="1461"/>
    <x v="0"/>
    <m/>
  </r>
  <r>
    <d v="2025-08-05T02:51:24"/>
    <x v="1"/>
    <x v="7"/>
    <s v="MARIN ALZATE KEVIN ANDRES"/>
    <x v="0"/>
    <x v="0"/>
    <n v="221"/>
    <n v="24.5555555555556"/>
    <n v="191.65432098765399"/>
    <m/>
    <n v="106852.7778"/>
    <x v="0"/>
    <n v="12686.486500000001"/>
    <x v="1461"/>
    <x v="0"/>
    <m/>
  </r>
  <r>
    <d v="2025-08-05T02:51:24"/>
    <x v="9"/>
    <x v="9"/>
    <s v="DAVID  HENRY GIOVANNY"/>
    <x v="10"/>
    <x v="0"/>
    <n v="89"/>
    <n v="19.7777777777778"/>
    <n v="95.827160493827193"/>
    <m/>
    <n v="53426.388899999998"/>
    <x v="0"/>
    <n v="12686.486500000001"/>
    <x v="1461"/>
    <x v="0"/>
    <m/>
  </r>
  <r>
    <d v="2025-08-05T02:51:24"/>
    <x v="1"/>
    <x v="10"/>
    <s v="CUADROS PRESIGA JOSE GABRIEL"/>
    <x v="0"/>
    <x v="0"/>
    <n v="230"/>
    <n v="25.5555555555556"/>
    <n v="191.65432098765399"/>
    <s v="1 Descuento (Usuario desubicado) "/>
    <n v="106852.7778"/>
    <x v="0"/>
    <n v="12686.486500000001"/>
    <x v="1461"/>
    <x v="0"/>
    <m/>
  </r>
  <r>
    <d v="2025-08-05T02:51:24"/>
    <x v="9"/>
    <x v="11"/>
    <s v="DURANGO PAEZ GILDARDO"/>
    <x v="1"/>
    <x v="0"/>
    <n v="241"/>
    <n v="21.909090909090899"/>
    <n v="234.244170096022"/>
    <m/>
    <n v="130597.8395"/>
    <x v="1"/>
    <n v="12686.486500000001"/>
    <x v="1461"/>
    <x v="0"/>
    <m/>
  </r>
  <r>
    <d v="2025-08-05T02:51:25"/>
    <x v="1"/>
    <x v="12"/>
    <s v="HERNANDEZ MACIAS GILBERTO"/>
    <x v="0"/>
    <x v="0"/>
    <n v="238"/>
    <n v="26.4444444444444"/>
    <n v="191.65432098765399"/>
    <m/>
    <n v="106852.7778"/>
    <x v="1"/>
    <n v="12686.486500000001"/>
    <x v="1461"/>
    <x v="0"/>
    <m/>
  </r>
  <r>
    <d v="2025-08-05T02:51:25"/>
    <x v="9"/>
    <x v="13"/>
    <s v="PEREZ GARCIA JUAN ESTEBAN"/>
    <x v="3"/>
    <x v="0"/>
    <n v="208"/>
    <n v="20.8"/>
    <n v="212.949245541838"/>
    <m/>
    <n v="118725.3086"/>
    <x v="0"/>
    <n v="12686.486500000001"/>
    <x v="1461"/>
    <x v="0"/>
    <m/>
  </r>
  <r>
    <d v="2025-08-05T02:51:26"/>
    <x v="9"/>
    <x v="17"/>
    <s v="VALENCIA MENDOZA JHON"/>
    <x v="3"/>
    <x v="0"/>
    <n v="213"/>
    <n v="21.3"/>
    <n v="212.949245541838"/>
    <m/>
    <n v="118725.3086"/>
    <x v="0"/>
    <n v="12686.486500000001"/>
    <x v="1461"/>
    <x v="0"/>
    <m/>
  </r>
  <r>
    <d v="2025-08-05T02:51:26"/>
    <x v="1"/>
    <x v="18"/>
    <s v="MACIAS HERNANDEZ JULIAN DAVID"/>
    <x v="3"/>
    <x v="0"/>
    <n v="186"/>
    <n v="18.600000000000001"/>
    <n v="212.949245541838"/>
    <m/>
    <n v="118725.3086"/>
    <x v="0"/>
    <n v="12686.486500000001"/>
    <x v="1461"/>
    <x v="0"/>
    <m/>
  </r>
  <r>
    <d v="2025-08-05T02:51:26"/>
    <x v="9"/>
    <x v="19"/>
    <s v="QUIRAMA CASTAEDA JHON JADER"/>
    <x v="13"/>
    <x v="0"/>
    <n v="272"/>
    <n v="19.428571428571399"/>
    <n v="298.12894375857297"/>
    <m/>
    <n v="166215.43210000001"/>
    <x v="1"/>
    <n v="12686.486500000001"/>
    <x v="1461"/>
    <x v="0"/>
    <m/>
  </r>
  <r>
    <d v="2025-08-05T02:51:25"/>
    <x v="1"/>
    <x v="16"/>
    <s v="MACEA ARBELAEZ MATEO"/>
    <x v="1"/>
    <x v="0"/>
    <n v="222"/>
    <n v="20.181818181818201"/>
    <n v="234.244170096022"/>
    <m/>
    <n v="130597.8395"/>
    <x v="0"/>
    <n v="12686.486500000001"/>
    <x v="1461"/>
    <x v="0"/>
    <m/>
  </r>
  <r>
    <d v="2025-08-05T02:51:27"/>
    <x v="1"/>
    <x v="20"/>
    <s v="SALDARRIAGA PARRA LUIS ALBERTO"/>
    <x v="0"/>
    <x v="0"/>
    <n v="162"/>
    <n v="18"/>
    <n v="191.65432098765399"/>
    <m/>
    <n v="106852.7778"/>
    <x v="2"/>
    <n v="12686.486500000001"/>
    <x v="1461"/>
    <x v="0"/>
    <m/>
  </r>
  <r>
    <d v="2025-08-05T02:51:27"/>
    <x v="9"/>
    <x v="21"/>
    <s v="CALLE BOTERO ANDRES CAMILO"/>
    <x v="3"/>
    <x v="0"/>
    <n v="239"/>
    <n v="23.9"/>
    <n v="212.949245541838"/>
    <m/>
    <n v="118725.3086"/>
    <x v="0"/>
    <n v="12686.486500000001"/>
    <x v="1461"/>
    <x v="0"/>
    <m/>
  </r>
  <r>
    <d v="2025-08-05T02:51:27"/>
    <x v="1"/>
    <x v="38"/>
    <s v="HENAO MUOZ FERNEY"/>
    <x v="9"/>
    <x v="0"/>
    <n v="284"/>
    <n v="23.6666666666667"/>
    <n v="255.53909465020601"/>
    <s v="2 Descuentos (Conducts) "/>
    <n v="142470.37040000001"/>
    <x v="1"/>
    <n v="12686.486500000001"/>
    <x v="1461"/>
    <x v="0"/>
    <m/>
  </r>
  <r>
    <d v="2025-08-05T02:51:27"/>
    <x v="9"/>
    <x v="22"/>
    <s v="CIRO MARIN RODRIGO ALBERTO"/>
    <x v="3"/>
    <x v="0"/>
    <n v="167"/>
    <n v="16.7"/>
    <n v="212.949245541838"/>
    <s v="2 Descuentos (Conduct y usuario desubicado) "/>
    <n v="118725.3086"/>
    <x v="0"/>
    <n v="12686.486500000001"/>
    <x v="1461"/>
    <x v="0"/>
    <m/>
  </r>
  <r>
    <d v="2025-08-05T02:51:28"/>
    <x v="1"/>
    <x v="23"/>
    <s v="HINCAPIE LOPEZ DIDIER FABIAN"/>
    <x v="3"/>
    <x v="0"/>
    <n v="244"/>
    <n v="24.4"/>
    <n v="212.949245541838"/>
    <s v="Se descuenta 0.5 viaje de 4 05 pm ya que abandona ruta sin autorizacin "/>
    <n v="112789.0211"/>
    <x v="0"/>
    <n v="12686.486500000001"/>
    <x v="1461"/>
    <x v="2"/>
    <n v="10.647500000000001"/>
  </r>
  <r>
    <d v="2025-08-05T02:51:28"/>
    <x v="1"/>
    <x v="25"/>
    <s v="JARAMILLO JARAMILLO FRANCISCO WBEIMAR"/>
    <x v="3"/>
    <x v="0"/>
    <n v="176"/>
    <n v="17.600000000000001"/>
    <n v="212.949245541838"/>
    <m/>
    <n v="118725.3086"/>
    <x v="0"/>
    <n v="12686.486500000001"/>
    <x v="1461"/>
    <x v="0"/>
    <m/>
  </r>
  <r>
    <d v="2025-08-05T02:51:29"/>
    <x v="1"/>
    <x v="27"/>
    <s v="AGUDELO GARCIA DENIN ANGELO"/>
    <x v="3"/>
    <x v="0"/>
    <n v="181"/>
    <n v="18.100000000000001"/>
    <n v="212.949245541838"/>
    <s v="11 Descuentos (Despachador y transbordo) "/>
    <n v="118725.3086"/>
    <x v="0"/>
    <n v="12686.486500000001"/>
    <x v="1461"/>
    <x v="0"/>
    <m/>
  </r>
  <r>
    <d v="2025-08-05T02:51:28"/>
    <x v="9"/>
    <x v="24"/>
    <s v="AGUDELO GARCIA LLORDIN ELIAS"/>
    <x v="3"/>
    <x v="0"/>
    <n v="204"/>
    <n v="20.399999999999999"/>
    <n v="212.949245541838"/>
    <m/>
    <n v="118725.3086"/>
    <x v="0"/>
    <n v="12686.486500000001"/>
    <x v="1461"/>
    <x v="0"/>
    <m/>
  </r>
  <r>
    <d v="2025-08-05T02:51:29"/>
    <x v="9"/>
    <x v="26"/>
    <s v="LAYOS JIMENEZ JOHAN CAMILO"/>
    <x v="0"/>
    <x v="0"/>
    <n v="185"/>
    <n v="20.5555555555556"/>
    <n v="191.65432098765399"/>
    <m/>
    <n v="106852.7778"/>
    <x v="0"/>
    <n v="12686.486500000001"/>
    <x v="1461"/>
    <x v="0"/>
    <m/>
  </r>
  <r>
    <d v="2025-08-05T02:51:30"/>
    <x v="1"/>
    <x v="29"/>
    <s v="LOPERA ALVAREZ ESTIVEN"/>
    <x v="4"/>
    <x v="0"/>
    <n v="144"/>
    <n v="20.571428571428601"/>
    <n v="149.064471879287"/>
    <m/>
    <n v="83107.716"/>
    <x v="0"/>
    <n v="12686.486500000001"/>
    <x v="1461"/>
    <x v="0"/>
    <m/>
  </r>
  <r>
    <d v="2025-08-05T02:51:29"/>
    <x v="9"/>
    <x v="28"/>
    <s v="MARULANDA JARAMILLO DAWER ANDRES"/>
    <x v="3"/>
    <x v="0"/>
    <n v="204"/>
    <n v="20.399999999999999"/>
    <n v="212.949245541838"/>
    <m/>
    <n v="118725.3086"/>
    <x v="0"/>
    <n v="12686.486500000001"/>
    <x v="1461"/>
    <x v="0"/>
    <m/>
  </r>
  <r>
    <d v="2025-08-05T02:51:30"/>
    <x v="9"/>
    <x v="30"/>
    <s v="GOMEZ VERGARA EDWIN"/>
    <x v="1"/>
    <x v="0"/>
    <n v="188"/>
    <n v="17.090909090909101"/>
    <n v="234.244170096022"/>
    <s v="2 Descuentos (Conduct y transbordo) "/>
    <n v="130597.8395"/>
    <x v="1"/>
    <n v="12686.486500000001"/>
    <x v="1461"/>
    <x v="0"/>
    <m/>
  </r>
  <r>
    <d v="2025-08-05T02:51:30"/>
    <x v="1"/>
    <x v="31"/>
    <s v="MARTINEZ CHAVERRA LUIS NORBERTO"/>
    <x v="1"/>
    <x v="0"/>
    <n v="228"/>
    <n v="20.727272727272702"/>
    <n v="234.244170096022"/>
    <m/>
    <n v="130597.8395"/>
    <x v="0"/>
    <n v="12686.486500000001"/>
    <x v="1461"/>
    <x v="0"/>
    <m/>
  </r>
  <r>
    <d v="2025-08-05T02:51:30"/>
    <x v="9"/>
    <x v="32"/>
    <s v="TABORDA ROJAS DIEGO ALEJANDRO"/>
    <x v="9"/>
    <x v="0"/>
    <n v="275"/>
    <n v="22.9166666666667"/>
    <n v="255.53909465020601"/>
    <m/>
    <n v="142470.37040000001"/>
    <x v="1"/>
    <n v="12686.486500000001"/>
    <x v="1461"/>
    <x v="0"/>
    <m/>
  </r>
  <r>
    <d v="2025-08-05T02:51:31"/>
    <x v="1"/>
    <x v="33"/>
    <s v="CALLE BOTERO JUAN RICARDO"/>
    <x v="0"/>
    <x v="0"/>
    <n v="174"/>
    <n v="19.3333333333333"/>
    <n v="191.65432098765399"/>
    <m/>
    <n v="106852.7778"/>
    <x v="0"/>
    <n v="12686.486500000001"/>
    <x v="1461"/>
    <x v="0"/>
    <m/>
  </r>
  <r>
    <d v="2025-08-05T02:51:31"/>
    <x v="9"/>
    <x v="34"/>
    <s v="PALMAR PANA EDIXON JOSUE"/>
    <x v="6"/>
    <x v="0"/>
    <n v="198"/>
    <n v="24.75"/>
    <n v="170.35939643347001"/>
    <s v="4 Descuentos (Monitoreo y jefe de ruta)"/>
    <n v="94980.246899999998"/>
    <x v="0"/>
    <n v="12686.486500000001"/>
    <x v="1461"/>
    <x v="0"/>
    <m/>
  </r>
  <r>
    <d v="2025-08-05T02:51:31"/>
    <x v="1"/>
    <x v="35"/>
    <s v="OCAMPO OCAMPO ANTONIO JOSE"/>
    <x v="3"/>
    <x v="0"/>
    <n v="216"/>
    <n v="21.6"/>
    <n v="212.949245541838"/>
    <s v="1 Descuento (Despachador) "/>
    <n v="118725.3086"/>
    <x v="0"/>
    <n v="12686.486500000001"/>
    <x v="1461"/>
    <x v="0"/>
    <m/>
  </r>
  <r>
    <d v="2025-08-05T02:51:31"/>
    <x v="9"/>
    <x v="41"/>
    <s v="GARCIA DAVID WILSON ALBERTO"/>
    <x v="3"/>
    <x v="0"/>
    <n v="244"/>
    <n v="24.4"/>
    <n v="212.949245541838"/>
    <m/>
    <n v="118725.3086"/>
    <x v="1"/>
    <n v="12686.486500000001"/>
    <x v="1461"/>
    <x v="0"/>
    <m/>
  </r>
  <r>
    <d v="2025-08-05T02:51:32"/>
    <x v="1"/>
    <x v="40"/>
    <s v="GUTIERREZ ARICAPA DANIEL HUMBERTO"/>
    <x v="6"/>
    <x v="0"/>
    <n v="191"/>
    <n v="23.875"/>
    <n v="170.35939643347001"/>
    <s v="1 Descuento (Monitoreo) "/>
    <n v="94980.246899999998"/>
    <x v="1"/>
    <n v="12686.486500000001"/>
    <x v="1461"/>
    <x v="0"/>
    <m/>
  </r>
  <r>
    <d v="2025-08-06T02:30:40"/>
    <x v="9"/>
    <x v="36"/>
    <s v="HINCAPIE LOPEZ DIDIER FABIAN"/>
    <x v="6"/>
    <x v="0"/>
    <n v="179"/>
    <n v="22.375"/>
    <n v="175.32203389830499"/>
    <s v="4 Descuentos (Transbordo y conducts) "/>
    <n v="97883.389800000004"/>
    <x v="1"/>
    <n v="12741.025600000001"/>
    <x v="1462"/>
    <x v="0"/>
    <m/>
  </r>
  <r>
    <d v="2025-08-06T02:30:41"/>
    <x v="1"/>
    <x v="1"/>
    <s v="ESPINOZA CHAVARRIA GUILLERMO LEON"/>
    <x v="0"/>
    <x v="0"/>
    <n v="152"/>
    <n v="16.8888888888889"/>
    <n v="197.23728813559299"/>
    <s v="1 Descuento (Conduct) "/>
    <n v="110118.81359999999"/>
    <x v="0"/>
    <n v="12741.025600000001"/>
    <x v="1462"/>
    <x v="0"/>
    <m/>
  </r>
  <r>
    <d v="2025-08-06T02:30:41"/>
    <x v="9"/>
    <x v="37"/>
    <s v="LAYOS JIMENEZ JOHAN CAMILO"/>
    <x v="10"/>
    <x v="0"/>
    <n v="97"/>
    <n v="24.25"/>
    <n v="87.661016949152497"/>
    <s v="2 Descuentos (Monitoreo) "/>
    <n v="48941.694900000002"/>
    <x v="0"/>
    <n v="12741.025600000001"/>
    <x v="1462"/>
    <x v="0"/>
    <m/>
  </r>
  <r>
    <d v="2025-08-06T02:30:41"/>
    <x v="1"/>
    <x v="2"/>
    <s v="LONDOO LOPERA DUVAN ANDRES"/>
    <x v="8"/>
    <x v="0"/>
    <n v="130"/>
    <n v="26"/>
    <n v="109.57627118644101"/>
    <m/>
    <n v="61177.118600000002"/>
    <x v="1"/>
    <n v="12741.025600000001"/>
    <x v="1462"/>
    <x v="0"/>
    <m/>
  </r>
  <r>
    <d v="2025-08-06T02:30:41"/>
    <x v="9"/>
    <x v="3"/>
    <s v="LOPEZ PINEDA DANIEL ESTIVEN"/>
    <x v="6"/>
    <x v="0"/>
    <n v="170"/>
    <n v="21.25"/>
    <n v="175.32203389830499"/>
    <m/>
    <n v="97883.389800000004"/>
    <x v="0"/>
    <n v="12741.025600000001"/>
    <x v="1462"/>
    <x v="0"/>
    <m/>
  </r>
  <r>
    <d v="2025-08-06T02:30:42"/>
    <x v="1"/>
    <x v="4"/>
    <s v="GIRALDO GIRALDO YOVIN ANDRES"/>
    <x v="9"/>
    <x v="0"/>
    <n v="312"/>
    <n v="26"/>
    <n v="262.983050847458"/>
    <s v="2 Descuentos (Usuarios desubicados)"/>
    <n v="146825.08470000001"/>
    <x v="1"/>
    <n v="12741.025600000001"/>
    <x v="1462"/>
    <x v="0"/>
    <m/>
  </r>
  <r>
    <d v="2025-08-06T02:30:42"/>
    <x v="9"/>
    <x v="5"/>
    <s v="GONZALEZ PEREZ RAFAEL JOSE"/>
    <x v="6"/>
    <x v="0"/>
    <n v="189"/>
    <n v="23.625"/>
    <n v="175.32203389830499"/>
    <m/>
    <n v="97883.389800000004"/>
    <x v="1"/>
    <n v="12741.025600000001"/>
    <x v="1462"/>
    <x v="0"/>
    <m/>
  </r>
  <r>
    <d v="2025-08-06T02:30:42"/>
    <x v="1"/>
    <x v="6"/>
    <s v="CARTAGENA RAMIREZ FREDY ALONSO"/>
    <x v="8"/>
    <x v="0"/>
    <n v="166"/>
    <n v="33.200000000000003"/>
    <n v="109.57627118644101"/>
    <s v="1 Descuento (Despachador) "/>
    <n v="61177.118600000002"/>
    <x v="0"/>
    <n v="12741.025600000001"/>
    <x v="1462"/>
    <x v="0"/>
    <m/>
  </r>
  <r>
    <d v="2025-08-06T02:30:42"/>
    <x v="9"/>
    <x v="7"/>
    <s v="MARIN ALZATE KEVIN ANDRES"/>
    <x v="9"/>
    <x v="0"/>
    <n v="213"/>
    <n v="17.75"/>
    <n v="262.983050847458"/>
    <s v="3 Descuentos (Transbordo) "/>
    <n v="146825.08470000001"/>
    <x v="0"/>
    <n v="12741.025600000001"/>
    <x v="1462"/>
    <x v="0"/>
    <m/>
  </r>
  <r>
    <d v="2025-08-06T02:30:42"/>
    <x v="1"/>
    <x v="9"/>
    <s v="DAVID  HENRY GIOVANNY"/>
    <x v="2"/>
    <x v="0"/>
    <n v="137"/>
    <n v="22.8333333333333"/>
    <n v="131.491525423729"/>
    <s v="2 Descuentos (Usuarios desubicados)"/>
    <n v="73412.542400000006"/>
    <x v="0"/>
    <n v="12741.025600000001"/>
    <x v="1462"/>
    <x v="0"/>
    <m/>
  </r>
  <r>
    <d v="2025-08-06T02:30:43"/>
    <x v="9"/>
    <x v="10"/>
    <s v="CUADROS PRESIGA JOSE GABRIEL"/>
    <x v="0"/>
    <x v="0"/>
    <n v="189"/>
    <n v="21"/>
    <n v="197.23728813559299"/>
    <m/>
    <n v="110118.81359999999"/>
    <x v="0"/>
    <n v="12741.025600000001"/>
    <x v="1462"/>
    <x v="0"/>
    <m/>
  </r>
  <r>
    <d v="2025-08-06T02:30:43"/>
    <x v="1"/>
    <x v="13"/>
    <s v="PEREZ GARCIA JUAN ESTEBAN"/>
    <x v="3"/>
    <x v="0"/>
    <n v="225"/>
    <n v="22.5"/>
    <n v="219.15254237288099"/>
    <s v="1 Descuento (Usuario desubicado) "/>
    <n v="122354.23729999999"/>
    <x v="0"/>
    <n v="12741.025600000001"/>
    <x v="1462"/>
    <x v="0"/>
    <m/>
  </r>
  <r>
    <d v="2025-08-06T02:30:43"/>
    <x v="9"/>
    <x v="14"/>
    <s v="MURILLO  YORMAN ANDRES"/>
    <x v="0"/>
    <x v="0"/>
    <n v="166"/>
    <n v="18.4444444444444"/>
    <n v="197.23728813559299"/>
    <m/>
    <n v="110118.81359999999"/>
    <x v="0"/>
    <n v="12741.025600000001"/>
    <x v="1462"/>
    <x v="0"/>
    <m/>
  </r>
  <r>
    <d v="2025-08-06T02:30:43"/>
    <x v="1"/>
    <x v="11"/>
    <s v="DURANGO PAEZ GILDARDO"/>
    <x v="6"/>
    <x v="0"/>
    <n v="198"/>
    <n v="24.75"/>
    <n v="175.32203389830499"/>
    <m/>
    <n v="97883.389800000004"/>
    <x v="1"/>
    <n v="12741.025600000001"/>
    <x v="1462"/>
    <x v="0"/>
    <m/>
  </r>
  <r>
    <d v="2025-08-06T02:30:43"/>
    <x v="9"/>
    <x v="12"/>
    <s v="VERENZUELA MARTINEZ ALEXANDER"/>
    <x v="3"/>
    <x v="0"/>
    <n v="278"/>
    <n v="27.8"/>
    <n v="219.15254237288099"/>
    <s v="2 Descuentos (Usuarios desubicados)"/>
    <n v="122354.23729999999"/>
    <x v="1"/>
    <n v="12741.025600000001"/>
    <x v="1462"/>
    <x v="0"/>
    <m/>
  </r>
  <r>
    <d v="2025-08-06T02:30:44"/>
    <x v="1"/>
    <x v="16"/>
    <s v="MACEA ARBELAEZ MATEO"/>
    <x v="9"/>
    <x v="0"/>
    <n v="284"/>
    <n v="23.6666666666667"/>
    <n v="262.983050847458"/>
    <m/>
    <n v="146825.08470000001"/>
    <x v="0"/>
    <n v="12741.025600000001"/>
    <x v="1462"/>
    <x v="0"/>
    <m/>
  </r>
  <r>
    <d v="2025-08-06T02:30:44"/>
    <x v="9"/>
    <x v="17"/>
    <s v="VALENCIA MENDOZA JHON"/>
    <x v="3"/>
    <x v="0"/>
    <n v="229"/>
    <n v="22.9"/>
    <n v="219.15254237288099"/>
    <m/>
    <n v="122354.23729999999"/>
    <x v="0"/>
    <n v="12741.025600000001"/>
    <x v="1462"/>
    <x v="0"/>
    <m/>
  </r>
  <r>
    <d v="2025-08-06T02:30:44"/>
    <x v="1"/>
    <x v="18"/>
    <s v="DURANGO DAVID JOSE"/>
    <x v="1"/>
    <x v="0"/>
    <n v="246"/>
    <n v="22.363636363636399"/>
    <n v="241.06779661016901"/>
    <s v="1 Descuento (Conduct) "/>
    <n v="134589.66099999999"/>
    <x v="0"/>
    <n v="12741.025600000001"/>
    <x v="1462"/>
    <x v="0"/>
    <m/>
  </r>
  <r>
    <d v="2025-08-06T02:30:45"/>
    <x v="1"/>
    <x v="20"/>
    <s v="SALDARRIAGA PARRA LUIS ALBERTO"/>
    <x v="0"/>
    <x v="0"/>
    <n v="184"/>
    <n v="20.4444444444444"/>
    <n v="197.23728813559299"/>
    <s v="Se descuenta 0.5 viaje ya que NO presta un buen servicio. 1 Descuento (Despachador) "/>
    <n v="104001.1761"/>
    <x v="2"/>
    <n v="12741.025600000001"/>
    <x v="1462"/>
    <x v="2"/>
    <n v="10.9575"/>
  </r>
  <r>
    <d v="2025-08-06T02:30:45"/>
    <x v="9"/>
    <x v="21"/>
    <s v="HERRERA GIRALDO DAVINSON"/>
    <x v="0"/>
    <x v="0"/>
    <n v="184"/>
    <n v="20.4444444444444"/>
    <n v="197.23728813559299"/>
    <m/>
    <n v="110118.81359999999"/>
    <x v="0"/>
    <n v="12741.025600000001"/>
    <x v="1462"/>
    <x v="0"/>
    <m/>
  </r>
  <r>
    <d v="2025-08-06T02:30:44"/>
    <x v="9"/>
    <x v="19"/>
    <s v="QUIRAMA CASTAEDA JHON JADER"/>
    <x v="3"/>
    <x v="0"/>
    <n v="216"/>
    <n v="21.6"/>
    <n v="219.15254237288099"/>
    <s v="Se descuenta 0.5 viaje de 4 40 pm ya que NO ingresa a san juan "/>
    <n v="116236.5998"/>
    <x v="1"/>
    <n v="12741.025600000001"/>
    <x v="1462"/>
    <x v="2"/>
    <n v="10.9575"/>
  </r>
  <r>
    <d v="2025-08-06T02:30:45"/>
    <x v="1"/>
    <x v="38"/>
    <s v="JIMENEZ HURTADO CARLOS ESTIVEN"/>
    <x v="3"/>
    <x v="0"/>
    <n v="262"/>
    <n v="26.2"/>
    <n v="219.15254237288099"/>
    <s v="3 Descuentos (asociado, conduct y usuario desubicado) "/>
    <n v="122354.23729999999"/>
    <x v="1"/>
    <n v="12741.025600000001"/>
    <x v="1462"/>
    <x v="0"/>
    <m/>
  </r>
  <r>
    <d v="2025-08-06T02:30:45"/>
    <x v="9"/>
    <x v="22"/>
    <s v="CIRO MARIN RODRIGO ALBERTO"/>
    <x v="6"/>
    <x v="0"/>
    <n v="147"/>
    <n v="18.375"/>
    <n v="175.32203389830499"/>
    <s v="1 Descuento (Usuario desubicado) "/>
    <n v="97883.389800000004"/>
    <x v="0"/>
    <n v="12741.025600000001"/>
    <x v="1462"/>
    <x v="0"/>
    <m/>
  </r>
  <r>
    <d v="2025-08-06T02:30:45"/>
    <x v="1"/>
    <x v="23"/>
    <s v="HENAO HOYOS SANTIAGO"/>
    <x v="3"/>
    <x v="0"/>
    <n v="202"/>
    <n v="20.2"/>
    <n v="219.15254237288099"/>
    <s v="2 Descuentos (Conducts) "/>
    <n v="122354.23729999999"/>
    <x v="0"/>
    <n v="12741.025600000001"/>
    <x v="1462"/>
    <x v="0"/>
    <m/>
  </r>
  <r>
    <d v="2025-08-06T02:30:46"/>
    <x v="9"/>
    <x v="24"/>
    <s v="AGUDELO GARCIA LLORDIN ELIAS"/>
    <x v="2"/>
    <x v="0"/>
    <n v="145"/>
    <n v="24.1666666666667"/>
    <n v="131.491525423729"/>
    <m/>
    <n v="73412.542400000006"/>
    <x v="0"/>
    <n v="12741.025600000001"/>
    <x v="1462"/>
    <x v="0"/>
    <m/>
  </r>
  <r>
    <d v="2025-08-06T02:30:46"/>
    <x v="1"/>
    <x v="25"/>
    <s v="JARAMILLO JARAMILLO FRANCISCO WBEIMAR"/>
    <x v="3"/>
    <x v="0"/>
    <n v="152"/>
    <n v="15.2"/>
    <n v="219.15254237288099"/>
    <s v="1 Descuento (Asociado) "/>
    <n v="122354.23729999999"/>
    <x v="0"/>
    <n v="12741.025600000001"/>
    <x v="1462"/>
    <x v="0"/>
    <m/>
  </r>
  <r>
    <d v="2025-08-06T02:30:46"/>
    <x v="9"/>
    <x v="26"/>
    <s v="MARTINEZ  WILMAR"/>
    <x v="1"/>
    <x v="0"/>
    <n v="209"/>
    <n v="19"/>
    <n v="241.06779661016901"/>
    <m/>
    <n v="134589.66099999999"/>
    <x v="0"/>
    <n v="12741.025600000001"/>
    <x v="1462"/>
    <x v="0"/>
    <m/>
  </r>
  <r>
    <d v="2025-08-06T02:30:46"/>
    <x v="1"/>
    <x v="39"/>
    <s v="CALLE BOTERO ANDRES CAMILO"/>
    <x v="0"/>
    <x v="0"/>
    <n v="188"/>
    <n v="20.8888888888889"/>
    <n v="197.23728813559299"/>
    <m/>
    <n v="110118.81359999999"/>
    <x v="0"/>
    <n v="12741.025600000001"/>
    <x v="1462"/>
    <x v="0"/>
    <m/>
  </r>
  <r>
    <d v="2025-08-06T02:30:47"/>
    <x v="9"/>
    <x v="27"/>
    <s v="AGUDELO GARCIA DENIN ANGELO"/>
    <x v="1"/>
    <x v="0"/>
    <n v="202"/>
    <n v="18.363636363636399"/>
    <n v="241.06779661016901"/>
    <m/>
    <n v="134589.66099999999"/>
    <x v="0"/>
    <n v="12741.025600000001"/>
    <x v="1462"/>
    <x v="0"/>
    <m/>
  </r>
  <r>
    <d v="2025-08-06T02:30:47"/>
    <x v="1"/>
    <x v="28"/>
    <s v="MACIAS HERNANDEZ JULIAN DAVID"/>
    <x v="4"/>
    <x v="0"/>
    <n v="141"/>
    <n v="20.1428571428571"/>
    <n v="153.406779661017"/>
    <m/>
    <n v="85647.966100000005"/>
    <x v="0"/>
    <n v="12741.025600000001"/>
    <x v="1462"/>
    <x v="0"/>
    <m/>
  </r>
  <r>
    <d v="2025-08-06T02:30:47"/>
    <x v="9"/>
    <x v="29"/>
    <s v="MONTOYA OSPINA GILBERTO ANTONIO"/>
    <x v="1"/>
    <x v="0"/>
    <n v="255"/>
    <n v="23.181818181818201"/>
    <n v="241.06779661016901"/>
    <s v="3 Descuentos (Conducts) "/>
    <n v="134589.66099999999"/>
    <x v="0"/>
    <n v="12741.025600000001"/>
    <x v="1462"/>
    <x v="0"/>
    <m/>
  </r>
  <r>
    <d v="2025-08-06T02:30:47"/>
    <x v="1"/>
    <x v="30"/>
    <s v="GOMEZ VERGARA EDWIN"/>
    <x v="3"/>
    <x v="0"/>
    <n v="203"/>
    <n v="20.3"/>
    <n v="219.15254237288099"/>
    <s v="2 Descuentos (Usuarios desubicados)"/>
    <n v="122354.23729999999"/>
    <x v="1"/>
    <n v="12741.025600000001"/>
    <x v="1462"/>
    <x v="0"/>
    <m/>
  </r>
  <r>
    <d v="2025-08-06T02:30:47"/>
    <x v="9"/>
    <x v="31"/>
    <s v="MARTINEZ CHAVERRA LUIS NORBERTO"/>
    <x v="3"/>
    <x v="0"/>
    <n v="192"/>
    <n v="19.2"/>
    <n v="219.15254237288099"/>
    <m/>
    <n v="122354.23729999999"/>
    <x v="0"/>
    <n v="12741.025600000001"/>
    <x v="1462"/>
    <x v="0"/>
    <m/>
  </r>
  <r>
    <d v="2025-08-06T02:30:48"/>
    <x v="1"/>
    <x v="32"/>
    <s v="TABORDA ROJAS DIEGO ALEJANDRO"/>
    <x v="3"/>
    <x v="3"/>
    <n v="211"/>
    <n v="21.1"/>
    <n v="219.15254237288099"/>
    <m/>
    <n v="122354.23729999999"/>
    <x v="1"/>
    <n v="12741.025600000001"/>
    <x v="1462"/>
    <x v="0"/>
    <m/>
  </r>
  <r>
    <d v="2025-08-06T02:30:48"/>
    <x v="9"/>
    <x v="33"/>
    <s v="CALLE BOTERO JUAN RICARDO"/>
    <x v="1"/>
    <x v="0"/>
    <n v="284"/>
    <n v="25.818181818181799"/>
    <n v="241.06779661016901"/>
    <s v="2 Descuentos (Conducts) "/>
    <n v="134589.66099999999"/>
    <x v="0"/>
    <n v="12741.025600000001"/>
    <x v="1462"/>
    <x v="0"/>
    <m/>
  </r>
  <r>
    <d v="2025-08-06T02:30:48"/>
    <x v="1"/>
    <x v="34"/>
    <s v="PALMAR PANA EDIXON JOSUE"/>
    <x v="3"/>
    <x v="0"/>
    <n v="257"/>
    <n v="25.7"/>
    <n v="219.15254237288099"/>
    <m/>
    <n v="122354.23729999999"/>
    <x v="0"/>
    <n v="12741.025600000001"/>
    <x v="1462"/>
    <x v="0"/>
    <m/>
  </r>
  <r>
    <d v="2025-08-06T02:30:48"/>
    <x v="9"/>
    <x v="35"/>
    <s v="OCAMPO OCAMPO ANTONIO JOSE"/>
    <x v="4"/>
    <x v="0"/>
    <n v="137"/>
    <n v="19.571428571428601"/>
    <n v="153.406779661017"/>
    <m/>
    <n v="85647.966100000005"/>
    <x v="0"/>
    <n v="12741.025600000001"/>
    <x v="1462"/>
    <x v="0"/>
    <m/>
  </r>
  <r>
    <d v="2025-08-06T02:30:49"/>
    <x v="1"/>
    <x v="41"/>
    <s v="HERNANDEZ MACIAS GILBERTO"/>
    <x v="0"/>
    <x v="0"/>
    <n v="215"/>
    <n v="23.8888888888889"/>
    <n v="197.23728813559299"/>
    <m/>
    <n v="110118.81359999999"/>
    <x v="1"/>
    <n v="12741.025600000001"/>
    <x v="1462"/>
    <x v="0"/>
    <m/>
  </r>
  <r>
    <d v="2025-08-06T02:30:49"/>
    <x v="9"/>
    <x v="40"/>
    <s v="LOPERA ALVAREZ ESTIVEN"/>
    <x v="3"/>
    <x v="0"/>
    <n v="212"/>
    <n v="21.2"/>
    <n v="219.15254237288099"/>
    <m/>
    <n v="122354.23729999999"/>
    <x v="1"/>
    <n v="12741.025600000001"/>
    <x v="1462"/>
    <x v="0"/>
    <m/>
  </r>
  <r>
    <d v="2025-08-07T03:05:25"/>
    <x v="9"/>
    <x v="36"/>
    <s v="PARIAS MURIEL JHON FREDY"/>
    <x v="0"/>
    <x v="0"/>
    <n v="211"/>
    <n v="23.4444444444444"/>
    <n v="212.67935578330901"/>
    <m/>
    <n v="119152.4231"/>
    <x v="1"/>
    <n v="14227.7778"/>
    <x v="1463"/>
    <x v="0"/>
    <m/>
  </r>
  <r>
    <d v="2025-08-07T03:05:25"/>
    <x v="1"/>
    <x v="1"/>
    <s v="ESPINOZA CHAVARRIA GUILLERMO LEON"/>
    <x v="0"/>
    <x v="0"/>
    <n v="207"/>
    <n v="23"/>
    <n v="212.67935578330901"/>
    <m/>
    <n v="119152.4231"/>
    <x v="0"/>
    <n v="14227.7778"/>
    <x v="1463"/>
    <x v="0"/>
    <m/>
  </r>
  <r>
    <d v="2025-08-07T03:05:26"/>
    <x v="9"/>
    <x v="37"/>
    <s v="SANCHEZ BETANCOURT FRANSCISCO"/>
    <x v="2"/>
    <x v="0"/>
    <n v="142"/>
    <n v="23.6666666666667"/>
    <n v="141.786237188873"/>
    <s v="2 Descuentos (Usuarios desubicados) "/>
    <n v="79434.948799999998"/>
    <x v="0"/>
    <n v="14227.7778"/>
    <x v="1463"/>
    <x v="0"/>
    <m/>
  </r>
  <r>
    <d v="2025-08-07T03:05:26"/>
    <x v="1"/>
    <x v="2"/>
    <s v="LONDOO LOPERA DUVAN ANDRES"/>
    <x v="3"/>
    <x v="0"/>
    <n v="234"/>
    <n v="23.4"/>
    <n v="236.310395314788"/>
    <m/>
    <n v="132391.58129999999"/>
    <x v="1"/>
    <n v="14227.7778"/>
    <x v="1463"/>
    <x v="0"/>
    <m/>
  </r>
  <r>
    <d v="2025-08-07T03:05:26"/>
    <x v="9"/>
    <x v="3"/>
    <s v="LAYOS JIMENEZ JOHAN CAMILO"/>
    <x v="0"/>
    <x v="0"/>
    <n v="180"/>
    <n v="20"/>
    <n v="212.67935578330901"/>
    <s v="2 Descuentos (Transbordo) "/>
    <n v="119152.4231"/>
    <x v="0"/>
    <n v="14227.7778"/>
    <x v="1463"/>
    <x v="0"/>
    <m/>
  </r>
  <r>
    <d v="2025-08-07T03:05:27"/>
    <x v="1"/>
    <x v="4"/>
    <s v="GIRALDO GIRALDO YOVIN ANDRES"/>
    <x v="1"/>
    <x v="0"/>
    <n v="284"/>
    <n v="25.818181818181799"/>
    <n v="259.94143484626602"/>
    <s v="2 Descuentos (Usuarios desubicados) "/>
    <n v="145630.73939999999"/>
    <x v="1"/>
    <n v="14227.7778"/>
    <x v="1463"/>
    <x v="0"/>
    <m/>
  </r>
  <r>
    <d v="2025-08-07T03:05:27"/>
    <x v="9"/>
    <x v="5"/>
    <s v="BERNAL RONDON KEVIN OSWALDO"/>
    <x v="3"/>
    <x v="0"/>
    <n v="221"/>
    <n v="22.1"/>
    <n v="236.310395314788"/>
    <m/>
    <n v="132391.58129999999"/>
    <x v="1"/>
    <n v="14227.7778"/>
    <x v="1463"/>
    <x v="0"/>
    <m/>
  </r>
  <r>
    <d v="2025-08-07T03:05:28"/>
    <x v="1"/>
    <x v="6"/>
    <s v="CARTAGENA RAMIREZ FREDY ALONSO"/>
    <x v="0"/>
    <x v="0"/>
    <n v="215"/>
    <n v="23.8888888888889"/>
    <n v="212.67935578330901"/>
    <m/>
    <n v="119152.4231"/>
    <x v="0"/>
    <n v="14227.7778"/>
    <x v="1463"/>
    <x v="0"/>
    <m/>
  </r>
  <r>
    <d v="2025-08-07T03:05:28"/>
    <x v="9"/>
    <x v="7"/>
    <s v="MARIN ALZATE KEVIN ANDRES"/>
    <x v="9"/>
    <x v="0"/>
    <n v="307"/>
    <n v="25.5833333333333"/>
    <n v="283.57247437774498"/>
    <s v="3 Descuentos (Despachador y conducts) "/>
    <n v="158869.89749999999"/>
    <x v="0"/>
    <n v="14227.7778"/>
    <x v="1463"/>
    <x v="0"/>
    <m/>
  </r>
  <r>
    <d v="2025-08-07T03:05:29"/>
    <x v="1"/>
    <x v="9"/>
    <s v="DAVID  HENRY GIOVANNY"/>
    <x v="7"/>
    <x v="0"/>
    <n v="47"/>
    <n v="15.6666666666667"/>
    <n v="70.893118594436302"/>
    <m/>
    <n v="39717.474399999999"/>
    <x v="0"/>
    <n v="14227.7778"/>
    <x v="1463"/>
    <x v="0"/>
    <m/>
  </r>
  <r>
    <d v="2025-08-07T03:05:29"/>
    <x v="9"/>
    <x v="10"/>
    <s v="CUADROS PRESIGA JOSE GABRIEL"/>
    <x v="0"/>
    <x v="0"/>
    <n v="239"/>
    <n v="26.5555555555556"/>
    <n v="212.67935578330901"/>
    <m/>
    <n v="119152.4231"/>
    <x v="0"/>
    <n v="14227.7778"/>
    <x v="1463"/>
    <x v="0"/>
    <m/>
  </r>
  <r>
    <d v="2025-08-07T03:05:29"/>
    <x v="1"/>
    <x v="12"/>
    <s v="VERENZUELA MARTINEZ ALEXANDER"/>
    <x v="3"/>
    <x v="0"/>
    <n v="250"/>
    <n v="25"/>
    <n v="236.310395314788"/>
    <s v="Se descuenta 0.5 viaje de 7 50 am ya que NO ingresa a san juan "/>
    <n v="125772.0138"/>
    <x v="1"/>
    <n v="14227.7778"/>
    <x v="1463"/>
    <x v="2"/>
    <n v="11.8155"/>
  </r>
  <r>
    <d v="2025-08-07T03:05:29"/>
    <x v="9"/>
    <x v="13"/>
    <s v="PEREZ GARCIA JUAN ESTEBAN"/>
    <x v="0"/>
    <x v="0"/>
    <n v="190"/>
    <n v="21.1111111111111"/>
    <n v="212.67935578330901"/>
    <s v="1 Descuento (Conduct) "/>
    <n v="119152.4231"/>
    <x v="0"/>
    <n v="14227.7778"/>
    <x v="1463"/>
    <x v="0"/>
    <m/>
  </r>
  <r>
    <d v="2025-08-07T03:05:30"/>
    <x v="1"/>
    <x v="14"/>
    <s v="MURILLO  YORMAN ANDRES"/>
    <x v="0"/>
    <x v="0"/>
    <n v="182"/>
    <n v="20.2222222222222"/>
    <n v="212.67935578330901"/>
    <m/>
    <n v="119152.4231"/>
    <x v="0"/>
    <n v="14227.7778"/>
    <x v="1463"/>
    <x v="0"/>
    <m/>
  </r>
  <r>
    <d v="2025-08-07T03:05:30"/>
    <x v="9"/>
    <x v="16"/>
    <s v="MACEA ARBELAEZ MATEO"/>
    <x v="3"/>
    <x v="0"/>
    <n v="204"/>
    <n v="20.399999999999999"/>
    <n v="236.310395314788"/>
    <s v="1 Descuento (Asociado) "/>
    <n v="132391.58129999999"/>
    <x v="0"/>
    <n v="14227.7778"/>
    <x v="1463"/>
    <x v="0"/>
    <m/>
  </r>
  <r>
    <d v="2025-08-07T03:05:30"/>
    <x v="1"/>
    <x v="17"/>
    <s v="VALENCIA MENDOZA JHON"/>
    <x v="4"/>
    <x v="0"/>
    <n v="186"/>
    <n v="26.571428571428601"/>
    <n v="165.417276720351"/>
    <m/>
    <n v="92674.106899999999"/>
    <x v="0"/>
    <n v="14227.7778"/>
    <x v="1463"/>
    <x v="0"/>
    <m/>
  </r>
  <r>
    <d v="2025-08-07T03:05:31"/>
    <x v="9"/>
    <x v="18"/>
    <s v="DURANGO DAVID JOSE"/>
    <x v="0"/>
    <x v="0"/>
    <n v="223"/>
    <n v="24.7777777777778"/>
    <n v="212.67935578330901"/>
    <s v="1 Descuento (Usuario desubicado) "/>
    <n v="119152.4231"/>
    <x v="0"/>
    <n v="14227.7778"/>
    <x v="1463"/>
    <x v="0"/>
    <m/>
  </r>
  <r>
    <d v="2025-08-07T03:05:31"/>
    <x v="1"/>
    <x v="19"/>
    <s v="QUIRAMA CASTAEDA JHON JADER"/>
    <x v="12"/>
    <x v="0"/>
    <n v="374"/>
    <n v="28.769230769230798"/>
    <n v="307.203513909224"/>
    <s v="5 Descuentos (conducts, despachador y usuario desubicado) "/>
    <n v="172109.05559999999"/>
    <x v="1"/>
    <n v="14227.7778"/>
    <x v="1463"/>
    <x v="0"/>
    <m/>
  </r>
  <r>
    <d v="2025-08-07T03:05:31"/>
    <x v="9"/>
    <x v="20"/>
    <s v="JARAMILLO JARAMILLO FRANCISCO WBEIMAR"/>
    <x v="3"/>
    <x v="0"/>
    <n v="178"/>
    <n v="17.8"/>
    <n v="236.310395314788"/>
    <m/>
    <n v="132391.58129999999"/>
    <x v="2"/>
    <n v="14227.7778"/>
    <x v="1463"/>
    <x v="0"/>
    <m/>
  </r>
  <r>
    <d v="2025-08-07T03:05:31"/>
    <x v="1"/>
    <x v="21"/>
    <s v="GOMEZ VERGARA EDWIN"/>
    <x v="3"/>
    <x v="0"/>
    <n v="187"/>
    <n v="18.7"/>
    <n v="236.310395314788"/>
    <s v="2 Descuentos (Transbordo) "/>
    <n v="132391.58129999999"/>
    <x v="0"/>
    <n v="14227.7778"/>
    <x v="1463"/>
    <x v="0"/>
    <m/>
  </r>
  <r>
    <d v="2025-08-07T03:05:32"/>
    <x v="9"/>
    <x v="38"/>
    <s v="JIMENEZ HURTADO CARLOS ESTIVEN"/>
    <x v="3"/>
    <x v="0"/>
    <n v="251"/>
    <n v="25.1"/>
    <n v="236.310395314788"/>
    <m/>
    <n v="132391.58129999999"/>
    <x v="1"/>
    <n v="14227.7778"/>
    <x v="1463"/>
    <x v="0"/>
    <m/>
  </r>
  <r>
    <d v="2025-08-07T03:05:32"/>
    <x v="1"/>
    <x v="22"/>
    <s v="HERNANDEZ MACIAS GILBERTO"/>
    <x v="3"/>
    <x v="0"/>
    <n v="199"/>
    <n v="19.899999999999999"/>
    <n v="236.310395314788"/>
    <m/>
    <n v="132391.58129999999"/>
    <x v="0"/>
    <n v="14227.7778"/>
    <x v="1463"/>
    <x v="0"/>
    <m/>
  </r>
  <r>
    <d v="2025-08-07T03:05:32"/>
    <x v="9"/>
    <x v="23"/>
    <s v="HENAO HOYOS SANTIAGO"/>
    <x v="1"/>
    <x v="0"/>
    <n v="250"/>
    <n v="22.727272727272702"/>
    <n v="259.94143484626602"/>
    <m/>
    <n v="145630.73939999999"/>
    <x v="0"/>
    <n v="14227.7778"/>
    <x v="1463"/>
    <x v="0"/>
    <m/>
  </r>
  <r>
    <d v="2025-08-07T03:05:33"/>
    <x v="1"/>
    <x v="24"/>
    <s v="AGUDELO GARCIA LLORDIN ELIAS"/>
    <x v="11"/>
    <x v="3"/>
    <n v="41"/>
    <n v="16.399999999999999"/>
    <n v="59.0775988286969"/>
    <m/>
    <n v="33097.895299999996"/>
    <x v="0"/>
    <n v="14227.7778"/>
    <x v="1463"/>
    <x v="0"/>
    <m/>
  </r>
  <r>
    <d v="2025-08-07T03:05:33"/>
    <x v="9"/>
    <x v="25"/>
    <s v="LEON PEREZ RAUL ENRIQUE"/>
    <x v="4"/>
    <x v="0"/>
    <n v="203"/>
    <n v="29"/>
    <n v="165.417276720351"/>
    <s v="2 Descuentos (Usuarios desubicados) "/>
    <n v="92674.106899999999"/>
    <x v="0"/>
    <n v="14227.7778"/>
    <x v="1463"/>
    <x v="0"/>
    <m/>
  </r>
  <r>
    <d v="2025-08-07T03:05:33"/>
    <x v="1"/>
    <x v="26"/>
    <s v="MARTINEZ  WILMAR"/>
    <x v="4"/>
    <x v="0"/>
    <n v="200"/>
    <n v="28.571428571428601"/>
    <n v="165.417276720351"/>
    <m/>
    <n v="92674.106899999999"/>
    <x v="0"/>
    <n v="14227.7778"/>
    <x v="1463"/>
    <x v="0"/>
    <m/>
  </r>
  <r>
    <d v="2025-08-07T03:05:34"/>
    <x v="9"/>
    <x v="39"/>
    <s v="CALLE BOTERO ANDRES CAMILO"/>
    <x v="10"/>
    <x v="0"/>
    <n v="108"/>
    <n v="24"/>
    <n v="106.33967789165401"/>
    <s v="1 Descuento (Usuario desubicado) "/>
    <n v="59576.211600000002"/>
    <x v="0"/>
    <n v="14227.7778"/>
    <x v="1463"/>
    <x v="0"/>
    <m/>
  </r>
  <r>
    <d v="2025-08-07T03:05:34"/>
    <x v="1"/>
    <x v="27"/>
    <s v="AGUDELO GARCIA DENIN ANGELO"/>
    <x v="6"/>
    <x v="0"/>
    <n v="214"/>
    <n v="25.176470588235301"/>
    <n v="200.86383601757001"/>
    <m/>
    <n v="112532.8441"/>
    <x v="0"/>
    <n v="14227.7778"/>
    <x v="1463"/>
    <x v="0"/>
    <m/>
  </r>
  <r>
    <d v="2025-08-07T03:05:34"/>
    <x v="9"/>
    <x v="28"/>
    <s v="MACIAS HERNANDEZ JULIAN DAVID"/>
    <x v="0"/>
    <x v="0"/>
    <n v="222"/>
    <n v="24.6666666666667"/>
    <n v="212.67935578330901"/>
    <s v="1 Descuento (Jefe de ruta) "/>
    <n v="119152.4231"/>
    <x v="0"/>
    <n v="14227.7778"/>
    <x v="1463"/>
    <x v="0"/>
    <m/>
  </r>
  <r>
    <d v="2025-08-07T03:05:34"/>
    <x v="1"/>
    <x v="29"/>
    <s v="MONTOYA OSPINA GILBERTO ANTONIO"/>
    <x v="9"/>
    <x v="0"/>
    <n v="277"/>
    <n v="23.0833333333333"/>
    <n v="283.57247437774498"/>
    <m/>
    <n v="158869.89749999999"/>
    <x v="0"/>
    <n v="14227.7778"/>
    <x v="1463"/>
    <x v="0"/>
    <m/>
  </r>
  <r>
    <d v="2025-08-07T03:05:35"/>
    <x v="9"/>
    <x v="30"/>
    <s v="HERRERA GIRALDO DAVINSON"/>
    <x v="1"/>
    <x v="0"/>
    <n v="288"/>
    <n v="26.181818181818201"/>
    <n v="259.94143484626602"/>
    <s v="1 Descuento (Jefe de ruta) "/>
    <n v="145630.73939999999"/>
    <x v="1"/>
    <n v="14227.7778"/>
    <x v="1463"/>
    <x v="0"/>
    <m/>
  </r>
  <r>
    <d v="2025-08-07T03:05:35"/>
    <x v="1"/>
    <x v="31"/>
    <s v="MARTINEZ CHAVERRA LUIS NORBERTO"/>
    <x v="3"/>
    <x v="0"/>
    <n v="258"/>
    <n v="25.8"/>
    <n v="236.310395314788"/>
    <m/>
    <n v="132391.58129999999"/>
    <x v="0"/>
    <n v="14227.7778"/>
    <x v="1463"/>
    <x v="0"/>
    <m/>
  </r>
  <r>
    <d v="2025-08-07T03:05:35"/>
    <x v="9"/>
    <x v="32"/>
    <s v="TABORDA ROJAS DIEGO ALEJANDRO"/>
    <x v="6"/>
    <x v="0"/>
    <n v="209"/>
    <n v="26.125"/>
    <n v="189.04831625182999"/>
    <m/>
    <n v="105913.265"/>
    <x v="1"/>
    <n v="14227.7778"/>
    <x v="1463"/>
    <x v="0"/>
    <m/>
  </r>
  <r>
    <d v="2025-08-07T03:05:36"/>
    <x v="1"/>
    <x v="33"/>
    <s v="CALLE BOTERO JUAN RICARDO"/>
    <x v="0"/>
    <x v="0"/>
    <n v="166"/>
    <n v="18.4444444444444"/>
    <n v="212.67935578330901"/>
    <s v="2 Descuentos (conduct y Usuario desubicado) "/>
    <n v="119152.4231"/>
    <x v="0"/>
    <n v="14227.7778"/>
    <x v="1463"/>
    <x v="0"/>
    <m/>
  </r>
  <r>
    <d v="2025-08-07T03:05:36"/>
    <x v="9"/>
    <x v="34"/>
    <s v="PALMAR PANA EDIXON JOSUE"/>
    <x v="0"/>
    <x v="0"/>
    <n v="235"/>
    <n v="26.1111111111111"/>
    <n v="212.67935578330901"/>
    <m/>
    <n v="119152.4231"/>
    <x v="0"/>
    <n v="14227.7778"/>
    <x v="1463"/>
    <x v="0"/>
    <m/>
  </r>
  <r>
    <d v="2025-08-07T03:05:36"/>
    <x v="1"/>
    <x v="35"/>
    <s v="OCAMPO OCAMPO ANTONIO JOSE"/>
    <x v="3"/>
    <x v="0"/>
    <n v="240"/>
    <n v="24"/>
    <n v="236.310395314788"/>
    <m/>
    <n v="132391.58129999999"/>
    <x v="0"/>
    <n v="14227.7778"/>
    <x v="1463"/>
    <x v="0"/>
    <m/>
  </r>
  <r>
    <d v="2025-08-07T03:05:37"/>
    <x v="9"/>
    <x v="41"/>
    <s v="GARCIA DAVID WILSON ALBERTO "/>
    <x v="0"/>
    <x v="0"/>
    <n v="169"/>
    <n v="18.7777777777778"/>
    <n v="212.67935578330901"/>
    <s v="3 Descuentos (conduct, despachador y usuario desubicado) "/>
    <n v="119152.4231"/>
    <x v="1"/>
    <n v="14227.7778"/>
    <x v="1463"/>
    <x v="0"/>
    <m/>
  </r>
  <r>
    <d v="2025-08-07T03:05:37"/>
    <x v="1"/>
    <x v="40"/>
    <s v="LOPERA ALVAREZ ESTIVEN"/>
    <x v="3"/>
    <x v="0"/>
    <n v="279"/>
    <n v="27.9"/>
    <n v="236.310395314788"/>
    <s v="1 Descuento (Conduct) "/>
    <n v="132391.58129999999"/>
    <x v="1"/>
    <n v="14227.7778"/>
    <x v="1463"/>
    <x v="0"/>
    <m/>
  </r>
  <r>
    <d v="2025-08-08T01:58:39"/>
    <x v="12"/>
    <x v="36"/>
    <s v="PARIAS MURIEL JHON FREDY"/>
    <x v="0"/>
    <x v="0"/>
    <n v="182"/>
    <n v="20.2222222222222"/>
    <n v="165.285"/>
    <m/>
    <n v="91426.725000000006"/>
    <x v="1"/>
    <n v="12281.8182"/>
    <x v="1464"/>
    <x v="0"/>
    <m/>
  </r>
  <r>
    <d v="2025-08-08T01:58:40"/>
    <x v="12"/>
    <x v="37"/>
    <s v="SANCHEZ BETANCOURT FRANSCISCO"/>
    <x v="0"/>
    <x v="0"/>
    <n v="220"/>
    <n v="24.4444444444444"/>
    <n v="165.285"/>
    <m/>
    <n v="91426.725000000006"/>
    <x v="0"/>
    <n v="12281.8182"/>
    <x v="1464"/>
    <x v="0"/>
    <m/>
  </r>
  <r>
    <d v="2025-08-08T01:58:41"/>
    <x v="12"/>
    <x v="2"/>
    <s v="LONDOO LOPERA DUVAN ANDRES"/>
    <x v="6"/>
    <x v="0"/>
    <n v="99"/>
    <n v="12.375"/>
    <n v="146.91999999999999"/>
    <m/>
    <n v="81268.2"/>
    <x v="1"/>
    <n v="12281.8182"/>
    <x v="1464"/>
    <x v="0"/>
    <m/>
  </r>
  <r>
    <d v="2025-08-08T01:58:42"/>
    <x v="12"/>
    <x v="3"/>
    <s v="LOPEZ PINEDA DANIEL ESTIVEN"/>
    <x v="0"/>
    <x v="0"/>
    <n v="200"/>
    <n v="22.2222222222222"/>
    <n v="165.285"/>
    <s v="2 Descuentos (Asociado y despachador) "/>
    <n v="91426.725000000006"/>
    <x v="0"/>
    <n v="12281.8182"/>
    <x v="1464"/>
    <x v="0"/>
    <m/>
  </r>
  <r>
    <d v="2025-08-08T01:58:42"/>
    <x v="12"/>
    <x v="5"/>
    <s v="GONZALEZ PEREZ RAFAEL JOSE"/>
    <x v="3"/>
    <x v="0"/>
    <n v="144"/>
    <n v="14.4"/>
    <n v="183.65"/>
    <s v="2 Descuentos (Usuario desubicado) "/>
    <n v="101585.25"/>
    <x v="1"/>
    <n v="12281.8182"/>
    <x v="1464"/>
    <x v="0"/>
    <m/>
  </r>
  <r>
    <d v="2025-08-08T01:58:43"/>
    <x v="12"/>
    <x v="7"/>
    <s v="MARIN ALZATE KEVIN ANDRES"/>
    <x v="3"/>
    <x v="0"/>
    <n v="202"/>
    <n v="20.2"/>
    <n v="183.65"/>
    <s v="1 Descuento (Despachador) "/>
    <n v="101585.25"/>
    <x v="0"/>
    <n v="12281.8182"/>
    <x v="1464"/>
    <x v="0"/>
    <m/>
  </r>
  <r>
    <d v="2025-08-08T01:58:44"/>
    <x v="12"/>
    <x v="13"/>
    <s v="JARAMILLO JARAMILLO FRANCISCO WBEIMAR"/>
    <x v="0"/>
    <x v="0"/>
    <n v="149"/>
    <n v="16.5555555555556"/>
    <n v="165.285"/>
    <m/>
    <n v="91426.725000000006"/>
    <x v="0"/>
    <n v="12281.8182"/>
    <x v="1464"/>
    <x v="0"/>
    <m/>
  </r>
  <r>
    <d v="2025-08-08T01:58:46"/>
    <x v="12"/>
    <x v="17"/>
    <s v="BERNAL RONDON KEVIN OSWALDO"/>
    <x v="6"/>
    <x v="0"/>
    <n v="98"/>
    <n v="12.25"/>
    <n v="146.91999999999999"/>
    <m/>
    <n v="81268.2"/>
    <x v="0"/>
    <n v="12281.8182"/>
    <x v="1464"/>
    <x v="0"/>
    <m/>
  </r>
  <r>
    <d v="2025-08-08T01:58:47"/>
    <x v="12"/>
    <x v="18"/>
    <s v="MACIAS HERNANDEZ JULIAN DAVID"/>
    <x v="0"/>
    <x v="0"/>
    <n v="180"/>
    <n v="20"/>
    <n v="165.285"/>
    <m/>
    <n v="91426.725000000006"/>
    <x v="0"/>
    <n v="12281.8182"/>
    <x v="1464"/>
    <x v="0"/>
    <m/>
  </r>
  <r>
    <d v="2025-08-08T01:58:48"/>
    <x v="12"/>
    <x v="19"/>
    <s v="QUIRAMA CASTAEDA JHON JADER"/>
    <x v="1"/>
    <x v="0"/>
    <n v="198"/>
    <n v="18"/>
    <n v="202.01499999999999"/>
    <m/>
    <n v="111743.77499999999"/>
    <x v="1"/>
    <n v="12281.8182"/>
    <x v="1464"/>
    <x v="0"/>
    <m/>
  </r>
  <r>
    <d v="2025-08-08T01:58:49"/>
    <x v="12"/>
    <x v="21"/>
    <s v="CALLE BOTERO ANDRES CAMILO"/>
    <x v="3"/>
    <x v="0"/>
    <n v="177"/>
    <n v="17.7"/>
    <n v="183.65"/>
    <m/>
    <n v="101585.25"/>
    <x v="0"/>
    <n v="12281.8182"/>
    <x v="1464"/>
    <x v="0"/>
    <m/>
  </r>
  <r>
    <d v="2025-08-08T01:58:50"/>
    <x v="12"/>
    <x v="22"/>
    <s v="CIRO MARIN RODRIGO ALBERTO"/>
    <x v="0"/>
    <x v="0"/>
    <n v="159"/>
    <n v="17.6666666666667"/>
    <n v="165.285"/>
    <m/>
    <n v="91426.725000000006"/>
    <x v="0"/>
    <n v="12281.8182"/>
    <x v="1464"/>
    <x v="0"/>
    <m/>
  </r>
  <r>
    <d v="2025-08-08T01:58:51"/>
    <x v="12"/>
    <x v="23"/>
    <s v="HINCAPIE LOPEZ DIDIER FABIAN"/>
    <x v="6"/>
    <x v="0"/>
    <n v="162"/>
    <n v="20.25"/>
    <n v="146.91999999999999"/>
    <s v="1 Descuento (Despachador) "/>
    <n v="81268.2"/>
    <x v="0"/>
    <n v="12281.8182"/>
    <x v="1464"/>
    <x v="0"/>
    <m/>
  </r>
  <r>
    <d v="2025-08-08T01:58:52"/>
    <x v="12"/>
    <x v="26"/>
    <s v="MARTINEZ  WILMAR"/>
    <x v="0"/>
    <x v="0"/>
    <n v="166"/>
    <n v="18.4444444444444"/>
    <n v="165.285"/>
    <s v="1 Descuento (Despachador) "/>
    <n v="91426.725000000006"/>
    <x v="0"/>
    <n v="12281.8182"/>
    <x v="1464"/>
    <x v="0"/>
    <m/>
  </r>
  <r>
    <d v="2025-08-08T01:58:53"/>
    <x v="12"/>
    <x v="27"/>
    <s v="AGUDELO GARCIA DENIN ANGELO"/>
    <x v="6"/>
    <x v="0"/>
    <n v="179"/>
    <n v="22.375"/>
    <n v="146.91999999999999"/>
    <m/>
    <n v="81268.2"/>
    <x v="0"/>
    <n v="12281.8182"/>
    <x v="1464"/>
    <x v="0"/>
    <m/>
  </r>
  <r>
    <d v="2025-08-08T01:58:53"/>
    <x v="12"/>
    <x v="29"/>
    <s v="MONTOYA OSPINA GILBERTO ANTONIO"/>
    <x v="3"/>
    <x v="0"/>
    <n v="165"/>
    <n v="16.5"/>
    <n v="183.65"/>
    <s v="1 Descuento (Despachador) "/>
    <n v="101585.25"/>
    <x v="0"/>
    <n v="12281.8182"/>
    <x v="1464"/>
    <x v="0"/>
    <m/>
  </r>
  <r>
    <d v="2025-08-08T01:58:54"/>
    <x v="12"/>
    <x v="31"/>
    <s v="MARTINEZ CHAVERRA LUIS NORBERTO"/>
    <x v="3"/>
    <x v="0"/>
    <n v="179"/>
    <n v="17.899999999999999"/>
    <n v="183.65"/>
    <m/>
    <n v="101585.25"/>
    <x v="0"/>
    <n v="12281.8182"/>
    <x v="1464"/>
    <x v="0"/>
    <m/>
  </r>
  <r>
    <d v="2025-08-08T01:58:55"/>
    <x v="12"/>
    <x v="32"/>
    <s v="GUTIERREZ ARICAPA DANIEL HUMBERTO"/>
    <x v="6"/>
    <x v="0"/>
    <n v="163"/>
    <n v="20.375"/>
    <n v="146.91999999999999"/>
    <m/>
    <n v="81268.2"/>
    <x v="1"/>
    <n v="12281.8182"/>
    <x v="1464"/>
    <x v="0"/>
    <m/>
  </r>
  <r>
    <d v="2025-08-08T01:58:57"/>
    <x v="12"/>
    <x v="33"/>
    <s v="CALLE BOTERO JUAN RICARDO"/>
    <x v="3"/>
    <x v="0"/>
    <n v="177"/>
    <n v="17.7"/>
    <n v="183.65"/>
    <m/>
    <n v="101585.25"/>
    <x v="0"/>
    <n v="12281.8182"/>
    <x v="1464"/>
    <x v="0"/>
    <m/>
  </r>
  <r>
    <d v="2025-08-08T01:58:59"/>
    <x v="12"/>
    <x v="34"/>
    <s v="PALMAR PANA EDIXON JOSUE"/>
    <x v="4"/>
    <x v="0"/>
    <n v="119"/>
    <n v="17"/>
    <n v="128.55500000000001"/>
    <m/>
    <n v="71109.675000000003"/>
    <x v="0"/>
    <n v="12281.8182"/>
    <x v="1464"/>
    <x v="0"/>
    <m/>
  </r>
  <r>
    <d v="2025-08-08T01:59:00"/>
    <x v="12"/>
    <x v="35"/>
    <s v="FLORES RINCON JORGE ALBERTO "/>
    <x v="0"/>
    <x v="0"/>
    <n v="170"/>
    <n v="18.8888888888889"/>
    <n v="165.285"/>
    <m/>
    <n v="91426.725000000006"/>
    <x v="0"/>
    <n v="12281.8182"/>
    <x v="1464"/>
    <x v="0"/>
    <m/>
  </r>
  <r>
    <d v="2025-08-08T01:59:01"/>
    <x v="12"/>
    <x v="40"/>
    <s v="LOPERA ALVAREZ ESTIVEN"/>
    <x v="3"/>
    <x v="0"/>
    <n v="185"/>
    <n v="18.5"/>
    <n v="183.65"/>
    <m/>
    <n v="101585.25"/>
    <x v="1"/>
    <n v="12281.8182"/>
    <x v="1464"/>
    <x v="0"/>
    <m/>
  </r>
  <r>
    <d v="2025-08-09T03:21:50"/>
    <x v="9"/>
    <x v="36"/>
    <s v="PARIAS MURIEL JHON FREDY"/>
    <x v="0"/>
    <x v="0"/>
    <n v="225"/>
    <n v="25"/>
    <n v="191.51506849315101"/>
    <s v="2 Descuentos (Conducts) "/>
    <n v="106771.31510000001"/>
    <x v="1"/>
    <n v="13894.5946"/>
    <x v="1465"/>
    <x v="0"/>
    <m/>
  </r>
  <r>
    <d v="2025-08-09T03:21:50"/>
    <x v="1"/>
    <x v="1"/>
    <s v="HENAO MUOZ FERNEY"/>
    <x v="3"/>
    <x v="0"/>
    <n v="226"/>
    <n v="22.6"/>
    <n v="212.79452054794501"/>
    <s v="2 Descuentos (Usuarios desubicados) "/>
    <n v="118634.7945"/>
    <x v="0"/>
    <n v="13894.5946"/>
    <x v="1465"/>
    <x v="0"/>
    <m/>
  </r>
  <r>
    <d v="2025-08-09T03:21:51"/>
    <x v="9"/>
    <x v="37"/>
    <s v="SANCHEZ BETANCOURT FRANSCISCO"/>
    <x v="0"/>
    <x v="0"/>
    <n v="193"/>
    <n v="21.4444444444444"/>
    <n v="191.51506849315101"/>
    <m/>
    <n v="106771.31510000001"/>
    <x v="0"/>
    <n v="13894.5946"/>
    <x v="1465"/>
    <x v="0"/>
    <m/>
  </r>
  <r>
    <d v="2025-08-09T03:21:52"/>
    <x v="1"/>
    <x v="2"/>
    <s v="HERNANDEZ MACIAS GILBERTO"/>
    <x v="0"/>
    <x v="0"/>
    <n v="164"/>
    <n v="18.2222222222222"/>
    <n v="191.51506849315101"/>
    <m/>
    <n v="106771.31510000001"/>
    <x v="1"/>
    <n v="13894.5946"/>
    <x v="1465"/>
    <x v="0"/>
    <m/>
  </r>
  <r>
    <d v="2025-08-09T03:21:52"/>
    <x v="9"/>
    <x v="3"/>
    <s v="LOPEZ PINEDA DANIEL ESTIVEN"/>
    <x v="8"/>
    <x v="0"/>
    <n v="146"/>
    <n v="29.2"/>
    <n v="106.397260273973"/>
    <m/>
    <n v="59317.397299999997"/>
    <x v="0"/>
    <n v="13894.5946"/>
    <x v="1465"/>
    <x v="0"/>
    <m/>
  </r>
  <r>
    <d v="2025-08-09T03:21:53"/>
    <x v="1"/>
    <x v="4"/>
    <s v="GIRALDO GIRALDO YOVIN ANDRES"/>
    <x v="3"/>
    <x v="0"/>
    <n v="201"/>
    <n v="20.100000000000001"/>
    <n v="212.79452054794501"/>
    <s v="Se descuenta 0.5 viaje de 2 42 pm ya que abandona ruta sin autorizacin.  "/>
    <n v="112703.18700000001"/>
    <x v="1"/>
    <n v="13894.5946"/>
    <x v="1465"/>
    <x v="2"/>
    <n v="10.6395"/>
  </r>
  <r>
    <d v="2025-08-09T03:21:53"/>
    <x v="9"/>
    <x v="5"/>
    <s v="GONZALEZ PEREZ RAFAEL JOSE"/>
    <x v="3"/>
    <x v="0"/>
    <n v="227"/>
    <n v="22.7"/>
    <n v="212.79452054794501"/>
    <m/>
    <n v="118634.7945"/>
    <x v="1"/>
    <n v="13894.5946"/>
    <x v="1465"/>
    <x v="0"/>
    <m/>
  </r>
  <r>
    <d v="2025-08-09T03:21:54"/>
    <x v="1"/>
    <x v="6"/>
    <s v="CARTAGENA RAMIREZ FREDY ALONSO"/>
    <x v="0"/>
    <x v="0"/>
    <n v="177"/>
    <n v="19.6666666666667"/>
    <n v="191.51506849315101"/>
    <m/>
    <n v="106771.31510000001"/>
    <x v="0"/>
    <n v="13894.5946"/>
    <x v="1465"/>
    <x v="0"/>
    <m/>
  </r>
  <r>
    <d v="2025-08-09T03:21:55"/>
    <x v="9"/>
    <x v="7"/>
    <s v="GUTIERREZ ARICAPA DANIEL HUMBERTO"/>
    <x v="3"/>
    <x v="1"/>
    <n v="198"/>
    <n v="19.8"/>
    <n v="212.79452054794501"/>
    <s v="Se descuenta 1 viaje de 6 25 pm ya que NO cumple con las indicaciones de ruta. "/>
    <n v="106771.57950000001"/>
    <x v="0"/>
    <n v="13894.5946"/>
    <x v="1465"/>
    <x v="1"/>
    <n v="21.279"/>
  </r>
  <r>
    <d v="2025-08-09T03:21:55"/>
    <x v="1"/>
    <x v="9"/>
    <s v="MACIAS HERNANDEZ JULIAN DAVID"/>
    <x v="0"/>
    <x v="0"/>
    <n v="170"/>
    <n v="18.8888888888889"/>
    <n v="191.51506849315101"/>
    <m/>
    <n v="106771.31510000001"/>
    <x v="0"/>
    <n v="13894.5946"/>
    <x v="1465"/>
    <x v="0"/>
    <m/>
  </r>
  <r>
    <d v="2025-08-09T03:21:56"/>
    <x v="9"/>
    <x v="10"/>
    <s v="CUADROS PRESIGA JOSE GABRIEL"/>
    <x v="0"/>
    <x v="0"/>
    <n v="192"/>
    <n v="21.3333333333333"/>
    <n v="191.51506849315101"/>
    <s v="1 Descuento (Despachador) "/>
    <n v="106771.31510000001"/>
    <x v="0"/>
    <n v="13894.5946"/>
    <x v="1465"/>
    <x v="0"/>
    <m/>
  </r>
  <r>
    <d v="2025-08-09T03:21:56"/>
    <x v="1"/>
    <x v="11"/>
    <s v="HINCAPIE LOPEZ DIDIER FABIAN"/>
    <x v="0"/>
    <x v="0"/>
    <n v="183"/>
    <n v="20.3333333333333"/>
    <n v="191.51506849315101"/>
    <m/>
    <n v="106771.31510000001"/>
    <x v="1"/>
    <n v="13894.5946"/>
    <x v="1465"/>
    <x v="0"/>
    <m/>
  </r>
  <r>
    <d v="2025-08-09T03:21:57"/>
    <x v="9"/>
    <x v="12"/>
    <s v="VERENZUELA MARTINEZ ALEXANDER"/>
    <x v="3"/>
    <x v="0"/>
    <n v="184"/>
    <n v="19.3684210526316"/>
    <n v="202.15479452054799"/>
    <m/>
    <n v="112703.0548"/>
    <x v="1"/>
    <n v="13894.5946"/>
    <x v="1465"/>
    <x v="0"/>
    <m/>
  </r>
  <r>
    <d v="2025-08-09T03:21:57"/>
    <x v="1"/>
    <x v="13"/>
    <s v="PEREZ GARCIA JUAN ESTEBAN"/>
    <x v="0"/>
    <x v="0"/>
    <n v="204"/>
    <n v="22.6666666666667"/>
    <n v="191.51506849315101"/>
    <m/>
    <n v="106771.31510000001"/>
    <x v="0"/>
    <n v="13894.5946"/>
    <x v="1465"/>
    <x v="0"/>
    <m/>
  </r>
  <r>
    <d v="2025-08-09T03:21:58"/>
    <x v="9"/>
    <x v="14"/>
    <s v="MURILLO  YORMAN ANDRES"/>
    <x v="3"/>
    <x v="0"/>
    <n v="187"/>
    <n v="18.7"/>
    <n v="212.79452054794501"/>
    <m/>
    <n v="118634.7945"/>
    <x v="0"/>
    <n v="13894.5946"/>
    <x v="1465"/>
    <x v="0"/>
    <m/>
  </r>
  <r>
    <d v="2025-08-09T03:21:58"/>
    <x v="1"/>
    <x v="16"/>
    <s v="MACEA ARBELAEZ MATEO"/>
    <x v="4"/>
    <x v="0"/>
    <n v="125"/>
    <n v="17.8571428571429"/>
    <n v="148.956164383562"/>
    <m/>
    <n v="83044.356199999995"/>
    <x v="0"/>
    <n v="13894.5946"/>
    <x v="1465"/>
    <x v="0"/>
    <m/>
  </r>
  <r>
    <d v="2025-08-09T03:21:59"/>
    <x v="9"/>
    <x v="17"/>
    <s v="BERNAL RONDON KEVIN OSWALDO"/>
    <x v="0"/>
    <x v="0"/>
    <n v="205"/>
    <n v="22.7777777777778"/>
    <n v="191.51506849315101"/>
    <m/>
    <n v="106771.31510000001"/>
    <x v="0"/>
    <n v="13894.5946"/>
    <x v="1465"/>
    <x v="0"/>
    <m/>
  </r>
  <r>
    <d v="2025-08-09T03:22:00"/>
    <x v="1"/>
    <x v="18"/>
    <s v="DURANGO DAVID JOSE"/>
    <x v="1"/>
    <x v="0"/>
    <n v="248"/>
    <n v="22.545454545454501"/>
    <n v="234.07397260274001"/>
    <s v="HENRY DAVID Realiz 6 viajes donde moviliz 133 Usuarios "/>
    <n v="130498.274"/>
    <x v="0"/>
    <n v="13894.5946"/>
    <x v="1465"/>
    <x v="0"/>
    <m/>
  </r>
  <r>
    <d v="2025-08-09T03:22:00"/>
    <x v="9"/>
    <x v="19"/>
    <s v="QUIRAMA CASTAEDA JHON JADER"/>
    <x v="6"/>
    <x v="0"/>
    <n v="228"/>
    <n v="26.823529411764699"/>
    <n v="180.87534246575299"/>
    <m/>
    <n v="100839.5753"/>
    <x v="1"/>
    <n v="13894.5946"/>
    <x v="1465"/>
    <x v="0"/>
    <m/>
  </r>
  <r>
    <d v="2025-08-09T03:22:01"/>
    <x v="1"/>
    <x v="20"/>
    <s v="SALDARRIAGA PARRA LUIS ALBERTO"/>
    <x v="0"/>
    <x v="0"/>
    <n v="178"/>
    <n v="19.7777777777778"/>
    <n v="191.51506849315101"/>
    <s v="2 Descuentos (Jefe de ruta) "/>
    <n v="106771.31510000001"/>
    <x v="2"/>
    <n v="13894.5946"/>
    <x v="1465"/>
    <x v="0"/>
    <m/>
  </r>
  <r>
    <d v="2025-08-09T03:22:01"/>
    <x v="9"/>
    <x v="21"/>
    <s v="HERRERA GIRALDO DAVINSON"/>
    <x v="0"/>
    <x v="0"/>
    <n v="177"/>
    <n v="19.6666666666667"/>
    <n v="191.51506849315101"/>
    <m/>
    <n v="106771.31510000001"/>
    <x v="0"/>
    <n v="13894.5946"/>
    <x v="1465"/>
    <x v="0"/>
    <m/>
  </r>
  <r>
    <d v="2025-08-09T03:22:02"/>
    <x v="1"/>
    <x v="38"/>
    <s v="JIMENEZ HURTADO CARLOS ESTIVEN"/>
    <x v="0"/>
    <x v="0"/>
    <n v="205"/>
    <n v="22.7777777777778"/>
    <n v="191.51506849315101"/>
    <s v="1 Descuento (Conduct) "/>
    <n v="106771.31510000001"/>
    <x v="1"/>
    <n v="13894.5946"/>
    <x v="1465"/>
    <x v="0"/>
    <m/>
  </r>
  <r>
    <d v="2025-08-09T03:22:02"/>
    <x v="9"/>
    <x v="22"/>
    <s v="PALMAR PANA EDIXON JOSUE"/>
    <x v="0"/>
    <x v="0"/>
    <n v="205"/>
    <n v="22.7777777777778"/>
    <n v="191.51506849315101"/>
    <m/>
    <n v="106771.31510000001"/>
    <x v="0"/>
    <n v="13894.5946"/>
    <x v="1465"/>
    <x v="0"/>
    <m/>
  </r>
  <r>
    <d v="2025-08-09T03:22:03"/>
    <x v="1"/>
    <x v="23"/>
    <s v="FLORES RINCON JORGE ALBERTO"/>
    <x v="1"/>
    <x v="0"/>
    <n v="250"/>
    <n v="22.727272727272702"/>
    <n v="234.07397260274001"/>
    <m/>
    <n v="130498.274"/>
    <x v="0"/>
    <n v="13894.5946"/>
    <x v="1465"/>
    <x v="0"/>
    <m/>
  </r>
  <r>
    <d v="2025-08-09T03:22:03"/>
    <x v="9"/>
    <x v="24"/>
    <s v="LAYOS JIMENEZ JOHAN CAMILO"/>
    <x v="6"/>
    <x v="3"/>
    <n v="137"/>
    <n v="17.125"/>
    <n v="170.235616438356"/>
    <m/>
    <n v="94907.835600000006"/>
    <x v="0"/>
    <n v="13894.5946"/>
    <x v="1465"/>
    <x v="0"/>
    <m/>
  </r>
  <r>
    <d v="2025-08-09T03:22:04"/>
    <x v="1"/>
    <x v="25"/>
    <s v="LEON PEREZ RAUL ENRIQUE "/>
    <x v="1"/>
    <x v="0"/>
    <n v="255"/>
    <n v="23.181818181818201"/>
    <n v="234.07397260274001"/>
    <s v="Se descuenta 0.5 viaje de 2 48 pm ya que abandona ruta sin autorizacin.  "/>
    <n v="124566.66650000001"/>
    <x v="0"/>
    <n v="13894.5946"/>
    <x v="1465"/>
    <x v="2"/>
    <n v="10.6395"/>
  </r>
  <r>
    <d v="2025-08-09T03:22:05"/>
    <x v="9"/>
    <x v="26"/>
    <s v="MARTINEZ  WILMAR"/>
    <x v="6"/>
    <x v="0"/>
    <n v="187"/>
    <n v="23.375"/>
    <n v="170.235616438356"/>
    <s v="1 Descuento (Despachador) "/>
    <n v="94907.835600000006"/>
    <x v="0"/>
    <n v="13894.5946"/>
    <x v="1465"/>
    <x v="0"/>
    <m/>
  </r>
  <r>
    <d v="2025-08-09T03:22:05"/>
    <x v="1"/>
    <x v="39"/>
    <s v="CALLE BOTERO ANDRES CAMILO"/>
    <x v="0"/>
    <x v="0"/>
    <n v="191"/>
    <n v="21.2222222222222"/>
    <n v="191.51506849315101"/>
    <s v="1 Descuento (Usuario desubicado) "/>
    <n v="106771.31510000001"/>
    <x v="0"/>
    <n v="13894.5946"/>
    <x v="1465"/>
    <x v="0"/>
    <m/>
  </r>
  <r>
    <d v="2025-08-09T03:22:06"/>
    <x v="9"/>
    <x v="27"/>
    <s v="AGUDELO GARCIA DENIN ANGELO"/>
    <x v="0"/>
    <x v="0"/>
    <n v="170"/>
    <n v="18.8888888888889"/>
    <n v="191.51506849315101"/>
    <m/>
    <n v="106771.31510000001"/>
    <x v="0"/>
    <n v="13894.5946"/>
    <x v="1465"/>
    <x v="0"/>
    <m/>
  </r>
  <r>
    <d v="2025-08-09T03:22:07"/>
    <x v="1"/>
    <x v="28"/>
    <s v="MARULANDA JARAMILLO DAWER ANDRES"/>
    <x v="1"/>
    <x v="0"/>
    <n v="216"/>
    <n v="19.636363636363601"/>
    <n v="234.07397260274001"/>
    <m/>
    <n v="130498.274"/>
    <x v="0"/>
    <n v="13894.5946"/>
    <x v="1465"/>
    <x v="0"/>
    <m/>
  </r>
  <r>
    <d v="2025-08-09T03:22:07"/>
    <x v="9"/>
    <x v="29"/>
    <s v="MONTOYA OSPINA GILBERTO ANTONIO"/>
    <x v="1"/>
    <x v="0"/>
    <n v="264"/>
    <n v="24"/>
    <n v="234.07397260274001"/>
    <m/>
    <n v="130498.274"/>
    <x v="0"/>
    <n v="13894.5946"/>
    <x v="1465"/>
    <x v="0"/>
    <m/>
  </r>
  <r>
    <d v="2025-08-09T03:22:08"/>
    <x v="1"/>
    <x v="30"/>
    <s v="GOMEZ VERGARA EDWIN"/>
    <x v="0"/>
    <x v="0"/>
    <n v="174"/>
    <n v="19.3333333333333"/>
    <n v="191.51506849315101"/>
    <m/>
    <n v="106771.31510000001"/>
    <x v="1"/>
    <n v="13894.5946"/>
    <x v="1465"/>
    <x v="0"/>
    <m/>
  </r>
  <r>
    <d v="2025-08-09T03:22:08"/>
    <x v="9"/>
    <x v="31"/>
    <s v="JARAMILLO JARAMILLO FRANCISCO WBEIMAR"/>
    <x v="3"/>
    <x v="0"/>
    <n v="178"/>
    <n v="17.8"/>
    <n v="212.79452054794501"/>
    <m/>
    <n v="118634.7945"/>
    <x v="0"/>
    <n v="13894.5946"/>
    <x v="1465"/>
    <x v="0"/>
    <m/>
  </r>
  <r>
    <d v="2025-08-09T03:22:09"/>
    <x v="1"/>
    <x v="32"/>
    <s v="TABORDA ROJAS DIEGO ALEJANDRO"/>
    <x v="12"/>
    <x v="0"/>
    <n v="266"/>
    <n v="20.461538461538499"/>
    <n v="276.63287671232899"/>
    <m/>
    <n v="154225.2329"/>
    <x v="1"/>
    <n v="13894.5946"/>
    <x v="1465"/>
    <x v="0"/>
    <m/>
  </r>
  <r>
    <d v="2025-08-09T03:22:09"/>
    <x v="1"/>
    <x v="34"/>
    <s v="HENAO HOYOS SANTIAGO"/>
    <x v="3"/>
    <x v="0"/>
    <n v="227"/>
    <n v="22.7"/>
    <n v="212.79452054794501"/>
    <s v="1 Descuento (Despachador) "/>
    <n v="118634.7945"/>
    <x v="0"/>
    <n v="13894.5946"/>
    <x v="1465"/>
    <x v="0"/>
    <m/>
  </r>
  <r>
    <d v="2025-08-09T03:22:09"/>
    <x v="9"/>
    <x v="33"/>
    <s v="CALLE BOTERO JUAN RICARDO"/>
    <x v="0"/>
    <x v="0"/>
    <n v="208"/>
    <n v="23.1111111111111"/>
    <n v="191.51506849315101"/>
    <m/>
    <n v="106771.31510000001"/>
    <x v="0"/>
    <n v="13894.5946"/>
    <x v="1465"/>
    <x v="0"/>
    <m/>
  </r>
  <r>
    <d v="2025-08-09T03:22:10"/>
    <x v="9"/>
    <x v="35"/>
    <s v="OCAMPO OCAMPO ANTONIO JOSE"/>
    <x v="3"/>
    <x v="0"/>
    <n v="205"/>
    <n v="20.5"/>
    <n v="212.79452054794501"/>
    <s v="1 Descuento (Despachador) "/>
    <n v="118634.7945"/>
    <x v="0"/>
    <n v="13894.5946"/>
    <x v="1465"/>
    <x v="0"/>
    <m/>
  </r>
  <r>
    <d v="2025-08-09T03:22:10"/>
    <x v="1"/>
    <x v="41"/>
    <s v="GARCIA DAVID WILSON ALBERTO"/>
    <x v="0"/>
    <x v="0"/>
    <n v="194"/>
    <n v="21.5555555555556"/>
    <n v="191.51506849315101"/>
    <m/>
    <n v="106771.31510000001"/>
    <x v="1"/>
    <n v="13894.5946"/>
    <x v="1465"/>
    <x v="0"/>
    <m/>
  </r>
  <r>
    <d v="2025-08-09T03:22:11"/>
    <x v="9"/>
    <x v="40"/>
    <s v="LOPERA ALVAREZ ESTIVEN"/>
    <x v="0"/>
    <x v="0"/>
    <n v="197"/>
    <n v="21.8888888888889"/>
    <n v="191.51506849315101"/>
    <s v="Se descuenta 0.5 viaje de 7 20 am ya que NO ingresa a la minorista. 1 Descuento (Despachador) "/>
    <n v="100839.70759999999"/>
    <x v="1"/>
    <n v="13894.5946"/>
    <x v="1465"/>
    <x v="2"/>
    <n v="10.6395"/>
  </r>
  <r>
    <d v="2025-08-10T02:29:17"/>
    <x v="9"/>
    <x v="36"/>
    <s v="PARIAS MURIEL JHON FREDY"/>
    <x v="0"/>
    <x v="0"/>
    <n v="238"/>
    <n v="26.4444444444444"/>
    <n v="181.921804511278"/>
    <s v="2 Descuentos (Usuarios desubicados) "/>
    <n v="101159.2556"/>
    <x v="1"/>
    <n v="13567.6471"/>
    <x v="1466"/>
    <x v="0"/>
    <m/>
  </r>
  <r>
    <d v="2025-08-10T02:29:17"/>
    <x v="1"/>
    <x v="37"/>
    <s v="SANCHEZ BETANCOURT FRANSCISCO"/>
    <x v="6"/>
    <x v="0"/>
    <n v="162"/>
    <n v="20.25"/>
    <n v="161.708270676692"/>
    <m/>
    <n v="89919.338300000003"/>
    <x v="0"/>
    <n v="13567.6471"/>
    <x v="1466"/>
    <x v="0"/>
    <m/>
  </r>
  <r>
    <d v="2025-08-10T02:29:17"/>
    <x v="9"/>
    <x v="2"/>
    <s v="HERNANDEZ MACIAS GILBERTO"/>
    <x v="0"/>
    <x v="0"/>
    <n v="171"/>
    <n v="19"/>
    <n v="181.921804511278"/>
    <m/>
    <n v="101159.2556"/>
    <x v="1"/>
    <n v="13567.6471"/>
    <x v="1466"/>
    <x v="0"/>
    <m/>
  </r>
  <r>
    <d v="2025-08-10T02:29:18"/>
    <x v="1"/>
    <x v="3"/>
    <s v="LOPEZ PINEDA DANIEL ESTIVEN"/>
    <x v="0"/>
    <x v="0"/>
    <n v="186"/>
    <n v="20.6666666666667"/>
    <n v="181.921804511278"/>
    <s v="1 Descuento (Despachador) "/>
    <n v="101159.2556"/>
    <x v="0"/>
    <n v="13567.6471"/>
    <x v="1466"/>
    <x v="0"/>
    <m/>
  </r>
  <r>
    <d v="2025-08-10T02:29:18"/>
    <x v="9"/>
    <x v="4"/>
    <s v="GIRALDO GIRALDO YOVIN ANDRES"/>
    <x v="1"/>
    <x v="0"/>
    <n v="204"/>
    <n v="18.545454545454501"/>
    <n v="222.348872180451"/>
    <s v="14 Descuentos (transbordo y usuarios desubicados) "/>
    <n v="123639.09020000001"/>
    <x v="1"/>
    <n v="13567.6471"/>
    <x v="1466"/>
    <x v="0"/>
    <m/>
  </r>
  <r>
    <d v="2025-08-10T02:29:18"/>
    <x v="1"/>
    <x v="5"/>
    <s v="BERNAL RONDON KEVIN OSWALDO"/>
    <x v="3"/>
    <x v="3"/>
    <n v="155"/>
    <n v="15.5"/>
    <n v="202.13533834586499"/>
    <s v="2 Descuentos (Jefe de ruta) "/>
    <n v="112399.17290000001"/>
    <x v="1"/>
    <n v="13567.6471"/>
    <x v="1466"/>
    <x v="0"/>
    <m/>
  </r>
  <r>
    <d v="2025-08-10T02:29:19"/>
    <x v="9"/>
    <x v="6"/>
    <s v="CARTAGENA RAMIREZ FREDY ALONSO "/>
    <x v="13"/>
    <x v="0"/>
    <n v="253"/>
    <n v="18.071428571428601"/>
    <n v="282.98947368421102"/>
    <s v="1 Descuento (Usuario desubicado) "/>
    <n v="157358.84210000001"/>
    <x v="0"/>
    <n v="13567.6471"/>
    <x v="1466"/>
    <x v="0"/>
    <m/>
  </r>
  <r>
    <d v="2025-08-10T02:29:19"/>
    <x v="1"/>
    <x v="7"/>
    <s v="MARIN ALZATE KEVIN ANDRES"/>
    <x v="9"/>
    <x v="0"/>
    <n v="181"/>
    <n v="15.0833333333333"/>
    <n v="242.56240601503799"/>
    <s v="1 Descuento (Conduct) "/>
    <n v="134879.00750000001"/>
    <x v="0"/>
    <n v="13567.6471"/>
    <x v="1466"/>
    <x v="0"/>
    <m/>
  </r>
  <r>
    <d v="2025-08-10T02:29:19"/>
    <x v="9"/>
    <x v="9"/>
    <s v="DAVID  HENRY GIOVANNY"/>
    <x v="0"/>
    <x v="0"/>
    <n v="164"/>
    <n v="18.2222222222222"/>
    <n v="181.921804511278"/>
    <m/>
    <n v="101159.2556"/>
    <x v="0"/>
    <n v="13567.6471"/>
    <x v="1466"/>
    <x v="0"/>
    <m/>
  </r>
  <r>
    <d v="2025-08-10T02:29:19"/>
    <x v="1"/>
    <x v="10"/>
    <s v="CUADROS PRESIGA JOSE GABRIEL"/>
    <x v="2"/>
    <x v="0"/>
    <n v="110"/>
    <n v="18.3333333333333"/>
    <n v="121.281203007519"/>
    <s v="1 Descuento (Despachador) "/>
    <n v="67439.503800000006"/>
    <x v="0"/>
    <n v="13567.6471"/>
    <x v="1466"/>
    <x v="0"/>
    <m/>
  </r>
  <r>
    <d v="2025-08-10T02:29:20"/>
    <x v="9"/>
    <x v="11"/>
    <s v="HINCAPIE LOPEZ DIDIER FABIAN"/>
    <x v="9"/>
    <x v="0"/>
    <n v="234"/>
    <n v="19.5"/>
    <n v="242.56240601503799"/>
    <m/>
    <n v="134879.00750000001"/>
    <x v="1"/>
    <n v="13567.6471"/>
    <x v="1466"/>
    <x v="0"/>
    <m/>
  </r>
  <r>
    <d v="2025-08-10T02:29:20"/>
    <x v="1"/>
    <x v="12"/>
    <s v="VERENZUELA MARTINEZ ALEXANDER"/>
    <x v="0"/>
    <x v="0"/>
    <n v="183"/>
    <n v="20.3333333333333"/>
    <n v="181.921804511278"/>
    <m/>
    <n v="101159.2556"/>
    <x v="1"/>
    <n v="13567.6471"/>
    <x v="1466"/>
    <x v="0"/>
    <m/>
  </r>
  <r>
    <d v="2025-08-10T02:29:20"/>
    <x v="9"/>
    <x v="13"/>
    <s v="PEREZ GARCIA JUAN ESTEBAN"/>
    <x v="3"/>
    <x v="0"/>
    <n v="249"/>
    <n v="24.9"/>
    <n v="202.13533834586499"/>
    <m/>
    <n v="112399.17290000001"/>
    <x v="0"/>
    <n v="13567.6471"/>
    <x v="1466"/>
    <x v="0"/>
    <m/>
  </r>
  <r>
    <d v="2025-08-10T02:29:21"/>
    <x v="1"/>
    <x v="14"/>
    <s v="MURILLO  YORMAN ANDRES"/>
    <x v="0"/>
    <x v="0"/>
    <n v="210"/>
    <n v="23.3333333333333"/>
    <n v="181.921804511278"/>
    <m/>
    <n v="101159.2556"/>
    <x v="0"/>
    <n v="13567.6471"/>
    <x v="1466"/>
    <x v="0"/>
    <m/>
  </r>
  <r>
    <d v="2025-08-10T02:29:21"/>
    <x v="9"/>
    <x v="16"/>
    <s v="MACEA ARBELAEZ MATEO"/>
    <x v="1"/>
    <x v="0"/>
    <n v="204"/>
    <n v="18.545454545454501"/>
    <n v="222.348872180451"/>
    <m/>
    <n v="123639.09020000001"/>
    <x v="0"/>
    <n v="13567.6471"/>
    <x v="1466"/>
    <x v="0"/>
    <m/>
  </r>
  <r>
    <d v="2025-08-10T02:29:21"/>
    <x v="1"/>
    <x v="17"/>
    <s v="VALENCIA MENDOZA JHON"/>
    <x v="3"/>
    <x v="0"/>
    <n v="188"/>
    <n v="18.8"/>
    <n v="202.13533834586499"/>
    <s v="1 Descuento (Jefe de ruta) "/>
    <n v="112399.17290000001"/>
    <x v="0"/>
    <n v="13567.6471"/>
    <x v="1466"/>
    <x v="0"/>
    <m/>
  </r>
  <r>
    <d v="2025-08-10T02:29:22"/>
    <x v="1"/>
    <x v="20"/>
    <s v="SALDARRIAGA PARRA LUIS ALBERTO"/>
    <x v="0"/>
    <x v="0"/>
    <n v="198"/>
    <n v="22"/>
    <n v="181.921804511278"/>
    <s v="1 Descuento (Despachador) "/>
    <n v="101159.2556"/>
    <x v="2"/>
    <n v="13567.6471"/>
    <x v="1466"/>
    <x v="0"/>
    <m/>
  </r>
  <r>
    <d v="2025-08-10T02:29:21"/>
    <x v="9"/>
    <x v="18"/>
    <s v="MACIAS HERNANDEZ JULIAN DAVID"/>
    <x v="1"/>
    <x v="0"/>
    <n v="174"/>
    <n v="15.818181818181801"/>
    <n v="222.348872180451"/>
    <s v="Se descuenta 0.5 viaje de 7 40 am ya que NO ingresa a San juan "/>
    <n v="118018.9952"/>
    <x v="0"/>
    <n v="13567.6471"/>
    <x v="1466"/>
    <x v="2"/>
    <n v="10.106999999999999"/>
  </r>
  <r>
    <d v="2025-08-10T02:29:22"/>
    <x v="9"/>
    <x v="21"/>
    <s v="HERRERA GIRALDO DAVINSON "/>
    <x v="3"/>
    <x v="0"/>
    <n v="258"/>
    <n v="25.8"/>
    <n v="202.13533834586499"/>
    <s v="2 Descuentos (Usuarios desubicados) "/>
    <n v="112399.17290000001"/>
    <x v="0"/>
    <n v="13567.6471"/>
    <x v="1466"/>
    <x v="0"/>
    <m/>
  </r>
  <r>
    <d v="2025-08-10T02:29:22"/>
    <x v="1"/>
    <x v="23"/>
    <s v="FLORES RINCON JORGE ALBERTO "/>
    <x v="12"/>
    <x v="0"/>
    <n v="261"/>
    <n v="20.076923076923102"/>
    <n v="262.77593984962402"/>
    <m/>
    <n v="146118.92480000001"/>
    <x v="0"/>
    <n v="13567.6471"/>
    <x v="1466"/>
    <x v="0"/>
    <m/>
  </r>
  <r>
    <d v="2025-08-10T02:29:22"/>
    <x v="9"/>
    <x v="24"/>
    <s v="AGUDELO GARCIA LLORDIN ELIAS"/>
    <x v="7"/>
    <x v="0"/>
    <n v="73"/>
    <n v="24.3333333333333"/>
    <n v="60.640601503759399"/>
    <m/>
    <n v="33719.751900000003"/>
    <x v="0"/>
    <n v="13567.6471"/>
    <x v="1466"/>
    <x v="0"/>
    <m/>
  </r>
  <r>
    <d v="2025-08-10T02:29:23"/>
    <x v="1"/>
    <x v="25"/>
    <s v="LEON PEREZ RAUL ENRIQUE"/>
    <x v="3"/>
    <x v="0"/>
    <n v="217"/>
    <n v="21.7"/>
    <n v="202.13533834586499"/>
    <m/>
    <n v="112399.17290000001"/>
    <x v="0"/>
    <n v="13567.6471"/>
    <x v="1466"/>
    <x v="0"/>
    <m/>
  </r>
  <r>
    <d v="2025-08-10T02:29:23"/>
    <x v="9"/>
    <x v="26"/>
    <s v="LAYOS JIMENEZ JOHAN CAMILO"/>
    <x v="0"/>
    <x v="0"/>
    <n v="157"/>
    <n v="17.4444444444444"/>
    <n v="181.921804511278"/>
    <m/>
    <n v="101159.2556"/>
    <x v="0"/>
    <n v="13567.6471"/>
    <x v="1466"/>
    <x v="0"/>
    <m/>
  </r>
  <r>
    <d v="2025-08-10T02:29:23"/>
    <x v="1"/>
    <x v="39"/>
    <s v="CALLE BOTERO ANDRES CAMILO"/>
    <x v="4"/>
    <x v="0"/>
    <n v="138"/>
    <n v="19.714285714285701"/>
    <n v="141.494736842105"/>
    <s v="2 Descuento (Conducts) "/>
    <n v="78679.421100000007"/>
    <x v="0"/>
    <n v="13567.6471"/>
    <x v="1466"/>
    <x v="0"/>
    <m/>
  </r>
  <r>
    <d v="2025-08-10T02:29:23"/>
    <x v="9"/>
    <x v="27"/>
    <s v="AGUDELO GARCIA DENIN ANGELO"/>
    <x v="3"/>
    <x v="0"/>
    <n v="225"/>
    <n v="21.428571428571399"/>
    <n v="212.24210526315801"/>
    <s v="2 Descuentos (Despachador y Usuario desubicado) "/>
    <n v="118019.13159999999"/>
    <x v="0"/>
    <n v="13567.6471"/>
    <x v="1466"/>
    <x v="0"/>
    <m/>
  </r>
  <r>
    <d v="2025-08-10T02:29:24"/>
    <x v="1"/>
    <x v="28"/>
    <s v="MARULANDA JARAMILLO DAWER ANDRES"/>
    <x v="3"/>
    <x v="0"/>
    <n v="205"/>
    <n v="20.5"/>
    <n v="202.13533834586499"/>
    <s v="Se descuenta 0.5 viaje de 7 18 pm ya que NO ingresa a la minorista. 2 Descuentos (Usuarios desubicados) "/>
    <n v="106779.0779"/>
    <x v="0"/>
    <n v="13567.6471"/>
    <x v="1466"/>
    <x v="2"/>
    <n v="10.106999999999999"/>
  </r>
  <r>
    <d v="2025-08-10T02:29:24"/>
    <x v="9"/>
    <x v="29"/>
    <s v="MONTOYA OSPINA GILBERTO ANTONIO"/>
    <x v="12"/>
    <x v="0"/>
    <n v="269"/>
    <n v="20.692307692307701"/>
    <n v="262.77593984962402"/>
    <s v="6 Descuentos (usuarios desubicados, Jefe de ruta y conducts) "/>
    <n v="146118.92480000001"/>
    <x v="0"/>
    <n v="13567.6471"/>
    <x v="1466"/>
    <x v="0"/>
    <m/>
  </r>
  <r>
    <d v="2025-08-10T02:29:24"/>
    <x v="1"/>
    <x v="30"/>
    <s v="GOMEZ VERGARA EDWIN"/>
    <x v="1"/>
    <x v="0"/>
    <n v="258"/>
    <n v="23.454545454545499"/>
    <n v="222.348872180451"/>
    <m/>
    <n v="123639.09020000001"/>
    <x v="1"/>
    <n v="13567.6471"/>
    <x v="1466"/>
    <x v="0"/>
    <m/>
  </r>
  <r>
    <d v="2025-08-10T02:29:24"/>
    <x v="9"/>
    <x v="31"/>
    <s v="JARAMILLO JARAMILLO FRANCISCO WBEIMAR"/>
    <x v="1"/>
    <x v="3"/>
    <n v="173"/>
    <n v="15.7272727272727"/>
    <n v="222.348872180451"/>
    <m/>
    <n v="123639.09020000001"/>
    <x v="0"/>
    <n v="13567.6471"/>
    <x v="1466"/>
    <x v="0"/>
    <m/>
  </r>
  <r>
    <d v="2025-08-10T02:29:25"/>
    <x v="1"/>
    <x v="32"/>
    <s v="GUTIERREZ ARICAPA DANIEL HUMBERTO"/>
    <x v="3"/>
    <x v="0"/>
    <n v="235"/>
    <n v="23.5"/>
    <n v="202.13533834586499"/>
    <m/>
    <n v="112399.17290000001"/>
    <x v="1"/>
    <n v="13567.6471"/>
    <x v="1466"/>
    <x v="0"/>
    <m/>
  </r>
  <r>
    <d v="2025-08-10T02:29:25"/>
    <x v="9"/>
    <x v="33"/>
    <s v="CALLE BOTERO JUAN RICARDO"/>
    <x v="3"/>
    <x v="0"/>
    <n v="192"/>
    <n v="19.2"/>
    <n v="202.13533834586499"/>
    <s v="2 Descuentos (Conducts) "/>
    <n v="112399.17290000001"/>
    <x v="0"/>
    <n v="13567.6471"/>
    <x v="1466"/>
    <x v="0"/>
    <m/>
  </r>
  <r>
    <d v="2025-08-10T02:29:25"/>
    <x v="1"/>
    <x v="34"/>
    <s v="PALMAR PANA EDIXON JOSUE"/>
    <x v="0"/>
    <x v="0"/>
    <n v="190"/>
    <n v="21.1111111111111"/>
    <n v="181.921804511278"/>
    <m/>
    <n v="101159.2556"/>
    <x v="0"/>
    <n v="13567.6471"/>
    <x v="1466"/>
    <x v="0"/>
    <m/>
  </r>
  <r>
    <d v="2025-08-10T02:29:25"/>
    <x v="9"/>
    <x v="35"/>
    <s v="OCAMPO OCAMPO ANTONIO JOSE"/>
    <x v="0"/>
    <x v="0"/>
    <n v="174"/>
    <n v="19.3333333333333"/>
    <n v="181.921804511278"/>
    <m/>
    <n v="101159.2556"/>
    <x v="0"/>
    <n v="13567.6471"/>
    <x v="1466"/>
    <x v="0"/>
    <m/>
  </r>
  <r>
    <d v="2025-08-10T02:29:26"/>
    <x v="1"/>
    <x v="41"/>
    <s v="GARCIA DAVID WILSON ALBERTO"/>
    <x v="0"/>
    <x v="0"/>
    <n v="232"/>
    <n v="25.7777777777778"/>
    <n v="181.921804511278"/>
    <s v="1 Descuento (Conduct) "/>
    <n v="101159.2556"/>
    <x v="1"/>
    <n v="13567.6471"/>
    <x v="1466"/>
    <x v="0"/>
    <m/>
  </r>
  <r>
    <d v="2025-08-11T00:56:55"/>
    <x v="12"/>
    <x v="3"/>
    <s v="LAYOS JIMENEZ JOHAN CAMILO"/>
    <x v="3"/>
    <x v="0"/>
    <n v="200"/>
    <n v="20"/>
    <n v="186"/>
    <m/>
    <n v="102960"/>
    <x v="0"/>
    <n v="11457.142900000001"/>
    <x v="1467"/>
    <x v="0"/>
    <m/>
  </r>
  <r>
    <d v="2025-08-11T00:56:54"/>
    <x v="12"/>
    <x v="0"/>
    <s v="HINCAPIE LOPEZ DIDIER FABIAN"/>
    <x v="6"/>
    <x v="0"/>
    <n v="181"/>
    <n v="22.625"/>
    <n v="148.80000000000001"/>
    <m/>
    <n v="82368"/>
    <x v="0"/>
    <n v="11457.142900000001"/>
    <x v="1467"/>
    <x v="0"/>
    <m/>
  </r>
  <r>
    <d v="2025-08-11T00:56:54"/>
    <x v="12"/>
    <x v="36"/>
    <s v="GOMEZ VERGARA EDWIN"/>
    <x v="10"/>
    <x v="0"/>
    <n v="70"/>
    <n v="17.5"/>
    <n v="74.400000000000006"/>
    <m/>
    <n v="41184"/>
    <x v="1"/>
    <n v="11457.142900000001"/>
    <x v="1467"/>
    <x v="0"/>
    <m/>
  </r>
  <r>
    <d v="2025-08-11T00:56:55"/>
    <x v="12"/>
    <x v="1"/>
    <s v="ESPINOZA CHAVARRIA GUILLERMO LEON"/>
    <x v="0"/>
    <x v="0"/>
    <n v="190"/>
    <n v="21.1111111111111"/>
    <n v="167.4"/>
    <s v="6 Descuentos (Transbordo) "/>
    <n v="92664"/>
    <x v="0"/>
    <n v="11457.142900000001"/>
    <x v="1467"/>
    <x v="0"/>
    <m/>
  </r>
  <r>
    <d v="2025-08-11T00:56:55"/>
    <x v="12"/>
    <x v="2"/>
    <s v="LONDOO LOPERA DUVAN ANDRES"/>
    <x v="3"/>
    <x v="0"/>
    <n v="192"/>
    <n v="19.2"/>
    <n v="186"/>
    <m/>
    <n v="102960"/>
    <x v="1"/>
    <n v="11457.142900000001"/>
    <x v="1467"/>
    <x v="0"/>
    <m/>
  </r>
  <r>
    <d v="2025-08-11T00:56:56"/>
    <x v="12"/>
    <x v="4"/>
    <s v="GIRALDO GIRALDO YOVIN ANDRES"/>
    <x v="1"/>
    <x v="0"/>
    <n v="237"/>
    <n v="21.545454545454501"/>
    <n v="204.6"/>
    <s v="2 Descuentos (conducts) "/>
    <n v="113256"/>
    <x v="1"/>
    <n v="11457.142900000001"/>
    <x v="1467"/>
    <x v="0"/>
    <m/>
  </r>
  <r>
    <d v="2025-08-11T00:56:56"/>
    <x v="12"/>
    <x v="6"/>
    <s v="CARTAGENA RAMIREZ FREDY ALONSO"/>
    <x v="3"/>
    <x v="0"/>
    <n v="228"/>
    <n v="22.8"/>
    <n v="186"/>
    <m/>
    <n v="102960"/>
    <x v="0"/>
    <n v="11457.142900000001"/>
    <x v="1467"/>
    <x v="0"/>
    <m/>
  </r>
  <r>
    <d v="2025-08-11T00:56:56"/>
    <x v="12"/>
    <x v="7"/>
    <s v="GUTIERREZ ARICAPA DANIEL HUMBERTO"/>
    <x v="0"/>
    <x v="0"/>
    <n v="154"/>
    <n v="17.1111111111111"/>
    <n v="167.4"/>
    <m/>
    <n v="92664"/>
    <x v="0"/>
    <n v="11457.142900000001"/>
    <x v="1467"/>
    <x v="0"/>
    <m/>
  </r>
  <r>
    <d v="2025-08-11T00:56:57"/>
    <x v="12"/>
    <x v="10"/>
    <s v="CUADROS PRESIGA JOSE GABRIEL "/>
    <x v="3"/>
    <x v="0"/>
    <n v="174"/>
    <n v="17.399999999999999"/>
    <n v="186"/>
    <m/>
    <n v="102960"/>
    <x v="0"/>
    <n v="11457.142900000001"/>
    <x v="1467"/>
    <x v="0"/>
    <m/>
  </r>
  <r>
    <d v="2025-08-11T00:56:57"/>
    <x v="12"/>
    <x v="12"/>
    <s v="VERENZUELA MARTINEZ ALEXANDER"/>
    <x v="3"/>
    <x v="0"/>
    <n v="164"/>
    <n v="16.399999999999999"/>
    <n v="186"/>
    <s v="2 Descuentos (conducts) "/>
    <n v="102960"/>
    <x v="1"/>
    <n v="11457.142900000001"/>
    <x v="1467"/>
    <x v="0"/>
    <m/>
  </r>
  <r>
    <d v="2025-08-11T00:56:57"/>
    <x v="12"/>
    <x v="13"/>
    <s v="BERNAL RONDON KEVIN OSWALDO"/>
    <x v="0"/>
    <x v="0"/>
    <n v="150"/>
    <n v="16.6666666666667"/>
    <n v="167.4"/>
    <s v="2 Descuentos (conducts) "/>
    <n v="92664"/>
    <x v="0"/>
    <n v="11457.142900000001"/>
    <x v="1467"/>
    <x v="0"/>
    <m/>
  </r>
  <r>
    <d v="2025-08-11T00:56:58"/>
    <x v="12"/>
    <x v="14"/>
    <s v="MURILLO  YORMAN ANDRES"/>
    <x v="3"/>
    <x v="0"/>
    <n v="162"/>
    <n v="16.2"/>
    <n v="186"/>
    <m/>
    <n v="102960"/>
    <x v="0"/>
    <n v="11457.142900000001"/>
    <x v="1467"/>
    <x v="0"/>
    <m/>
  </r>
  <r>
    <d v="2025-08-11T00:56:58"/>
    <x v="12"/>
    <x v="16"/>
    <s v="MACEA ARBELAEZ MATEO"/>
    <x v="3"/>
    <x v="3"/>
    <n v="203"/>
    <n v="20.3"/>
    <n v="186"/>
    <m/>
    <n v="102960"/>
    <x v="0"/>
    <n v="11457.142900000001"/>
    <x v="1467"/>
    <x v="0"/>
    <m/>
  </r>
  <r>
    <d v="2025-08-11T00:56:59"/>
    <x v="12"/>
    <x v="17"/>
    <s v="VALENCIA MENDOZA JHON"/>
    <x v="0"/>
    <x v="0"/>
    <n v="160"/>
    <n v="17.7777777777778"/>
    <n v="167.4"/>
    <m/>
    <n v="92664"/>
    <x v="0"/>
    <n v="11457.142900000001"/>
    <x v="1467"/>
    <x v="0"/>
    <m/>
  </r>
  <r>
    <d v="2025-08-11T00:56:59"/>
    <x v="12"/>
    <x v="18"/>
    <s v="DURANGO DAVID JOSE"/>
    <x v="6"/>
    <x v="0"/>
    <n v="133"/>
    <n v="16.625"/>
    <n v="148.80000000000001"/>
    <m/>
    <n v="82368"/>
    <x v="0"/>
    <n v="11457.142900000001"/>
    <x v="1467"/>
    <x v="0"/>
    <m/>
  </r>
  <r>
    <d v="2025-08-11T00:56:59"/>
    <x v="12"/>
    <x v="20"/>
    <s v="SALDARRIAGA PARRA LUIS ALBERTO"/>
    <x v="4"/>
    <x v="0"/>
    <n v="85"/>
    <n v="12.1428571428571"/>
    <n v="130.19999999999999"/>
    <m/>
    <n v="72072"/>
    <x v="2"/>
    <n v="11457.142900000001"/>
    <x v="1467"/>
    <x v="0"/>
    <m/>
  </r>
  <r>
    <d v="2025-08-11T00:57:00"/>
    <x v="12"/>
    <x v="23"/>
    <s v="FLORES RINCON JORGE ALBERTO"/>
    <x v="0"/>
    <x v="0"/>
    <n v="156"/>
    <n v="17.3333333333333"/>
    <n v="167.4"/>
    <m/>
    <n v="92664"/>
    <x v="0"/>
    <n v="11457.142900000001"/>
    <x v="1467"/>
    <x v="0"/>
    <m/>
  </r>
  <r>
    <d v="2025-08-11T00:57:00"/>
    <x v="12"/>
    <x v="25"/>
    <s v="LEON PEREZ RAUL ENRIQUE"/>
    <x v="0"/>
    <x v="0"/>
    <n v="178"/>
    <n v="19.7777777777778"/>
    <n v="167.4"/>
    <s v="Se descuenta 0.5 viaje de 7 44 am ya que NO ingresa a la minorista luego de ir al recaudo. "/>
    <n v="87516"/>
    <x v="0"/>
    <n v="11457.142900000001"/>
    <x v="1467"/>
    <x v="2"/>
    <n v="9.3000000000000007"/>
  </r>
  <r>
    <d v="2025-08-11T00:57:01"/>
    <x v="12"/>
    <x v="28"/>
    <s v="MARULANDA JARAMILLO DAWER ANDRES"/>
    <x v="6"/>
    <x v="0"/>
    <n v="137"/>
    <n v="17.125"/>
    <n v="148.80000000000001"/>
    <m/>
    <n v="82368"/>
    <x v="0"/>
    <n v="11457.142900000001"/>
    <x v="1467"/>
    <x v="0"/>
    <m/>
  </r>
  <r>
    <d v="2025-08-11T00:57:01"/>
    <x v="12"/>
    <x v="32"/>
    <s v="TABORDA ROJAS DIEGO ALEJANDRO"/>
    <x v="3"/>
    <x v="0"/>
    <n v="181"/>
    <n v="18.100000000000001"/>
    <n v="186"/>
    <m/>
    <n v="102960"/>
    <x v="1"/>
    <n v="11457.142900000001"/>
    <x v="1467"/>
    <x v="0"/>
    <m/>
  </r>
  <r>
    <d v="2025-08-11T00:57:01"/>
    <x v="12"/>
    <x v="41"/>
    <s v="GARCIA DAVID WILSON ALBERTO"/>
    <x v="3"/>
    <x v="0"/>
    <n v="199"/>
    <n v="19.899999999999999"/>
    <n v="186"/>
    <s v="1 Descuento (Asociado) "/>
    <n v="102960"/>
    <x v="1"/>
    <n v="11457.142900000001"/>
    <x v="1467"/>
    <x v="0"/>
    <m/>
  </r>
  <r>
    <d v="2025-08-12T02:56:35"/>
    <x v="1"/>
    <x v="36"/>
    <s v="GOMEZ VERGARA EDWIN"/>
    <x v="6"/>
    <x v="0"/>
    <n v="165"/>
    <n v="20.625"/>
    <n v="181.43712574850301"/>
    <m/>
    <n v="101460.71859999999"/>
    <x v="1"/>
    <n v="14805.7143"/>
    <x v="1468"/>
    <x v="0"/>
    <m/>
  </r>
  <r>
    <d v="2025-08-12T02:56:35"/>
    <x v="9"/>
    <x v="1"/>
    <s v="ESPINOZA CHAVARRIA GUILLERMO LEON"/>
    <x v="6"/>
    <x v="0"/>
    <n v="180"/>
    <n v="22.5"/>
    <n v="181.43712574850301"/>
    <m/>
    <n v="101460.71859999999"/>
    <x v="0"/>
    <n v="14805.7143"/>
    <x v="1468"/>
    <x v="0"/>
    <m/>
  </r>
  <r>
    <d v="2025-08-12T02:56:36"/>
    <x v="1"/>
    <x v="37"/>
    <s v="SANCHEZ BETANCOURT FRANSCISCO"/>
    <x v="0"/>
    <x v="0"/>
    <n v="203"/>
    <n v="22.5555555555556"/>
    <n v="204.11676646706599"/>
    <s v="3 Descuentos (Usuarios desubicados y Despachador) "/>
    <n v="114143.30839999999"/>
    <x v="0"/>
    <n v="14805.7143"/>
    <x v="1468"/>
    <x v="0"/>
    <m/>
  </r>
  <r>
    <d v="2025-08-12T02:56:36"/>
    <x v="9"/>
    <x v="2"/>
    <s v="LONDOO LOPERA DUVAN ANDRES"/>
    <x v="2"/>
    <x v="0"/>
    <n v="168"/>
    <n v="30.545454545454501"/>
    <n v="124.738023952096"/>
    <m/>
    <n v="69754.244000000006"/>
    <x v="1"/>
    <n v="14805.7143"/>
    <x v="1468"/>
    <x v="0"/>
    <m/>
  </r>
  <r>
    <d v="2025-08-12T02:56:36"/>
    <x v="1"/>
    <x v="3"/>
    <s v="LOPEZ PINEDA DANIEL ESTIVEN"/>
    <x v="1"/>
    <x v="0"/>
    <n v="244"/>
    <n v="22.181818181818201"/>
    <n v="249.476047904192"/>
    <s v="1 Descuento (Despachador) "/>
    <n v="139508.48800000001"/>
    <x v="0"/>
    <n v="14805.7143"/>
    <x v="1468"/>
    <x v="0"/>
    <m/>
  </r>
  <r>
    <d v="2025-08-12T02:56:36"/>
    <x v="9"/>
    <x v="4"/>
    <s v="GIRALDO GIRALDO YOVIN ANDRES"/>
    <x v="0"/>
    <x v="0"/>
    <n v="256"/>
    <n v="28.4444444444444"/>
    <n v="204.11676646706599"/>
    <m/>
    <n v="114143.30839999999"/>
    <x v="1"/>
    <n v="14805.7143"/>
    <x v="1468"/>
    <x v="0"/>
    <m/>
  </r>
  <r>
    <d v="2025-08-12T02:56:37"/>
    <x v="1"/>
    <x v="5"/>
    <s v="GONZALEZ PEREZ RAFAEL JOSE"/>
    <x v="9"/>
    <x v="0"/>
    <n v="288"/>
    <n v="24"/>
    <n v="272.15568862275398"/>
    <m/>
    <n v="152191.0778"/>
    <x v="1"/>
    <n v="14805.7143"/>
    <x v="1468"/>
    <x v="0"/>
    <m/>
  </r>
  <r>
    <d v="2025-08-12T02:56:37"/>
    <x v="9"/>
    <x v="6"/>
    <s v="CARTAGENA RAMIREZ FREDY ALONSO"/>
    <x v="1"/>
    <x v="3"/>
    <n v="243"/>
    <n v="22.090909090909101"/>
    <n v="249.476047904192"/>
    <m/>
    <n v="139508.48800000001"/>
    <x v="0"/>
    <n v="14805.7143"/>
    <x v="1468"/>
    <x v="0"/>
    <m/>
  </r>
  <r>
    <d v="2025-08-12T02:56:37"/>
    <x v="1"/>
    <x v="7"/>
    <s v="MARIN ALZATE KEVIN ANDRES"/>
    <x v="3"/>
    <x v="0"/>
    <n v="207"/>
    <n v="20.7"/>
    <n v="226.79640718562899"/>
    <s v="3 Descuentos (Usuario desubicado y transbordo) "/>
    <n v="126825.8982"/>
    <x v="0"/>
    <n v="14805.7143"/>
    <x v="1468"/>
    <x v="0"/>
    <m/>
  </r>
  <r>
    <d v="2025-08-12T02:56:37"/>
    <x v="9"/>
    <x v="10"/>
    <s v="CUADROS PRESIGA JOSE GABRIEL"/>
    <x v="1"/>
    <x v="0"/>
    <n v="261"/>
    <n v="23.727272727272702"/>
    <n v="249.476047904192"/>
    <s v="1 Descuento (Despachador) "/>
    <n v="139508.48800000001"/>
    <x v="0"/>
    <n v="14805.7143"/>
    <x v="1468"/>
    <x v="0"/>
    <m/>
  </r>
  <r>
    <d v="2025-08-12T02:56:38"/>
    <x v="1"/>
    <x v="11"/>
    <s v="DURANGO PAEZ GILDARDO"/>
    <x v="4"/>
    <x v="0"/>
    <n v="165"/>
    <n v="23.571428571428601"/>
    <n v="158.75748502994"/>
    <m/>
    <n v="88778.128700000001"/>
    <x v="1"/>
    <n v="14805.7143"/>
    <x v="1468"/>
    <x v="0"/>
    <m/>
  </r>
  <r>
    <d v="2025-08-12T02:56:38"/>
    <x v="9"/>
    <x v="12"/>
    <s v="VERENZUELA MARTINEZ ALEXANDER"/>
    <x v="7"/>
    <x v="0"/>
    <n v="63"/>
    <n v="21"/>
    <n v="68.038922155688596"/>
    <s v="10 Descuentos (Incidente) "/>
    <n v="38047.769500000002"/>
    <x v="1"/>
    <n v="14805.7143"/>
    <x v="1468"/>
    <x v="0"/>
    <m/>
  </r>
  <r>
    <d v="2025-08-12T02:56:38"/>
    <x v="1"/>
    <x v="13"/>
    <s v="JARAMILLO JARAMILLO FRANCISCO WBEIMAR"/>
    <x v="9"/>
    <x v="0"/>
    <n v="192"/>
    <n v="16"/>
    <n v="272.15568862275398"/>
    <s v="2 Descuentos (Despachador y usuario desubicado) "/>
    <n v="152191.0778"/>
    <x v="0"/>
    <n v="14805.7143"/>
    <x v="1468"/>
    <x v="0"/>
    <m/>
  </r>
  <r>
    <d v="2025-08-12T02:56:38"/>
    <x v="9"/>
    <x v="14"/>
    <s v="MURILLO  YORMAN ANDRES"/>
    <x v="12"/>
    <x v="0"/>
    <n v="261"/>
    <n v="20.076923076923102"/>
    <n v="294.83532934131699"/>
    <m/>
    <n v="164873.66769999999"/>
    <x v="0"/>
    <n v="14805.7143"/>
    <x v="1468"/>
    <x v="0"/>
    <m/>
  </r>
  <r>
    <d v="2025-08-12T02:56:39"/>
    <x v="9"/>
    <x v="18"/>
    <s v="MACIAS HERNANDEZ JULIAN DAVID"/>
    <x v="0"/>
    <x v="0"/>
    <n v="202"/>
    <n v="22.4444444444444"/>
    <n v="204.11676646706599"/>
    <m/>
    <n v="114143.30839999999"/>
    <x v="0"/>
    <n v="14805.7143"/>
    <x v="1468"/>
    <x v="0"/>
    <m/>
  </r>
  <r>
    <d v="2025-08-12T02:56:39"/>
    <x v="1"/>
    <x v="17"/>
    <s v="VALENCIA MENDOZA JHON"/>
    <x v="1"/>
    <x v="0"/>
    <n v="267"/>
    <n v="24.272727272727298"/>
    <n v="249.476047904192"/>
    <m/>
    <n v="139508.48800000001"/>
    <x v="0"/>
    <n v="14805.7143"/>
    <x v="1468"/>
    <x v="0"/>
    <m/>
  </r>
  <r>
    <d v="2025-08-12T02:56:39"/>
    <x v="1"/>
    <x v="19"/>
    <s v="QUIRAMA CASTAEDA JHON JADER"/>
    <x v="9"/>
    <x v="0"/>
    <n v="309"/>
    <n v="25.75"/>
    <n v="272.15568862275398"/>
    <m/>
    <n v="152191.0778"/>
    <x v="1"/>
    <n v="14805.7143"/>
    <x v="1468"/>
    <x v="0"/>
    <m/>
  </r>
  <r>
    <d v="2025-08-12T02:56:39"/>
    <x v="9"/>
    <x v="21"/>
    <s v="HERRERA GIRALDO DAVINSON"/>
    <x v="1"/>
    <x v="0"/>
    <n v="206"/>
    <n v="18.727272727272702"/>
    <n v="249.476047904192"/>
    <m/>
    <n v="139508.48800000001"/>
    <x v="0"/>
    <n v="14805.7143"/>
    <x v="1468"/>
    <x v="0"/>
    <m/>
  </r>
  <r>
    <d v="2025-08-12T02:56:39"/>
    <x v="1"/>
    <x v="38"/>
    <s v="JIMENEZ HURTADO CARLOS ESTIVEN"/>
    <x v="3"/>
    <x v="0"/>
    <n v="219"/>
    <n v="21.9"/>
    <n v="226.79640718562899"/>
    <m/>
    <n v="126825.8982"/>
    <x v="1"/>
    <n v="14805.7143"/>
    <x v="1468"/>
    <x v="0"/>
    <m/>
  </r>
  <r>
    <d v="2025-08-12T02:56:40"/>
    <x v="9"/>
    <x v="22"/>
    <s v="CIRO MARIN RODRIGO ALBERTO"/>
    <x v="4"/>
    <x v="0"/>
    <n v="136"/>
    <n v="19.428571428571399"/>
    <n v="158.75748502994"/>
    <m/>
    <n v="88778.128700000001"/>
    <x v="0"/>
    <n v="14805.7143"/>
    <x v="1468"/>
    <x v="0"/>
    <m/>
  </r>
  <r>
    <d v="2025-08-12T02:56:40"/>
    <x v="1"/>
    <x v="23"/>
    <s v="HENAO HOYOS SANTIAGO"/>
    <x v="12"/>
    <x v="0"/>
    <n v="277"/>
    <n v="21.307692307692299"/>
    <n v="294.83532934131699"/>
    <s v="1 Descuento (Despachador) "/>
    <n v="164873.66769999999"/>
    <x v="0"/>
    <n v="14805.7143"/>
    <x v="1468"/>
    <x v="0"/>
    <m/>
  </r>
  <r>
    <d v="2025-08-12T02:56:40"/>
    <x v="9"/>
    <x v="24"/>
    <s v="AGUDELO GARCIA LLORDIN ELIAS"/>
    <x v="3"/>
    <x v="0"/>
    <n v="230"/>
    <n v="23"/>
    <n v="226.79640718562899"/>
    <s v="2 Descuentos (Usuarios desubicados) "/>
    <n v="126825.8982"/>
    <x v="0"/>
    <n v="14805.7143"/>
    <x v="1468"/>
    <x v="0"/>
    <m/>
  </r>
  <r>
    <d v="2025-08-12T02:56:40"/>
    <x v="1"/>
    <x v="25"/>
    <s v="LEON PEREZ RAUL ENRIQUE"/>
    <x v="3"/>
    <x v="0"/>
    <n v="261"/>
    <n v="24.8571428571429"/>
    <n v="238.13622754491001"/>
    <m/>
    <n v="133167.1931"/>
    <x v="0"/>
    <n v="14805.7143"/>
    <x v="1468"/>
    <x v="0"/>
    <m/>
  </r>
  <r>
    <d v="2025-08-12T02:56:41"/>
    <x v="9"/>
    <x v="26"/>
    <s v="MARTINEZ  WILMAR"/>
    <x v="0"/>
    <x v="0"/>
    <n v="246"/>
    <n v="27.3333333333333"/>
    <n v="204.11676646706599"/>
    <m/>
    <n v="114143.30839999999"/>
    <x v="0"/>
    <n v="14805.7143"/>
    <x v="1468"/>
    <x v="0"/>
    <m/>
  </r>
  <r>
    <d v="2025-08-12T02:56:41"/>
    <x v="1"/>
    <x v="39"/>
    <s v="CALLE BOTERO ANDRES CAMILO"/>
    <x v="4"/>
    <x v="0"/>
    <n v="150"/>
    <n v="21.428571428571399"/>
    <n v="158.75748502994"/>
    <s v="2 Descuentos (Conducts) "/>
    <n v="88778.128700000001"/>
    <x v="0"/>
    <n v="14805.7143"/>
    <x v="1468"/>
    <x v="0"/>
    <m/>
  </r>
  <r>
    <d v="2025-08-12T02:56:41"/>
    <x v="9"/>
    <x v="27"/>
    <s v="LAYOS JIMENEZ JOHAN CAMILO"/>
    <x v="6"/>
    <x v="0"/>
    <n v="168"/>
    <n v="21"/>
    <n v="181.43712574850301"/>
    <s v="2 Descuentos (Jefe de ruta) "/>
    <n v="101460.71859999999"/>
    <x v="0"/>
    <n v="14805.7143"/>
    <x v="1468"/>
    <x v="0"/>
    <m/>
  </r>
  <r>
    <d v="2025-08-12T02:56:41"/>
    <x v="1"/>
    <x v="28"/>
    <s v="MARULANDA JARAMILLO DAWER ANDRES"/>
    <x v="3"/>
    <x v="0"/>
    <n v="209"/>
    <n v="19.904761904761902"/>
    <n v="238.13622754491001"/>
    <m/>
    <n v="133167.1931"/>
    <x v="0"/>
    <n v="14805.7143"/>
    <x v="1468"/>
    <x v="0"/>
    <m/>
  </r>
  <r>
    <d v="2025-08-12T02:56:42"/>
    <x v="9"/>
    <x v="29"/>
    <s v="MONTOYA OSPINA GILBERTO ANTONIO"/>
    <x v="10"/>
    <x v="0"/>
    <n v="77"/>
    <n v="22"/>
    <n v="79.378742514970099"/>
    <m/>
    <n v="44389.064400000003"/>
    <x v="0"/>
    <n v="14805.7143"/>
    <x v="1468"/>
    <x v="0"/>
    <m/>
  </r>
  <r>
    <d v="2025-08-12T02:56:42"/>
    <x v="1"/>
    <x v="31"/>
    <s v="MARTINEZ CHAVERRA LUIS NORBERTO"/>
    <x v="1"/>
    <x v="0"/>
    <n v="278"/>
    <n v="25.272727272727298"/>
    <n v="249.476047904192"/>
    <s v="1 Descuento (Despachador) "/>
    <n v="139508.48800000001"/>
    <x v="0"/>
    <n v="14805.7143"/>
    <x v="1468"/>
    <x v="0"/>
    <m/>
  </r>
  <r>
    <d v="2025-08-12T02:56:42"/>
    <x v="9"/>
    <x v="32"/>
    <s v="TABORDA ROJAS DIEGO ALEJANDRO"/>
    <x v="9"/>
    <x v="0"/>
    <n v="292"/>
    <n v="24.3333333333333"/>
    <n v="272.15568862275398"/>
    <m/>
    <n v="152191.0778"/>
    <x v="1"/>
    <n v="14805.7143"/>
    <x v="1468"/>
    <x v="0"/>
    <m/>
  </r>
  <r>
    <d v="2025-08-12T02:56:42"/>
    <x v="1"/>
    <x v="33"/>
    <s v="CALLE BOTERO JUAN RICARDO"/>
    <x v="8"/>
    <x v="0"/>
    <n v="112"/>
    <n v="22.4"/>
    <n v="113.398203592814"/>
    <m/>
    <n v="63412.949099999998"/>
    <x v="0"/>
    <n v="14805.7143"/>
    <x v="1468"/>
    <x v="0"/>
    <m/>
  </r>
  <r>
    <d v="2025-08-12T02:56:43"/>
    <x v="9"/>
    <x v="34"/>
    <s v="PALMAR PANA EDIXON JOSUE"/>
    <x v="13"/>
    <x v="0"/>
    <n v="303"/>
    <n v="21.6428571428571"/>
    <n v="317.51497005988"/>
    <s v="1 Descuento (Jefe de ruta) "/>
    <n v="177556.25750000001"/>
    <x v="0"/>
    <n v="14805.7143"/>
    <x v="1468"/>
    <x v="0"/>
    <m/>
  </r>
  <r>
    <d v="2025-08-12T02:56:43"/>
    <x v="1"/>
    <x v="40"/>
    <s v="LOPERA ALVAREZ ESTIVEN"/>
    <x v="0"/>
    <x v="0"/>
    <n v="222"/>
    <n v="24.6666666666667"/>
    <n v="204.11676646706599"/>
    <s v="1 Descuento (conduct) "/>
    <n v="114143.30839999999"/>
    <x v="1"/>
    <n v="14805.7143"/>
    <x v="1468"/>
    <x v="0"/>
    <m/>
  </r>
  <r>
    <d v="2025-08-12T02:56:43"/>
    <x v="1"/>
    <x v="35"/>
    <s v="OCAMPO OCAMPO ANTONIO JOSE"/>
    <x v="9"/>
    <x v="0"/>
    <n v="269"/>
    <n v="22.4166666666667"/>
    <n v="272.15568862275398"/>
    <s v="1 Descuento (Despachador) "/>
    <n v="152191.0778"/>
    <x v="0"/>
    <n v="14805.7143"/>
    <x v="1468"/>
    <x v="0"/>
    <m/>
  </r>
  <r>
    <d v="2025-08-12T02:56:43"/>
    <x v="9"/>
    <x v="41"/>
    <s v="HERNANDEZ MACIAS GILBERTO"/>
    <x v="3"/>
    <x v="0"/>
    <n v="246"/>
    <n v="24.6"/>
    <n v="226.79640718562899"/>
    <m/>
    <n v="126825.8982"/>
    <x v="1"/>
    <n v="14805.7143"/>
    <x v="1468"/>
    <x v="0"/>
    <m/>
  </r>
  <r>
    <d v="2025-08-13T02:09:53"/>
    <x v="9"/>
    <x v="36"/>
    <s v="HINCAPIE LOPEZ DIDIER FABIAN"/>
    <x v="3"/>
    <x v="0"/>
    <n v="243"/>
    <n v="24.3"/>
    <n v="220.89985486211901"/>
    <m/>
    <n v="123376.4151"/>
    <x v="1"/>
    <n v="13159.459500000001"/>
    <x v="1469"/>
    <x v="0"/>
    <m/>
  </r>
  <r>
    <d v="2025-08-13T02:09:53"/>
    <x v="1"/>
    <x v="1"/>
    <s v="ESPINOZA CHAVARRIA GUILLERMO LEON"/>
    <x v="3"/>
    <x v="0"/>
    <n v="240"/>
    <n v="24"/>
    <n v="220.89985486211901"/>
    <s v="3 Descuentos (Conducts) "/>
    <n v="123376.4151"/>
    <x v="0"/>
    <n v="13159.459500000001"/>
    <x v="1469"/>
    <x v="0"/>
    <m/>
  </r>
  <r>
    <d v="2025-08-13T02:09:54"/>
    <x v="9"/>
    <x v="37"/>
    <s v="SANCHEZ BETANCOURT FRANSCISCO"/>
    <x v="3"/>
    <x v="0"/>
    <n v="219"/>
    <n v="21.9"/>
    <n v="220.89985486211901"/>
    <s v="2 Descuentos (Usuarios desubicados) "/>
    <n v="123376.4151"/>
    <x v="0"/>
    <n v="13159.459500000001"/>
    <x v="1469"/>
    <x v="0"/>
    <m/>
  </r>
  <r>
    <d v="2025-08-13T02:09:54"/>
    <x v="1"/>
    <x v="2"/>
    <s v="LONDOO LOPERA DUVAN ANDRES"/>
    <x v="3"/>
    <x v="0"/>
    <n v="217"/>
    <n v="21.7"/>
    <n v="220.89985486211901"/>
    <m/>
    <n v="123376.4151"/>
    <x v="1"/>
    <n v="13159.459500000001"/>
    <x v="1469"/>
    <x v="0"/>
    <m/>
  </r>
  <r>
    <d v="2025-08-13T02:09:54"/>
    <x v="9"/>
    <x v="3"/>
    <s v="LOPEZ PINEDA DANIEL ESTIVEN"/>
    <x v="1"/>
    <x v="0"/>
    <n v="220"/>
    <n v="20"/>
    <n v="242.989840348331"/>
    <s v="1 Descuento (Conduct) "/>
    <n v="135714.05660000001"/>
    <x v="0"/>
    <n v="13159.459500000001"/>
    <x v="1469"/>
    <x v="0"/>
    <m/>
  </r>
  <r>
    <d v="2025-08-13T02:09:54"/>
    <x v="1"/>
    <x v="4"/>
    <s v="GIRALDO GIRALDO YOVIN ANDRES"/>
    <x v="4"/>
    <x v="0"/>
    <n v="150"/>
    <n v="21.428571428571399"/>
    <n v="154.629898403483"/>
    <m/>
    <n v="86363.490600000005"/>
    <x v="1"/>
    <n v="13159.459500000001"/>
    <x v="1469"/>
    <x v="0"/>
    <m/>
  </r>
  <r>
    <d v="2025-08-13T02:09:55"/>
    <x v="9"/>
    <x v="5"/>
    <s v="GONZALEZ PEREZ RAFAEL JOSE"/>
    <x v="3"/>
    <x v="0"/>
    <n v="210"/>
    <n v="21"/>
    <n v="220.89985486211901"/>
    <s v="3 Descuentos (Transbordo) "/>
    <n v="123376.4151"/>
    <x v="1"/>
    <n v="13159.459500000001"/>
    <x v="1469"/>
    <x v="0"/>
    <m/>
  </r>
  <r>
    <d v="2025-08-13T02:09:55"/>
    <x v="1"/>
    <x v="6"/>
    <s v="LAYOS JIMENEZ JOHAN CAMILO"/>
    <x v="0"/>
    <x v="0"/>
    <n v="198"/>
    <n v="22"/>
    <n v="198.809869375907"/>
    <m/>
    <n v="111038.7736"/>
    <x v="0"/>
    <n v="13159.459500000001"/>
    <x v="1469"/>
    <x v="0"/>
    <m/>
  </r>
  <r>
    <d v="2025-08-13T02:09:55"/>
    <x v="9"/>
    <x v="7"/>
    <s v="MARIN ALZATE KEVIN ANDRES"/>
    <x v="2"/>
    <x v="0"/>
    <n v="149"/>
    <n v="22.923076923076898"/>
    <n v="143.58490566037699"/>
    <s v="1 Descuento (Despachador) "/>
    <n v="80194.669800000003"/>
    <x v="0"/>
    <n v="13159.459500000001"/>
    <x v="1469"/>
    <x v="0"/>
    <m/>
  </r>
  <r>
    <d v="2025-08-13T02:09:55"/>
    <x v="1"/>
    <x v="9"/>
    <s v="MACIAS HERNANDEZ JULIAN DAVID"/>
    <x v="3"/>
    <x v="0"/>
    <n v="200"/>
    <n v="20"/>
    <n v="220.89985486211901"/>
    <s v="Se descuenta 0.5 viaje de 9 18 am ya que NO ingresa a la minorista."/>
    <n v="117207.5901"/>
    <x v="0"/>
    <n v="13159.459500000001"/>
    <x v="1469"/>
    <x v="2"/>
    <n v="11.045"/>
  </r>
  <r>
    <d v="2025-08-13T02:09:56"/>
    <x v="9"/>
    <x v="10"/>
    <s v="CUADROS PRESIGA JOSE GABRIEL "/>
    <x v="11"/>
    <x v="0"/>
    <n v="36"/>
    <n v="24"/>
    <n v="33.134978229317902"/>
    <m/>
    <n v="18506.462299999999"/>
    <x v="0"/>
    <n v="13159.459500000001"/>
    <x v="1469"/>
    <x v="0"/>
    <m/>
  </r>
  <r>
    <d v="2025-08-13T02:09:56"/>
    <x v="9"/>
    <x v="12"/>
    <s v="HERNANDEZ MACIAS GILBERTO"/>
    <x v="1"/>
    <x v="0"/>
    <n v="224"/>
    <n v="20.363636363636399"/>
    <n v="242.989840348331"/>
    <m/>
    <n v="135714.05660000001"/>
    <x v="1"/>
    <n v="13159.459500000001"/>
    <x v="1469"/>
    <x v="0"/>
    <m/>
  </r>
  <r>
    <d v="2025-08-13T02:09:56"/>
    <x v="1"/>
    <x v="13"/>
    <s v="JARAMILLO JARAMILLO FRANCISCO WBEIMAR"/>
    <x v="1"/>
    <x v="0"/>
    <n v="187"/>
    <n v="17"/>
    <n v="242.989840348331"/>
    <m/>
    <n v="135714.05660000001"/>
    <x v="0"/>
    <n v="13159.459500000001"/>
    <x v="1469"/>
    <x v="0"/>
    <m/>
  </r>
  <r>
    <d v="2025-08-13T02:09:56"/>
    <x v="1"/>
    <x v="11"/>
    <s v="DURANGO PAEZ GILDARDO"/>
    <x v="9"/>
    <x v="0"/>
    <n v="270"/>
    <n v="22.5"/>
    <n v="265.07982583454299"/>
    <s v="3 Descuentos (Transbordo) "/>
    <n v="148051.69810000001"/>
    <x v="1"/>
    <n v="13159.459500000001"/>
    <x v="1469"/>
    <x v="0"/>
    <m/>
  </r>
  <r>
    <d v="2025-08-13T02:09:57"/>
    <x v="9"/>
    <x v="14"/>
    <s v="MURILLO  YORMAN ANDRES"/>
    <x v="4"/>
    <x v="0"/>
    <n v="133"/>
    <n v="19"/>
    <n v="154.629898403483"/>
    <m/>
    <n v="86363.490600000005"/>
    <x v="0"/>
    <n v="13159.459500000001"/>
    <x v="1469"/>
    <x v="0"/>
    <m/>
  </r>
  <r>
    <d v="2025-08-13T02:09:57"/>
    <x v="1"/>
    <x v="15"/>
    <s v="ALBERTO ARISTIZABAL RAFAEL"/>
    <x v="0"/>
    <x v="0"/>
    <n v="217"/>
    <n v="24.1111111111111"/>
    <n v="198.809869375907"/>
    <m/>
    <n v="111038.7736"/>
    <x v="0"/>
    <n v="13159.459500000001"/>
    <x v="1469"/>
    <x v="0"/>
    <m/>
  </r>
  <r>
    <d v="2025-08-13T02:09:57"/>
    <x v="9"/>
    <x v="16"/>
    <s v="GUTIERREZ ARICAPA DANIEL HUMBERTO"/>
    <x v="3"/>
    <x v="0"/>
    <n v="170"/>
    <n v="17"/>
    <n v="220.89985486211901"/>
    <s v="10 Descuentos (Despachador y transbordo) "/>
    <n v="123376.4151"/>
    <x v="0"/>
    <n v="13159.459500000001"/>
    <x v="1469"/>
    <x v="0"/>
    <m/>
  </r>
  <r>
    <d v="2025-08-13T02:09:58"/>
    <x v="1"/>
    <x v="17"/>
    <s v="VALENCIA MENDOZA JHON"/>
    <x v="3"/>
    <x v="0"/>
    <n v="238"/>
    <n v="23.8"/>
    <n v="220.89985486211901"/>
    <s v="1 Descuento (Despachador) "/>
    <n v="123376.4151"/>
    <x v="0"/>
    <n v="13159.459500000001"/>
    <x v="1469"/>
    <x v="0"/>
    <m/>
  </r>
  <r>
    <d v="2025-08-13T02:09:58"/>
    <x v="9"/>
    <x v="18"/>
    <s v="DURANGO DAVID JOSE"/>
    <x v="6"/>
    <x v="0"/>
    <n v="172"/>
    <n v="21.5"/>
    <n v="176.71988388969501"/>
    <m/>
    <n v="98701.132100000003"/>
    <x v="0"/>
    <n v="13159.459500000001"/>
    <x v="1469"/>
    <x v="0"/>
    <m/>
  </r>
  <r>
    <d v="2025-08-13T02:09:58"/>
    <x v="1"/>
    <x v="19"/>
    <s v="QUIRAMA CASTAEDA JHON JADER"/>
    <x v="6"/>
    <x v="0"/>
    <n v="192"/>
    <n v="24"/>
    <n v="176.71988388969501"/>
    <m/>
    <n v="98701.132100000003"/>
    <x v="1"/>
    <n v="13159.459500000001"/>
    <x v="1469"/>
    <x v="0"/>
    <m/>
  </r>
  <r>
    <d v="2025-08-13T02:09:58"/>
    <x v="9"/>
    <x v="20"/>
    <s v="SALDARRIAGA PARRA LUIS ALBERTO"/>
    <x v="0"/>
    <x v="0"/>
    <n v="195"/>
    <n v="21.6666666666667"/>
    <n v="198.809869375907"/>
    <m/>
    <n v="111038.7736"/>
    <x v="2"/>
    <n v="13159.459500000001"/>
    <x v="1469"/>
    <x v="0"/>
    <m/>
  </r>
  <r>
    <d v="2025-08-13T02:09:59"/>
    <x v="1"/>
    <x v="21"/>
    <s v="HERRERA GIRALDO DAVINSON"/>
    <x v="0"/>
    <x v="0"/>
    <n v="204"/>
    <n v="22.6666666666667"/>
    <n v="198.809869375907"/>
    <m/>
    <n v="111038.7736"/>
    <x v="0"/>
    <n v="13159.459500000001"/>
    <x v="1469"/>
    <x v="0"/>
    <m/>
  </r>
  <r>
    <d v="2025-08-13T02:09:59"/>
    <x v="9"/>
    <x v="38"/>
    <s v="JIMENEZ HURTADO CARLOS ESTIVEN"/>
    <x v="0"/>
    <x v="0"/>
    <n v="178"/>
    <n v="19.7777777777778"/>
    <n v="198.809869375907"/>
    <s v="2 Descuentos (Conducts) "/>
    <n v="111038.7736"/>
    <x v="1"/>
    <n v="13159.459500000001"/>
    <x v="1469"/>
    <x v="0"/>
    <m/>
  </r>
  <r>
    <d v="2025-08-13T02:09:59"/>
    <x v="1"/>
    <x v="22"/>
    <s v="CIRO MARIN RODRIGO ALBERTO"/>
    <x v="3"/>
    <x v="0"/>
    <n v="181"/>
    <n v="18.100000000000001"/>
    <n v="220.89985486211901"/>
    <m/>
    <n v="123376.4151"/>
    <x v="0"/>
    <n v="13159.459500000001"/>
    <x v="1469"/>
    <x v="0"/>
    <m/>
  </r>
  <r>
    <d v="2025-08-13T02:10:00"/>
    <x v="9"/>
    <x v="23"/>
    <s v="FLORES RINCON JORGE ALBERTO"/>
    <x v="3"/>
    <x v="0"/>
    <n v="272"/>
    <n v="28.6315789473684"/>
    <n v="209.85486211901301"/>
    <m/>
    <n v="117207.5943"/>
    <x v="0"/>
    <n v="13159.459500000001"/>
    <x v="1469"/>
    <x v="0"/>
    <m/>
  </r>
  <r>
    <d v="2025-08-13T02:10:00"/>
    <x v="1"/>
    <x v="24"/>
    <s v="AGUDELO GARCIA LLORDIN ELIAS"/>
    <x v="4"/>
    <x v="0"/>
    <n v="163"/>
    <n v="23.285714285714299"/>
    <n v="154.629898403483"/>
    <m/>
    <n v="86363.490600000005"/>
    <x v="0"/>
    <n v="13159.459500000001"/>
    <x v="1469"/>
    <x v="0"/>
    <m/>
  </r>
  <r>
    <d v="2025-08-13T02:10:00"/>
    <x v="9"/>
    <x v="25"/>
    <s v="LEON PEREZ RAUL ENRIQUE"/>
    <x v="0"/>
    <x v="3"/>
    <n v="219"/>
    <n v="24.3333333333333"/>
    <n v="198.809869375907"/>
    <m/>
    <n v="111038.7736"/>
    <x v="0"/>
    <n v="13159.459500000001"/>
    <x v="1469"/>
    <x v="0"/>
    <m/>
  </r>
  <r>
    <d v="2025-08-13T02:10:00"/>
    <x v="1"/>
    <x v="26"/>
    <s v="MARTINEZ  WILMAR"/>
    <x v="0"/>
    <x v="0"/>
    <n v="208"/>
    <n v="23.1111111111111"/>
    <n v="198.809869375907"/>
    <s v="Se descuenta 0.5 viaje de 3 30 pm ya que NO ingresa a placita zea "/>
    <n v="104869.9486"/>
    <x v="0"/>
    <n v="13159.459500000001"/>
    <x v="1469"/>
    <x v="2"/>
    <n v="11.045"/>
  </r>
  <r>
    <d v="2025-08-13T02:10:01"/>
    <x v="9"/>
    <x v="39"/>
    <s v="CALLE BOTERO ANDRES CAMILO"/>
    <x v="0"/>
    <x v="0"/>
    <n v="192"/>
    <n v="21.3333333333333"/>
    <n v="198.809869375907"/>
    <m/>
    <n v="111038.7736"/>
    <x v="0"/>
    <n v="13159.459500000001"/>
    <x v="1469"/>
    <x v="0"/>
    <m/>
  </r>
  <r>
    <d v="2025-08-13T02:10:01"/>
    <x v="1"/>
    <x v="27"/>
    <s v="AGUDELO GARCIA DENIN ANGELO"/>
    <x v="8"/>
    <x v="0"/>
    <n v="117"/>
    <n v="23.4"/>
    <n v="110.44992743106"/>
    <m/>
    <n v="61688.207499999997"/>
    <x v="0"/>
    <n v="13159.459500000001"/>
    <x v="1469"/>
    <x v="0"/>
    <m/>
  </r>
  <r>
    <d v="2025-08-13T02:10:01"/>
    <x v="9"/>
    <x v="28"/>
    <s v="MARULANDA JARAMILLO DAWER ANDRES"/>
    <x v="4"/>
    <x v="0"/>
    <n v="151"/>
    <n v="21.571428571428601"/>
    <n v="154.629898403483"/>
    <m/>
    <n v="86363.490600000005"/>
    <x v="0"/>
    <n v="13159.459500000001"/>
    <x v="1469"/>
    <x v="0"/>
    <m/>
  </r>
  <r>
    <d v="2025-08-13T02:10:02"/>
    <x v="1"/>
    <x v="29"/>
    <s v="MONTOYA OSPINA GILBERTO ANTONIO"/>
    <x v="6"/>
    <x v="0"/>
    <n v="194"/>
    <n v="24.25"/>
    <n v="176.71988388969501"/>
    <s v="2 Descuentos (Conducts) "/>
    <n v="98701.132100000003"/>
    <x v="0"/>
    <n v="13159.459500000001"/>
    <x v="1469"/>
    <x v="0"/>
    <m/>
  </r>
  <r>
    <d v="2025-08-13T02:10:02"/>
    <x v="9"/>
    <x v="30"/>
    <s v="GOMEZ VERGARA EDWIN"/>
    <x v="0"/>
    <x v="0"/>
    <n v="181"/>
    <n v="20.1111111111111"/>
    <n v="198.809869375907"/>
    <s v="1 Descuento (Despachador) "/>
    <n v="111038.7736"/>
    <x v="1"/>
    <n v="13159.459500000001"/>
    <x v="1469"/>
    <x v="0"/>
    <m/>
  </r>
  <r>
    <d v="2025-08-13T02:10:03"/>
    <x v="1"/>
    <x v="31"/>
    <s v="MARTINEZ CHAVERRA LUIS NORBERTO"/>
    <x v="2"/>
    <x v="0"/>
    <n v="173"/>
    <n v="31.454545454545499"/>
    <n v="121.494920174165"/>
    <m/>
    <n v="67857.028300000005"/>
    <x v="0"/>
    <n v="13159.459500000001"/>
    <x v="1469"/>
    <x v="0"/>
    <m/>
  </r>
  <r>
    <d v="2025-08-13T02:10:03"/>
    <x v="9"/>
    <x v="32"/>
    <s v="TABORDA ROJAS DIEGO ALEJANDRO"/>
    <x v="3"/>
    <x v="0"/>
    <n v="252"/>
    <n v="25.2"/>
    <n v="220.89985486211901"/>
    <m/>
    <n v="123376.4151"/>
    <x v="1"/>
    <n v="13159.459500000001"/>
    <x v="1469"/>
    <x v="0"/>
    <m/>
  </r>
  <r>
    <d v="2025-08-13T02:10:03"/>
    <x v="1"/>
    <x v="33"/>
    <s v="CALLE BOTERO JUAN RICARDO"/>
    <x v="0"/>
    <x v="0"/>
    <n v="178"/>
    <n v="19.7777777777778"/>
    <n v="198.809869375907"/>
    <m/>
    <n v="111038.7736"/>
    <x v="0"/>
    <n v="13159.459500000001"/>
    <x v="1469"/>
    <x v="0"/>
    <m/>
  </r>
  <r>
    <d v="2025-08-13T02:10:04"/>
    <x v="9"/>
    <x v="34"/>
    <s v="PALMAR PANA EDIXON JOSUE"/>
    <x v="14"/>
    <x v="3"/>
    <n v="25"/>
    <n v="50"/>
    <n v="11.044992743106"/>
    <m/>
    <n v="6168.8208000000004"/>
    <x v="0"/>
    <n v="13159.459500000001"/>
    <x v="1469"/>
    <x v="0"/>
    <m/>
  </r>
  <r>
    <d v="2025-08-13T02:10:04"/>
    <x v="1"/>
    <x v="35"/>
    <s v="OCAMPO OCAMPO ANTONIO JOSE"/>
    <x v="3"/>
    <x v="0"/>
    <n v="213"/>
    <n v="21.3"/>
    <n v="220.89985486211901"/>
    <m/>
    <n v="123376.4151"/>
    <x v="0"/>
    <n v="13159.459500000001"/>
    <x v="1469"/>
    <x v="0"/>
    <m/>
  </r>
  <r>
    <d v="2025-08-13T02:10:05"/>
    <x v="1"/>
    <x v="40"/>
    <s v="LOPERA ALVAREZ ESTIVEN"/>
    <x v="3"/>
    <x v="0"/>
    <n v="213"/>
    <n v="21.3"/>
    <n v="220.89985486211901"/>
    <m/>
    <n v="123376.4151"/>
    <x v="1"/>
    <n v="13159.459500000001"/>
    <x v="1469"/>
    <x v="0"/>
    <m/>
  </r>
  <r>
    <d v="2025-08-13T02:10:04"/>
    <x v="9"/>
    <x v="41"/>
    <s v="GARCIA DAVID WILSON ALBERTO"/>
    <x v="0"/>
    <x v="0"/>
    <n v="216"/>
    <n v="24"/>
    <n v="198.809869375907"/>
    <m/>
    <n v="111038.7736"/>
    <x v="1"/>
    <n v="13159.459500000001"/>
    <x v="1469"/>
    <x v="0"/>
    <m/>
  </r>
  <r>
    <d v="2025-08-14T04:01:56"/>
    <x v="1"/>
    <x v="36"/>
    <s v="HERRERA GIRALDO DAVINSON"/>
    <x v="0"/>
    <x v="0"/>
    <n v="184"/>
    <n v="20.4444444444444"/>
    <n v="196.37288135593201"/>
    <m/>
    <n v="109613.13559999999"/>
    <x v="1"/>
    <n v="14061.1111"/>
    <x v="1470"/>
    <x v="0"/>
    <m/>
  </r>
  <r>
    <d v="2025-08-14T04:01:56"/>
    <x v="9"/>
    <x v="1"/>
    <s v="PARRA VILLA YUBER ALONSO"/>
    <x v="6"/>
    <x v="0"/>
    <n v="153"/>
    <n v="19.125"/>
    <n v="174.553672316384"/>
    <m/>
    <n v="97433.898300000001"/>
    <x v="0"/>
    <n v="14061.1111"/>
    <x v="1470"/>
    <x v="0"/>
    <m/>
  </r>
  <r>
    <d v="2025-08-14T04:01:57"/>
    <x v="1"/>
    <x v="37"/>
    <s v="SANCHEZ BETANCOURT FRANSCISCO"/>
    <x v="0"/>
    <x v="0"/>
    <n v="168"/>
    <n v="18.6666666666667"/>
    <n v="196.37288135593201"/>
    <m/>
    <n v="109613.13559999999"/>
    <x v="0"/>
    <n v="14061.1111"/>
    <x v="1470"/>
    <x v="0"/>
    <m/>
  </r>
  <r>
    <d v="2025-08-14T04:01:57"/>
    <x v="9"/>
    <x v="2"/>
    <s v="HERNANDEZ MACIAS GILBERTO"/>
    <x v="0"/>
    <x v="0"/>
    <n v="221"/>
    <n v="24.5555555555556"/>
    <n v="196.37288135593201"/>
    <s v="2 Descuentos (Usuarios desubicados) "/>
    <n v="109613.13559999999"/>
    <x v="1"/>
    <n v="14061.1111"/>
    <x v="1470"/>
    <x v="0"/>
    <m/>
  </r>
  <r>
    <d v="2025-08-14T04:01:57"/>
    <x v="1"/>
    <x v="3"/>
    <s v="LOPEZ PINEDA DANIEL ESTIVEN"/>
    <x v="0"/>
    <x v="0"/>
    <n v="197"/>
    <n v="21.8888888888889"/>
    <n v="196.37288135593201"/>
    <m/>
    <n v="109613.13559999999"/>
    <x v="0"/>
    <n v="14061.1111"/>
    <x v="1470"/>
    <x v="0"/>
    <m/>
  </r>
  <r>
    <d v="2025-08-14T04:01:57"/>
    <x v="9"/>
    <x v="4"/>
    <s v="HINCAPIE LOPEZ DIDIER FABIAN"/>
    <x v="4"/>
    <x v="0"/>
    <n v="198"/>
    <n v="28.285714285714299"/>
    <n v="152.73446327683601"/>
    <m/>
    <n v="85254.660999999993"/>
    <x v="1"/>
    <n v="14061.1111"/>
    <x v="1470"/>
    <x v="0"/>
    <m/>
  </r>
  <r>
    <d v="2025-08-14T04:01:58"/>
    <x v="1"/>
    <x v="5"/>
    <s v="GONZALEZ PEREZ RAFAEL JOSE"/>
    <x v="3"/>
    <x v="0"/>
    <n v="206"/>
    <n v="20.6"/>
    <n v="218.19209039547999"/>
    <m/>
    <n v="121792.3729"/>
    <x v="1"/>
    <n v="14061.1111"/>
    <x v="1470"/>
    <x v="0"/>
    <m/>
  </r>
  <r>
    <d v="2025-08-14T04:01:58"/>
    <x v="1"/>
    <x v="6"/>
    <s v="CARTAGENA RAMIREZ FREDY ALONSO"/>
    <x v="3"/>
    <x v="0"/>
    <n v="271"/>
    <n v="27.1"/>
    <n v="218.19209039547999"/>
    <m/>
    <n v="121792.3729"/>
    <x v="0"/>
    <n v="14061.1111"/>
    <x v="1470"/>
    <x v="0"/>
    <m/>
  </r>
  <r>
    <d v="2025-08-14T04:01:58"/>
    <x v="9"/>
    <x v="7"/>
    <s v="MARIN ALZATE KEVIN ANDRES"/>
    <x v="4"/>
    <x v="0"/>
    <n v="140"/>
    <n v="20"/>
    <n v="152.73446327683601"/>
    <m/>
    <n v="85254.660999999993"/>
    <x v="0"/>
    <n v="14061.1111"/>
    <x v="1470"/>
    <x v="0"/>
    <m/>
  </r>
  <r>
    <d v="2025-08-14T04:01:58"/>
    <x v="1"/>
    <x v="9"/>
    <s v="MACIAS HERNANDEZ JULIAN DAVID"/>
    <x v="3"/>
    <x v="0"/>
    <n v="232"/>
    <n v="23.2"/>
    <n v="218.19209039547999"/>
    <s v="2 Descuentos (Usuarios desubicados) "/>
    <n v="121792.3729"/>
    <x v="0"/>
    <n v="14061.1111"/>
    <x v="1470"/>
    <x v="0"/>
    <m/>
  </r>
  <r>
    <d v="2025-08-14T04:01:58"/>
    <x v="9"/>
    <x v="11"/>
    <s v="DURANGO PAEZ GILDARDO"/>
    <x v="3"/>
    <x v="0"/>
    <n v="174"/>
    <n v="17.399999999999999"/>
    <n v="218.19209039547999"/>
    <m/>
    <n v="121792.3729"/>
    <x v="1"/>
    <n v="14061.1111"/>
    <x v="1470"/>
    <x v="0"/>
    <m/>
  </r>
  <r>
    <d v="2025-08-14T04:01:59"/>
    <x v="1"/>
    <x v="12"/>
    <s v="VERENZUELA MARTINEZ ALEXANDER"/>
    <x v="1"/>
    <x v="0"/>
    <n v="261"/>
    <n v="23.727272727272702"/>
    <n v="240.01129943502801"/>
    <s v="2 Descuentos (Usuarios desubicados) "/>
    <n v="133971.6102"/>
    <x v="1"/>
    <n v="14061.1111"/>
    <x v="1470"/>
    <x v="0"/>
    <m/>
  </r>
  <r>
    <d v="2025-08-14T04:01:59"/>
    <x v="9"/>
    <x v="13"/>
    <s v="PEREZ GARCIA JUAN ESTEBAN"/>
    <x v="0"/>
    <x v="0"/>
    <n v="188"/>
    <n v="20.8888888888889"/>
    <n v="196.37288135593201"/>
    <m/>
    <n v="109613.13559999999"/>
    <x v="0"/>
    <n v="14061.1111"/>
    <x v="1470"/>
    <x v="0"/>
    <m/>
  </r>
  <r>
    <d v="2025-08-14T04:01:59"/>
    <x v="1"/>
    <x v="15"/>
    <s v="ALBERTO ARISTIZABAL RAFAEL"/>
    <x v="4"/>
    <x v="0"/>
    <n v="188"/>
    <n v="26.8571428571429"/>
    <n v="152.73446327683601"/>
    <m/>
    <n v="85254.660999999993"/>
    <x v="0"/>
    <n v="14061.1111"/>
    <x v="1470"/>
    <x v="0"/>
    <m/>
  </r>
  <r>
    <d v="2025-08-14T04:01:59"/>
    <x v="1"/>
    <x v="16"/>
    <s v="GUTIERREZ ARICAPA DANIEL HUMBERTO"/>
    <x v="0"/>
    <x v="0"/>
    <n v="210"/>
    <n v="23.3333333333333"/>
    <n v="196.37288135593201"/>
    <m/>
    <n v="109613.13559999999"/>
    <x v="0"/>
    <n v="14061.1111"/>
    <x v="1470"/>
    <x v="0"/>
    <m/>
  </r>
  <r>
    <d v="2025-08-14T04:01:59"/>
    <x v="9"/>
    <x v="17"/>
    <s v="VALENCIA MENDOZA JHON"/>
    <x v="1"/>
    <x v="0"/>
    <n v="258"/>
    <n v="23.454545454545499"/>
    <n v="240.01129943502801"/>
    <s v="2 Descuentos (Conduct y despachador) "/>
    <n v="133971.6102"/>
    <x v="0"/>
    <n v="14061.1111"/>
    <x v="1470"/>
    <x v="0"/>
    <m/>
  </r>
  <r>
    <d v="2025-08-14T04:02:00"/>
    <x v="1"/>
    <x v="18"/>
    <s v="DURANGO DAVID JOSE"/>
    <x v="0"/>
    <x v="0"/>
    <n v="197"/>
    <n v="21.8888888888889"/>
    <n v="196.37288135593201"/>
    <m/>
    <n v="109613.13559999999"/>
    <x v="0"/>
    <n v="14061.1111"/>
    <x v="1470"/>
    <x v="0"/>
    <m/>
  </r>
  <r>
    <d v="2025-08-14T04:02:00"/>
    <x v="9"/>
    <x v="19"/>
    <s v="QUIRAMA CASTAEDA JHON JADER"/>
    <x v="9"/>
    <x v="0"/>
    <n v="260"/>
    <n v="21.6666666666667"/>
    <n v="261.83050847457599"/>
    <m/>
    <n v="146150.8475"/>
    <x v="1"/>
    <n v="14061.1111"/>
    <x v="1470"/>
    <x v="0"/>
    <m/>
  </r>
  <r>
    <d v="2025-08-14T04:02:00"/>
    <x v="1"/>
    <x v="20"/>
    <s v="SALDARRIAGA PARRA LUIS ALBERTO"/>
    <x v="0"/>
    <x v="0"/>
    <n v="188"/>
    <n v="20.8888888888889"/>
    <n v="196.37288135593201"/>
    <s v="1 Descuento (Despachador) "/>
    <n v="109613.13559999999"/>
    <x v="2"/>
    <n v="14061.1111"/>
    <x v="1470"/>
    <x v="0"/>
    <m/>
  </r>
  <r>
    <d v="2025-08-14T04:02:00"/>
    <x v="9"/>
    <x v="21"/>
    <s v="CUADROS PRESIGA JOSE GABRIEL"/>
    <x v="3"/>
    <x v="3"/>
    <n v="214"/>
    <n v="21.4"/>
    <n v="218.19209039547999"/>
    <s v="1 Descuento (Usuario movilidad reducida) "/>
    <n v="121792.3729"/>
    <x v="0"/>
    <n v="14061.1111"/>
    <x v="1470"/>
    <x v="0"/>
    <m/>
  </r>
  <r>
    <d v="2025-08-14T04:02:01"/>
    <x v="1"/>
    <x v="22"/>
    <s v="CIRO MARIN RODRIGO ALBERTO"/>
    <x v="1"/>
    <x v="0"/>
    <n v="223"/>
    <n v="20.272727272727298"/>
    <n v="240.01129943502801"/>
    <s v="Se descuenta 0.5 viaje de 3 35 pm ya que NO ingresa a placita zea. "/>
    <n v="127882.0527"/>
    <x v="0"/>
    <n v="14061.1111"/>
    <x v="1470"/>
    <x v="2"/>
    <n v="10.9095"/>
  </r>
  <r>
    <d v="2025-08-14T04:02:01"/>
    <x v="9"/>
    <x v="23"/>
    <s v="FLORES RINCON JORGE ALBERTO"/>
    <x v="3"/>
    <x v="0"/>
    <n v="218"/>
    <n v="21.8"/>
    <n v="218.19209039547999"/>
    <m/>
    <n v="121792.3729"/>
    <x v="0"/>
    <n v="14061.1111"/>
    <x v="1470"/>
    <x v="0"/>
    <m/>
  </r>
  <r>
    <d v="2025-08-14T04:02:01"/>
    <x v="1"/>
    <x v="24"/>
    <s v="AGUDELO GARCIA LLORDIN ELIAS"/>
    <x v="0"/>
    <x v="3"/>
    <n v="187"/>
    <n v="20.7777777777778"/>
    <n v="196.37288135593201"/>
    <m/>
    <n v="109613.13559999999"/>
    <x v="0"/>
    <n v="14061.1111"/>
    <x v="1470"/>
    <x v="0"/>
    <m/>
  </r>
  <r>
    <d v="2025-08-14T04:02:01"/>
    <x v="9"/>
    <x v="25"/>
    <s v="LEON PEREZ RAUL ENRIQUE"/>
    <x v="0"/>
    <x v="0"/>
    <n v="155"/>
    <n v="17.2222222222222"/>
    <n v="196.37288135593201"/>
    <m/>
    <n v="109613.13559999999"/>
    <x v="0"/>
    <n v="14061.1111"/>
    <x v="1470"/>
    <x v="0"/>
    <m/>
  </r>
  <r>
    <d v="2025-08-14T04:02:01"/>
    <x v="1"/>
    <x v="26"/>
    <s v="MARTINEZ  WILMAR"/>
    <x v="10"/>
    <x v="3"/>
    <n v="107"/>
    <n v="26.75"/>
    <n v="87.276836158192097"/>
    <m/>
    <n v="48716.949200000003"/>
    <x v="0"/>
    <n v="14061.1111"/>
    <x v="1470"/>
    <x v="0"/>
    <m/>
  </r>
  <r>
    <d v="2025-08-14T04:02:02"/>
    <x v="9"/>
    <x v="39"/>
    <s v="CALLE BOTERO ANDRES CAMILO"/>
    <x v="3"/>
    <x v="0"/>
    <n v="190"/>
    <n v="19"/>
    <n v="218.19209039547999"/>
    <m/>
    <n v="121792.3729"/>
    <x v="0"/>
    <n v="14061.1111"/>
    <x v="1470"/>
    <x v="0"/>
    <m/>
  </r>
  <r>
    <d v="2025-08-14T04:02:02"/>
    <x v="1"/>
    <x v="27"/>
    <s v="AGUDELO GARCIA DENIN ANGELO"/>
    <x v="1"/>
    <x v="0"/>
    <n v="224"/>
    <n v="20.363636363636399"/>
    <n v="240.01129943502801"/>
    <m/>
    <n v="133971.6102"/>
    <x v="0"/>
    <n v="14061.1111"/>
    <x v="1470"/>
    <x v="0"/>
    <m/>
  </r>
  <r>
    <d v="2025-08-14T04:02:00"/>
    <x v="1"/>
    <x v="38"/>
    <s v="JIMENEZ HURTADO CARLOS ESTIVEN"/>
    <x v="0"/>
    <x v="0"/>
    <n v="178"/>
    <n v="19.7777777777778"/>
    <n v="196.37288135593201"/>
    <m/>
    <n v="109613.13559999999"/>
    <x v="1"/>
    <n v="14061.1111"/>
    <x v="1470"/>
    <x v="0"/>
    <m/>
  </r>
  <r>
    <d v="2025-08-14T04:02:02"/>
    <x v="1"/>
    <x v="28"/>
    <s v="MARULANDA JARAMILLO DAWER ANDRES"/>
    <x v="3"/>
    <x v="0"/>
    <n v="201"/>
    <n v="20.100000000000001"/>
    <n v="218.19209039547999"/>
    <s v="1 Descuento (Usuario movilidad reducida) "/>
    <n v="121792.3729"/>
    <x v="0"/>
    <n v="14061.1111"/>
    <x v="1470"/>
    <x v="0"/>
    <m/>
  </r>
  <r>
    <d v="2025-08-14T04:02:02"/>
    <x v="9"/>
    <x v="29"/>
    <s v="MONTOYA OSPINA GILBERTO ANTONIO"/>
    <x v="3"/>
    <x v="0"/>
    <n v="236"/>
    <n v="23.6"/>
    <n v="218.19209039547999"/>
    <m/>
    <n v="121792.3729"/>
    <x v="0"/>
    <n v="14061.1111"/>
    <x v="1470"/>
    <x v="0"/>
    <m/>
  </r>
  <r>
    <d v="2025-08-14T04:02:03"/>
    <x v="1"/>
    <x v="30"/>
    <s v="GOMEZ VERGARA EDWIN"/>
    <x v="6"/>
    <x v="0"/>
    <n v="179"/>
    <n v="22.375"/>
    <n v="174.553672316384"/>
    <m/>
    <n v="97433.898300000001"/>
    <x v="1"/>
    <n v="14061.1111"/>
    <x v="1470"/>
    <x v="0"/>
    <m/>
  </r>
  <r>
    <d v="2025-08-14T04:02:03"/>
    <x v="9"/>
    <x v="31"/>
    <s v="MARTINEZ CHAVERRA LUIS NORBERTO"/>
    <x v="3"/>
    <x v="0"/>
    <n v="245"/>
    <n v="24.5"/>
    <n v="218.19209039547999"/>
    <s v="1 Descuento (Despachador) "/>
    <n v="121792.3729"/>
    <x v="0"/>
    <n v="14061.1111"/>
    <x v="1470"/>
    <x v="0"/>
    <m/>
  </r>
  <r>
    <d v="2025-08-14T04:02:03"/>
    <x v="1"/>
    <x v="32"/>
    <s v="TABORDA ROJAS DIEGO ALEJANDRO"/>
    <x v="6"/>
    <x v="0"/>
    <n v="181"/>
    <n v="22.625"/>
    <n v="174.553672316384"/>
    <m/>
    <n v="97433.898300000001"/>
    <x v="1"/>
    <n v="14061.1111"/>
    <x v="1470"/>
    <x v="0"/>
    <m/>
  </r>
  <r>
    <d v="2025-08-14T04:02:03"/>
    <x v="9"/>
    <x v="33"/>
    <s v="CALLE BOTERO JUAN RICARDO"/>
    <x v="3"/>
    <x v="0"/>
    <n v="209"/>
    <n v="20.9"/>
    <n v="218.19209039547999"/>
    <m/>
    <n v="121792.3729"/>
    <x v="0"/>
    <n v="14061.1111"/>
    <x v="1470"/>
    <x v="0"/>
    <m/>
  </r>
  <r>
    <d v="2025-08-14T04:02:03"/>
    <x v="1"/>
    <x v="34"/>
    <s v="PALMAR PANA EDIXON JOSUE"/>
    <x v="0"/>
    <x v="0"/>
    <n v="185"/>
    <n v="20.5555555555556"/>
    <n v="196.37288135593201"/>
    <m/>
    <n v="109613.13559999999"/>
    <x v="0"/>
    <n v="14061.1111"/>
    <x v="1470"/>
    <x v="0"/>
    <m/>
  </r>
  <r>
    <d v="2025-08-14T04:02:04"/>
    <x v="1"/>
    <x v="35"/>
    <s v="OCAMPO OCAMPO ANTONIO JOSE"/>
    <x v="1"/>
    <x v="0"/>
    <n v="266"/>
    <n v="24.181818181818201"/>
    <n v="240.01129943502801"/>
    <m/>
    <n v="133971.6102"/>
    <x v="0"/>
    <n v="14061.1111"/>
    <x v="1470"/>
    <x v="0"/>
    <m/>
  </r>
  <r>
    <d v="2025-08-14T04:02:04"/>
    <x v="9"/>
    <x v="41"/>
    <s v="GARCIA DAVID WILSON ALBERTO"/>
    <x v="3"/>
    <x v="0"/>
    <n v="215"/>
    <n v="21.5"/>
    <n v="218.19209039547999"/>
    <m/>
    <n v="121792.3729"/>
    <x v="1"/>
    <n v="14061.1111"/>
    <x v="1470"/>
    <x v="0"/>
    <m/>
  </r>
  <r>
    <d v="2025-08-14T04:02:04"/>
    <x v="1"/>
    <x v="40"/>
    <s v="LOPERA ALVAREZ ESTIVEN"/>
    <x v="3"/>
    <x v="0"/>
    <n v="217"/>
    <n v="21.7"/>
    <n v="218.19209039547999"/>
    <m/>
    <n v="121792.3729"/>
    <x v="1"/>
    <n v="14061.1111"/>
    <x v="1470"/>
    <x v="0"/>
    <m/>
  </r>
  <r>
    <d v="2025-08-15T01:55:28"/>
    <x v="9"/>
    <x v="36"/>
    <s v="HERRERA GIRALDO DAVINSON"/>
    <x v="3"/>
    <x v="0"/>
    <n v="217"/>
    <n v="21.7"/>
    <n v="220.309423347398"/>
    <m/>
    <n v="123031.01270000001"/>
    <x v="1"/>
    <n v="14057.894700000001"/>
    <x v="1471"/>
    <x v="0"/>
    <m/>
  </r>
  <r>
    <d v="2025-08-15T01:55:28"/>
    <x v="1"/>
    <x v="1"/>
    <s v="PARRA VILLA YUBER ALONSO "/>
    <x v="0"/>
    <x v="0"/>
    <n v="198"/>
    <n v="22"/>
    <n v="198.27848101265801"/>
    <m/>
    <n v="110727.9114"/>
    <x v="0"/>
    <n v="14057.894700000001"/>
    <x v="1471"/>
    <x v="0"/>
    <m/>
  </r>
  <r>
    <d v="2025-08-15T01:55:29"/>
    <x v="9"/>
    <x v="37"/>
    <s v="LAYOS JIMENEZ JOHAN CAMILO"/>
    <x v="3"/>
    <x v="0"/>
    <n v="183"/>
    <n v="18.3"/>
    <n v="220.309423347398"/>
    <m/>
    <n v="123031.01270000001"/>
    <x v="0"/>
    <n v="14057.894700000001"/>
    <x v="1471"/>
    <x v="0"/>
    <m/>
  </r>
  <r>
    <d v="2025-08-15T01:55:28"/>
    <x v="1"/>
    <x v="0"/>
    <s v="MACIAS HERNANDEZ JULIAN DAVID"/>
    <x v="8"/>
    <x v="0"/>
    <n v="108"/>
    <n v="21.6"/>
    <n v="110.154711673699"/>
    <m/>
    <n v="61515.506300000001"/>
    <x v="0"/>
    <n v="14057.894700000001"/>
    <x v="1471"/>
    <x v="0"/>
    <m/>
  </r>
  <r>
    <d v="2025-08-15T01:55:29"/>
    <x v="1"/>
    <x v="2"/>
    <s v="LONDOO LOPERA DUVAN ANDRES"/>
    <x v="3"/>
    <x v="0"/>
    <n v="229"/>
    <n v="22.9"/>
    <n v="220.309423347398"/>
    <m/>
    <n v="123031.01270000001"/>
    <x v="1"/>
    <n v="14057.894700000001"/>
    <x v="1471"/>
    <x v="0"/>
    <m/>
  </r>
  <r>
    <d v="2025-08-15T01:55:29"/>
    <x v="9"/>
    <x v="3"/>
    <s v="LOPEZ PINEDA DANIEL ESTIVEN"/>
    <x v="1"/>
    <x v="0"/>
    <n v="208"/>
    <n v="18.909090909090899"/>
    <n v="242.34036568213801"/>
    <m/>
    <n v="135334.1139"/>
    <x v="0"/>
    <n v="14057.894700000001"/>
    <x v="1471"/>
    <x v="0"/>
    <m/>
  </r>
  <r>
    <d v="2025-08-15T01:55:29"/>
    <x v="1"/>
    <x v="5"/>
    <s v="GONZALEZ PEREZ RAFAEL JOSE "/>
    <x v="1"/>
    <x v="0"/>
    <n v="258"/>
    <n v="23.454545454545499"/>
    <n v="242.34036568213801"/>
    <m/>
    <n v="135334.1139"/>
    <x v="1"/>
    <n v="14057.894700000001"/>
    <x v="1471"/>
    <x v="0"/>
    <m/>
  </r>
  <r>
    <d v="2025-08-15T01:55:30"/>
    <x v="1"/>
    <x v="7"/>
    <s v="MARIN ALZATE KEVIN ANDRES"/>
    <x v="1"/>
    <x v="0"/>
    <n v="211"/>
    <n v="19.181818181818201"/>
    <n v="242.34036568213801"/>
    <m/>
    <n v="135334.1139"/>
    <x v="0"/>
    <n v="14057.894700000001"/>
    <x v="1471"/>
    <x v="0"/>
    <m/>
  </r>
  <r>
    <d v="2025-08-15T01:55:29"/>
    <x v="9"/>
    <x v="6"/>
    <s v="CARTAGENA RAMIREZ FREDY ALONSO"/>
    <x v="6"/>
    <x v="0"/>
    <n v="188"/>
    <n v="23.5"/>
    <n v="176.24753867791799"/>
    <m/>
    <n v="98424.810100000002"/>
    <x v="0"/>
    <n v="14057.894700000001"/>
    <x v="1471"/>
    <x v="0"/>
    <m/>
  </r>
  <r>
    <d v="2025-08-15T01:55:30"/>
    <x v="9"/>
    <x v="9"/>
    <s v="DAVID  HENRY GIOVANNY"/>
    <x v="3"/>
    <x v="0"/>
    <n v="259"/>
    <n v="25.9"/>
    <n v="220.309423347398"/>
    <s v="1 Descuento (Despachador) "/>
    <n v="123031.01270000001"/>
    <x v="0"/>
    <n v="14057.894700000001"/>
    <x v="1471"/>
    <x v="0"/>
    <m/>
  </r>
  <r>
    <d v="2025-08-15T01:55:30"/>
    <x v="1"/>
    <x v="11"/>
    <s v="HINCAPIE LOPEZ DIDIER FABIAN"/>
    <x v="1"/>
    <x v="0"/>
    <n v="255"/>
    <n v="23.181818181818201"/>
    <n v="242.34036568213801"/>
    <m/>
    <n v="135334.1139"/>
    <x v="1"/>
    <n v="14057.894700000001"/>
    <x v="1471"/>
    <x v="0"/>
    <m/>
  </r>
  <r>
    <d v="2025-08-15T01:55:30"/>
    <x v="9"/>
    <x v="12"/>
    <s v="VERENZUELA MARTINEZ ALEXANDER"/>
    <x v="0"/>
    <x v="0"/>
    <n v="220"/>
    <n v="24.4444444444444"/>
    <n v="198.27848101265801"/>
    <m/>
    <n v="110727.9114"/>
    <x v="1"/>
    <n v="14057.894700000001"/>
    <x v="1471"/>
    <x v="0"/>
    <m/>
  </r>
  <r>
    <d v="2025-08-15T01:55:31"/>
    <x v="1"/>
    <x v="13"/>
    <s v="PEREZ GARCIA JUAN ESTEBAN"/>
    <x v="3"/>
    <x v="0"/>
    <n v="233"/>
    <n v="23.3"/>
    <n v="220.309423347398"/>
    <m/>
    <n v="123031.01270000001"/>
    <x v="0"/>
    <n v="14057.894700000001"/>
    <x v="1471"/>
    <x v="0"/>
    <m/>
  </r>
  <r>
    <d v="2025-08-15T01:55:31"/>
    <x v="9"/>
    <x v="15"/>
    <s v="ALBERTO ARISTIZABAL RAFAEL"/>
    <x v="0"/>
    <x v="0"/>
    <n v="219"/>
    <n v="24.3333333333333"/>
    <n v="198.27848101265801"/>
    <m/>
    <n v="110727.9114"/>
    <x v="0"/>
    <n v="14057.894700000001"/>
    <x v="1471"/>
    <x v="0"/>
    <m/>
  </r>
  <r>
    <d v="2025-08-15T01:55:31"/>
    <x v="1"/>
    <x v="16"/>
    <s v="MACEA ARBELAEZ MATEO"/>
    <x v="1"/>
    <x v="0"/>
    <n v="240"/>
    <n v="21.818181818181799"/>
    <n v="242.34036568213801"/>
    <m/>
    <n v="135334.1139"/>
    <x v="0"/>
    <n v="14057.894700000001"/>
    <x v="1471"/>
    <x v="0"/>
    <m/>
  </r>
  <r>
    <d v="2025-08-15T01:55:31"/>
    <x v="9"/>
    <x v="17"/>
    <s v="VALENCIA MENDOZA JHON"/>
    <x v="4"/>
    <x v="0"/>
    <n v="160"/>
    <n v="22.8571428571429"/>
    <n v="154.21659634317899"/>
    <m/>
    <n v="86121.708899999998"/>
    <x v="0"/>
    <n v="14057.894700000001"/>
    <x v="1471"/>
    <x v="0"/>
    <m/>
  </r>
  <r>
    <d v="2025-08-15T01:55:31"/>
    <x v="1"/>
    <x v="18"/>
    <s v="DURANGO DAVID JOSE"/>
    <x v="0"/>
    <x v="0"/>
    <n v="238"/>
    <n v="26.4444444444444"/>
    <n v="198.27848101265801"/>
    <m/>
    <n v="110727.9114"/>
    <x v="0"/>
    <n v="14057.894700000001"/>
    <x v="1471"/>
    <x v="0"/>
    <m/>
  </r>
  <r>
    <d v="2025-08-15T01:55:32"/>
    <x v="9"/>
    <x v="19"/>
    <s v="QUIRAMA CASTAEDA JHON JADER"/>
    <x v="0"/>
    <x v="0"/>
    <n v="211"/>
    <n v="23.4444444444444"/>
    <n v="198.27848101265801"/>
    <m/>
    <n v="110727.9114"/>
    <x v="1"/>
    <n v="14057.894700000001"/>
    <x v="1471"/>
    <x v="0"/>
    <m/>
  </r>
  <r>
    <d v="2025-08-15T01:55:32"/>
    <x v="1"/>
    <x v="20"/>
    <s v="SALDARRIAGA PARRA LUIS ALBERTO "/>
    <x v="0"/>
    <x v="0"/>
    <n v="156"/>
    <n v="17.3333333333333"/>
    <n v="198.27848101265801"/>
    <s v="Se descuenta 0.5 viaje de 1 Descuento (Despachador) "/>
    <n v="110727.9114"/>
    <x v="2"/>
    <n v="14057.894700000001"/>
    <x v="1471"/>
    <x v="0"/>
    <m/>
  </r>
  <r>
    <d v="2025-08-15T01:55:32"/>
    <x v="9"/>
    <x v="21"/>
    <s v="CUADROS PRESIGA JOSE GABRIEL"/>
    <x v="3"/>
    <x v="0"/>
    <n v="177"/>
    <n v="17.7"/>
    <n v="220.309423347398"/>
    <m/>
    <n v="123031.01270000001"/>
    <x v="0"/>
    <n v="14057.894700000001"/>
    <x v="1471"/>
    <x v="0"/>
    <m/>
  </r>
  <r>
    <d v="2025-08-15T01:55:32"/>
    <x v="1"/>
    <x v="38"/>
    <s v="JIMENEZ HURTADO CARLOS ESTIVEN"/>
    <x v="0"/>
    <x v="0"/>
    <n v="191"/>
    <n v="21.2222222222222"/>
    <n v="198.27848101265801"/>
    <m/>
    <n v="110727.9114"/>
    <x v="1"/>
    <n v="14057.894700000001"/>
    <x v="1471"/>
    <x v="0"/>
    <m/>
  </r>
  <r>
    <d v="2025-08-15T01:55:32"/>
    <x v="9"/>
    <x v="22"/>
    <s v="HERNANDEZ MACIAS GILBERTO"/>
    <x v="3"/>
    <x v="0"/>
    <n v="195"/>
    <n v="19.5"/>
    <n v="220.309423347398"/>
    <m/>
    <n v="123031.01270000001"/>
    <x v="0"/>
    <n v="14057.894700000001"/>
    <x v="1471"/>
    <x v="0"/>
    <m/>
  </r>
  <r>
    <d v="2025-08-15T01:55:33"/>
    <x v="1"/>
    <x v="23"/>
    <s v="FLORES RINCON JORGE ALBERTO"/>
    <x v="1"/>
    <x v="0"/>
    <n v="244"/>
    <n v="22.181818181818201"/>
    <n v="242.34036568213801"/>
    <m/>
    <n v="135334.1139"/>
    <x v="0"/>
    <n v="14057.894700000001"/>
    <x v="1471"/>
    <x v="0"/>
    <m/>
  </r>
  <r>
    <d v="2025-08-15T01:55:33"/>
    <x v="9"/>
    <x v="24"/>
    <s v="AGUDELO GARCIA LLORDIN ELIAS"/>
    <x v="0"/>
    <x v="0"/>
    <n v="164"/>
    <n v="18.2222222222222"/>
    <n v="198.27848101265801"/>
    <s v="1 Descuento (Usuario desubicado) "/>
    <n v="110727.9114"/>
    <x v="0"/>
    <n v="14057.894700000001"/>
    <x v="1471"/>
    <x v="0"/>
    <m/>
  </r>
  <r>
    <d v="2025-08-15T01:55:33"/>
    <x v="1"/>
    <x v="25"/>
    <s v="LEON PEREZ RAUL ENRIQUE "/>
    <x v="1"/>
    <x v="0"/>
    <n v="229"/>
    <n v="20.818181818181799"/>
    <n v="242.34036568213801"/>
    <m/>
    <n v="135334.1139"/>
    <x v="0"/>
    <n v="14057.894700000001"/>
    <x v="1471"/>
    <x v="0"/>
    <m/>
  </r>
  <r>
    <d v="2025-08-15T01:55:33"/>
    <x v="9"/>
    <x v="26"/>
    <s v="MARTINEZ  WILMAR"/>
    <x v="1"/>
    <x v="0"/>
    <n v="223"/>
    <n v="20.272727272727298"/>
    <n v="242.34036568213801"/>
    <s v="1 Descuento (Jefe de ruta) "/>
    <n v="135334.1139"/>
    <x v="0"/>
    <n v="14057.894700000001"/>
    <x v="1471"/>
    <x v="0"/>
    <m/>
  </r>
  <r>
    <d v="2025-08-15T01:55:33"/>
    <x v="1"/>
    <x v="39"/>
    <s v="CALLE BOTERO ANDRES CAMILO"/>
    <x v="0"/>
    <x v="0"/>
    <n v="208"/>
    <n v="23.1111111111111"/>
    <n v="198.27848101265801"/>
    <m/>
    <n v="110727.9114"/>
    <x v="0"/>
    <n v="14057.894700000001"/>
    <x v="1471"/>
    <x v="0"/>
    <m/>
  </r>
  <r>
    <d v="2025-08-15T01:55:34"/>
    <x v="9"/>
    <x v="27"/>
    <s v="AGUDELO GARCIA DENIN ANGELO"/>
    <x v="6"/>
    <x v="0"/>
    <n v="202"/>
    <n v="23.764705882352899"/>
    <n v="187.263009845288"/>
    <m/>
    <n v="104576.36079999999"/>
    <x v="0"/>
    <n v="14057.894700000001"/>
    <x v="1471"/>
    <x v="0"/>
    <m/>
  </r>
  <r>
    <d v="2025-08-15T01:55:34"/>
    <x v="1"/>
    <x v="28"/>
    <s v="MARULANDA JARAMILLO DAWER ANDRES"/>
    <x v="6"/>
    <x v="0"/>
    <n v="181"/>
    <n v="22.625"/>
    <n v="176.24753867791799"/>
    <m/>
    <n v="98424.810100000002"/>
    <x v="0"/>
    <n v="14057.894700000001"/>
    <x v="1471"/>
    <x v="0"/>
    <m/>
  </r>
  <r>
    <d v="2025-08-15T01:55:34"/>
    <x v="9"/>
    <x v="29"/>
    <s v="MONTOYA OSPINA GILBERTO ANTONIO "/>
    <x v="3"/>
    <x v="0"/>
    <n v="245"/>
    <n v="24.5"/>
    <n v="220.309423347398"/>
    <s v="1 Descuento (Conduct) "/>
    <n v="123031.01270000001"/>
    <x v="0"/>
    <n v="14057.894700000001"/>
    <x v="1471"/>
    <x v="0"/>
    <m/>
  </r>
  <r>
    <d v="2025-08-15T01:55:34"/>
    <x v="1"/>
    <x v="30"/>
    <s v="GOMEZ VERGARA EDWIN"/>
    <x v="6"/>
    <x v="0"/>
    <n v="176"/>
    <n v="22"/>
    <n v="176.24753867791799"/>
    <m/>
    <n v="98424.810100000002"/>
    <x v="1"/>
    <n v="14057.894700000001"/>
    <x v="1471"/>
    <x v="0"/>
    <m/>
  </r>
  <r>
    <d v="2025-08-15T01:55:34"/>
    <x v="9"/>
    <x v="31"/>
    <s v="BERNAL RONDON KEVIN OSWALDO"/>
    <x v="0"/>
    <x v="0"/>
    <n v="209"/>
    <n v="23.2222222222222"/>
    <n v="198.27848101265801"/>
    <s v="1 Descuento (Jefe de ruta) "/>
    <n v="110727.9114"/>
    <x v="0"/>
    <n v="14057.894700000001"/>
    <x v="1471"/>
    <x v="0"/>
    <m/>
  </r>
  <r>
    <d v="2025-08-15T01:55:35"/>
    <x v="1"/>
    <x v="32"/>
    <s v="GUTIERREZ ARICAPA DANIEL HUMBERTO"/>
    <x v="3"/>
    <x v="0"/>
    <n v="234"/>
    <n v="23.4"/>
    <n v="220.309423347398"/>
    <m/>
    <n v="123031.01270000001"/>
    <x v="1"/>
    <n v="14057.894700000001"/>
    <x v="1471"/>
    <x v="0"/>
    <m/>
  </r>
  <r>
    <d v="2025-08-15T01:55:35"/>
    <x v="9"/>
    <x v="33"/>
    <s v="CALLE BOTERO JUAN RICARDO"/>
    <x v="2"/>
    <x v="0"/>
    <n v="138"/>
    <n v="23"/>
    <n v="132.185654008439"/>
    <m/>
    <n v="73818.607600000003"/>
    <x v="0"/>
    <n v="14057.894700000001"/>
    <x v="1471"/>
    <x v="0"/>
    <m/>
  </r>
  <r>
    <d v="2025-08-15T01:55:35"/>
    <x v="1"/>
    <x v="34"/>
    <s v="PALMAR PANA EDIXON JOSUE"/>
    <x v="12"/>
    <x v="0"/>
    <n v="279"/>
    <n v="21.461538461538499"/>
    <n v="286.402250351617"/>
    <m/>
    <n v="159940.31649999999"/>
    <x v="0"/>
    <n v="14057.894700000001"/>
    <x v="1471"/>
    <x v="0"/>
    <m/>
  </r>
  <r>
    <d v="2025-08-15T01:55:35"/>
    <x v="9"/>
    <x v="35"/>
    <s v="JARAMILLO JARAMILLO FRANCISCO WBEIMAR "/>
    <x v="3"/>
    <x v="0"/>
    <n v="203"/>
    <n v="20.3"/>
    <n v="220.309423347398"/>
    <m/>
    <n v="123031.01270000001"/>
    <x v="0"/>
    <n v="14057.894700000001"/>
    <x v="1471"/>
    <x v="0"/>
    <m/>
  </r>
  <r>
    <d v="2025-08-15T01:55:35"/>
    <x v="1"/>
    <x v="41"/>
    <s v="GARCIA DAVID WILSON ALBERTO"/>
    <x v="8"/>
    <x v="0"/>
    <n v="133"/>
    <n v="26.6"/>
    <n v="110.154711673699"/>
    <m/>
    <n v="61515.506300000001"/>
    <x v="1"/>
    <n v="14057.894700000001"/>
    <x v="1471"/>
    <x v="0"/>
    <m/>
  </r>
  <r>
    <d v="2025-08-15T01:55:36"/>
    <x v="9"/>
    <x v="40"/>
    <s v="LOPERA ALVAREZ ESTIVEN"/>
    <x v="0"/>
    <x v="0"/>
    <n v="210"/>
    <n v="23.3333333333333"/>
    <n v="198.27848101265801"/>
    <s v="1 Descuento (Despachador) "/>
    <n v="110727.9114"/>
    <x v="1"/>
    <n v="14057.894700000001"/>
    <x v="1471"/>
    <x v="0"/>
    <m/>
  </r>
  <r>
    <d v="2025-08-16T03:14:13"/>
    <x v="9"/>
    <x v="6"/>
    <s v="CARTAGENA RAMIREZ FREDY ALONSO"/>
    <x v="3"/>
    <x v="0"/>
    <n v="239"/>
    <n v="23.9"/>
    <n v="222.74285714285699"/>
    <m/>
    <n v="124454.5714"/>
    <x v="0"/>
    <n v="12775"/>
    <x v="1472"/>
    <x v="0"/>
    <m/>
  </r>
  <r>
    <d v="2025-08-16T03:14:12"/>
    <x v="9"/>
    <x v="0"/>
    <s v="GOMEZ MARIN ALVARO"/>
    <x v="4"/>
    <x v="3"/>
    <n v="173"/>
    <n v="24.714285714285701"/>
    <n v="155.91999999999999"/>
    <m/>
    <n v="87118.2"/>
    <x v="0"/>
    <n v="12775"/>
    <x v="1472"/>
    <x v="0"/>
    <m/>
  </r>
  <r>
    <d v="2025-08-16T03:14:12"/>
    <x v="1"/>
    <x v="36"/>
    <s v="HINCAPIE LOPEZ DIDIER FABIAN"/>
    <x v="0"/>
    <x v="0"/>
    <n v="231"/>
    <n v="25.6666666666667"/>
    <n v="200.46857142857101"/>
    <m/>
    <n v="112009.1143"/>
    <x v="1"/>
    <n v="12775"/>
    <x v="1472"/>
    <x v="0"/>
    <m/>
  </r>
  <r>
    <d v="2025-08-16T03:14:12"/>
    <x v="9"/>
    <x v="1"/>
    <s v="PARRA VILLA YUBER ALONSO"/>
    <x v="3"/>
    <x v="0"/>
    <n v="210"/>
    <n v="21"/>
    <n v="222.74285714285699"/>
    <m/>
    <n v="124454.5714"/>
    <x v="0"/>
    <n v="12775"/>
    <x v="1472"/>
    <x v="0"/>
    <m/>
  </r>
  <r>
    <d v="2025-08-16T03:14:12"/>
    <x v="1"/>
    <x v="37"/>
    <s v="SANCHEZ BETANCOURT FRANSCISCO"/>
    <x v="0"/>
    <x v="0"/>
    <n v="228"/>
    <n v="25.3333333333333"/>
    <n v="200.46857142857101"/>
    <s v="2 Descuentos (Despachador) "/>
    <n v="112009.1143"/>
    <x v="0"/>
    <n v="12775"/>
    <x v="1472"/>
    <x v="0"/>
    <m/>
  </r>
  <r>
    <d v="2025-08-16T03:14:13"/>
    <x v="9"/>
    <x v="2"/>
    <s v="LONDOO LOPERA DUVAN ANDRES"/>
    <x v="3"/>
    <x v="0"/>
    <n v="207"/>
    <n v="21.789473684210499"/>
    <n v="211.60571428571399"/>
    <m/>
    <n v="118231.8429"/>
    <x v="1"/>
    <n v="12775"/>
    <x v="1472"/>
    <x v="0"/>
    <m/>
  </r>
  <r>
    <d v="2025-08-16T03:14:13"/>
    <x v="1"/>
    <x v="3"/>
    <s v="LAYOS JIMENEZ JOHAN CAMILO"/>
    <x v="3"/>
    <x v="0"/>
    <n v="219"/>
    <n v="21.9"/>
    <n v="222.74285714285699"/>
    <s v="1 Descuento (Usuario desubicado) "/>
    <n v="124454.5714"/>
    <x v="0"/>
    <n v="12775"/>
    <x v="1472"/>
    <x v="0"/>
    <m/>
  </r>
  <r>
    <d v="2025-08-16T03:14:13"/>
    <x v="9"/>
    <x v="4"/>
    <s v="VALENCIA MENDOZA JHON"/>
    <x v="3"/>
    <x v="3"/>
    <n v="254"/>
    <n v="25.4"/>
    <n v="222.74285714285699"/>
    <s v="1 Descuento (Despachador) "/>
    <n v="124454.5714"/>
    <x v="1"/>
    <n v="12775"/>
    <x v="1472"/>
    <x v="0"/>
    <m/>
  </r>
  <r>
    <d v="2025-08-16T03:14:13"/>
    <x v="1"/>
    <x v="5"/>
    <s v="GONZALEZ PEREZ RAFAEL JOSE"/>
    <x v="3"/>
    <x v="0"/>
    <n v="244"/>
    <n v="24.4"/>
    <n v="222.74285714285699"/>
    <m/>
    <n v="124454.5714"/>
    <x v="1"/>
    <n v="12775"/>
    <x v="1472"/>
    <x v="0"/>
    <m/>
  </r>
  <r>
    <d v="2025-08-16T03:14:14"/>
    <x v="1"/>
    <x v="7"/>
    <s v="GUTIERREZ ARICAPA DANIEL HUMBERTO"/>
    <x v="0"/>
    <x v="3"/>
    <n v="207"/>
    <n v="23"/>
    <n v="200.46857142857101"/>
    <s v="3 Descuentos (Usuario desubicado y conducts) "/>
    <n v="112009.1143"/>
    <x v="0"/>
    <n v="12775"/>
    <x v="1472"/>
    <x v="0"/>
    <m/>
  </r>
  <r>
    <d v="2025-08-16T03:14:14"/>
    <x v="9"/>
    <x v="9"/>
    <s v="DAVID  HENRY GIOVANNY"/>
    <x v="1"/>
    <x v="0"/>
    <n v="252"/>
    <n v="22.909090909090899"/>
    <n v="245.017142857143"/>
    <m/>
    <n v="136900.02859999999"/>
    <x v="0"/>
    <n v="12775"/>
    <x v="1472"/>
    <x v="0"/>
    <m/>
  </r>
  <r>
    <d v="2025-08-16T03:14:14"/>
    <x v="1"/>
    <x v="11"/>
    <s v="DURANGO PAEZ GILDARDO"/>
    <x v="5"/>
    <x v="0"/>
    <n v="36"/>
    <n v="36"/>
    <n v="22.2742857142857"/>
    <m/>
    <n v="12445.4571"/>
    <x v="1"/>
    <n v="12775"/>
    <x v="1472"/>
    <x v="0"/>
    <m/>
  </r>
  <r>
    <d v="2025-08-16T03:14:14"/>
    <x v="9"/>
    <x v="12"/>
    <s v="VERENZUELA MARTINEZ ALEXANDER"/>
    <x v="3"/>
    <x v="0"/>
    <n v="271"/>
    <n v="27.1"/>
    <n v="222.74285714285699"/>
    <m/>
    <n v="124454.5714"/>
    <x v="1"/>
    <n v="12775"/>
    <x v="1472"/>
    <x v="0"/>
    <m/>
  </r>
  <r>
    <d v="2025-08-16T03:14:15"/>
    <x v="1"/>
    <x v="13"/>
    <s v="PEREZ GARCIA JUAN ESTEBAN"/>
    <x v="2"/>
    <x v="0"/>
    <n v="118"/>
    <n v="19.6666666666667"/>
    <n v="133.64571428571401"/>
    <m/>
    <n v="74672.742899999997"/>
    <x v="0"/>
    <n v="12775"/>
    <x v="1472"/>
    <x v="0"/>
    <m/>
  </r>
  <r>
    <d v="2025-08-16T03:14:15"/>
    <x v="9"/>
    <x v="14"/>
    <s v="MURILLO  YORMAN ANDRES"/>
    <x v="10"/>
    <x v="3"/>
    <n v="96"/>
    <n v="21.3333333333333"/>
    <n v="100.234285714286"/>
    <m/>
    <n v="56004.557099999998"/>
    <x v="0"/>
    <n v="12775"/>
    <x v="1472"/>
    <x v="0"/>
    <m/>
  </r>
  <r>
    <d v="2025-08-16T03:14:15"/>
    <x v="1"/>
    <x v="15"/>
    <s v="ALBERTO ARISTIZABAL RAFAEL"/>
    <x v="0"/>
    <x v="0"/>
    <n v="207"/>
    <n v="23"/>
    <n v="200.46857142857101"/>
    <m/>
    <n v="112009.1143"/>
    <x v="0"/>
    <n v="12775"/>
    <x v="1472"/>
    <x v="0"/>
    <m/>
  </r>
  <r>
    <d v="2025-08-16T03:14:15"/>
    <x v="9"/>
    <x v="16"/>
    <s v="MACEA ARBELAEZ MATEO"/>
    <x v="12"/>
    <x v="0"/>
    <n v="240"/>
    <n v="18.461538461538499"/>
    <n v="289.56571428571402"/>
    <m/>
    <n v="161790.94289999999"/>
    <x v="0"/>
    <n v="12775"/>
    <x v="1472"/>
    <x v="0"/>
    <m/>
  </r>
  <r>
    <d v="2025-08-16T03:14:16"/>
    <x v="1"/>
    <x v="17"/>
    <s v="JARAMILLO JARAMILLO FRANCISCO WBEIMAR"/>
    <x v="0"/>
    <x v="0"/>
    <n v="158"/>
    <n v="17.5555555555556"/>
    <n v="200.46857142857101"/>
    <s v="1 Descuento (Usuario desubicado) "/>
    <n v="112009.1143"/>
    <x v="0"/>
    <n v="12775"/>
    <x v="1472"/>
    <x v="0"/>
    <m/>
  </r>
  <r>
    <d v="2025-08-16T03:14:16"/>
    <x v="9"/>
    <x v="18"/>
    <s v="DURANGO DAVID JOSE"/>
    <x v="0"/>
    <x v="0"/>
    <n v="185"/>
    <n v="20.5555555555556"/>
    <n v="200.46857142857101"/>
    <m/>
    <n v="112009.1143"/>
    <x v="0"/>
    <n v="12775"/>
    <x v="1472"/>
    <x v="0"/>
    <m/>
  </r>
  <r>
    <d v="2025-08-16T03:14:16"/>
    <x v="1"/>
    <x v="19"/>
    <s v="QUIRAMA CASTAEDA JHON JADER"/>
    <x v="1"/>
    <x v="0"/>
    <n v="326"/>
    <n v="29.636363636363601"/>
    <n v="245.017142857143"/>
    <m/>
    <n v="136900.02859999999"/>
    <x v="1"/>
    <n v="12775"/>
    <x v="1472"/>
    <x v="0"/>
    <m/>
  </r>
  <r>
    <d v="2025-08-16T03:14:16"/>
    <x v="9"/>
    <x v="20"/>
    <s v="SALDARRIAGA PARRA LUIS ALBERTO"/>
    <x v="0"/>
    <x v="0"/>
    <n v="166"/>
    <n v="18.4444444444444"/>
    <n v="200.46857142857101"/>
    <m/>
    <n v="112009.1143"/>
    <x v="2"/>
    <n v="12775"/>
    <x v="1472"/>
    <x v="0"/>
    <m/>
  </r>
  <r>
    <d v="2025-08-16T03:14:16"/>
    <x v="1"/>
    <x v="21"/>
    <s v="CUADROS PRESIGA JOSE GABRIEL"/>
    <x v="0"/>
    <x v="0"/>
    <n v="191"/>
    <n v="21.2222222222222"/>
    <n v="200.46857142857101"/>
    <m/>
    <n v="112009.1143"/>
    <x v="0"/>
    <n v="12775"/>
    <x v="1472"/>
    <x v="0"/>
    <m/>
  </r>
  <r>
    <d v="2025-08-16T03:14:17"/>
    <x v="9"/>
    <x v="38"/>
    <s v="JIMENEZ HURTADO CARLOS ESTIVEN"/>
    <x v="6"/>
    <x v="0"/>
    <n v="135"/>
    <n v="16.875"/>
    <n v="178.194285714286"/>
    <m/>
    <n v="99563.657099999997"/>
    <x v="1"/>
    <n v="12775"/>
    <x v="1472"/>
    <x v="0"/>
    <m/>
  </r>
  <r>
    <d v="2025-08-16T03:14:17"/>
    <x v="1"/>
    <x v="22"/>
    <s v="HERNANDEZ MACIAS GILBERTO"/>
    <x v="3"/>
    <x v="0"/>
    <n v="190"/>
    <n v="19"/>
    <n v="222.74285714285699"/>
    <m/>
    <n v="124454.5714"/>
    <x v="0"/>
    <n v="12775"/>
    <x v="1472"/>
    <x v="0"/>
    <m/>
  </r>
  <r>
    <d v="2025-08-16T03:14:17"/>
    <x v="9"/>
    <x v="23"/>
    <s v="FLORES RINCON JORGE ALBERTO"/>
    <x v="3"/>
    <x v="0"/>
    <n v="208"/>
    <n v="19.8095238095238"/>
    <n v="233.88"/>
    <m/>
    <n v="130677.3"/>
    <x v="0"/>
    <n v="12775"/>
    <x v="1472"/>
    <x v="0"/>
    <m/>
  </r>
  <r>
    <d v="2025-08-16T03:14:17"/>
    <x v="1"/>
    <x v="24"/>
    <s v="AGUDELO GARCIA LLORDIN ELIAS"/>
    <x v="0"/>
    <x v="0"/>
    <n v="186"/>
    <n v="20.6666666666667"/>
    <n v="200.46857142857101"/>
    <s v="1 Descuento (Despachador) "/>
    <n v="112009.1143"/>
    <x v="0"/>
    <n v="12775"/>
    <x v="1472"/>
    <x v="0"/>
    <m/>
  </r>
  <r>
    <d v="2025-08-16T03:14:18"/>
    <x v="9"/>
    <x v="25"/>
    <s v="LEON PEREZ RAUL ENRIQUE"/>
    <x v="3"/>
    <x v="0"/>
    <n v="199"/>
    <n v="19.899999999999999"/>
    <n v="222.74285714285699"/>
    <m/>
    <n v="124454.5714"/>
    <x v="0"/>
    <n v="12775"/>
    <x v="1472"/>
    <x v="0"/>
    <m/>
  </r>
  <r>
    <d v="2025-08-16T03:14:18"/>
    <x v="1"/>
    <x v="26"/>
    <s v="MARTINEZ  WILMAR"/>
    <x v="6"/>
    <x v="0"/>
    <n v="174"/>
    <n v="21.75"/>
    <n v="178.194285714286"/>
    <m/>
    <n v="99563.657099999997"/>
    <x v="0"/>
    <n v="12775"/>
    <x v="1472"/>
    <x v="0"/>
    <m/>
  </r>
  <r>
    <d v="2025-08-16T03:14:18"/>
    <x v="9"/>
    <x v="39"/>
    <s v="CALLE BOTERO ANDRES CAMILO"/>
    <x v="11"/>
    <x v="0"/>
    <n v="42"/>
    <n v="28"/>
    <n v="33.411428571428601"/>
    <s v="DAWER MARULANDA Realiz 0.5 viaje donde moviliz 14 Usuarios "/>
    <n v="18668.185700000002"/>
    <x v="0"/>
    <n v="12775"/>
    <x v="1472"/>
    <x v="0"/>
    <m/>
  </r>
  <r>
    <d v="2025-08-16T03:14:18"/>
    <x v="1"/>
    <x v="27"/>
    <s v="AGUDELO GARCIA DENIN ANGELO "/>
    <x v="1"/>
    <x v="0"/>
    <n v="203"/>
    <n v="18.454545454545499"/>
    <n v="245.017142857143"/>
    <m/>
    <n v="136900.02859999999"/>
    <x v="0"/>
    <n v="12775"/>
    <x v="1472"/>
    <x v="0"/>
    <m/>
  </r>
  <r>
    <d v="2025-08-16T03:14:18"/>
    <x v="9"/>
    <x v="28"/>
    <s v="MACIAS HERNANDEZ JULIAN DAVID"/>
    <x v="0"/>
    <x v="0"/>
    <n v="183"/>
    <n v="20.3333333333333"/>
    <n v="200.46857142857101"/>
    <m/>
    <n v="112009.1143"/>
    <x v="0"/>
    <n v="12775"/>
    <x v="1472"/>
    <x v="0"/>
    <m/>
  </r>
  <r>
    <d v="2025-08-16T03:14:19"/>
    <x v="1"/>
    <x v="29"/>
    <s v="MONTOYA OSPINA GILBERTO ANTONIO"/>
    <x v="3"/>
    <x v="0"/>
    <n v="263"/>
    <n v="26.3"/>
    <n v="222.74285714285699"/>
    <s v="1 Descuento (Conduct) "/>
    <n v="124454.5714"/>
    <x v="0"/>
    <n v="12775"/>
    <x v="1472"/>
    <x v="0"/>
    <m/>
  </r>
  <r>
    <d v="2025-08-16T03:14:19"/>
    <x v="9"/>
    <x v="30"/>
    <s v="GOMEZ VERGARA EDWIN"/>
    <x v="0"/>
    <x v="3"/>
    <n v="210"/>
    <n v="23.3333333333333"/>
    <n v="200.46857142857101"/>
    <s v="3 Descuentos (Conducts) "/>
    <n v="112009.1143"/>
    <x v="1"/>
    <n v="12775"/>
    <x v="1472"/>
    <x v="0"/>
    <m/>
  </r>
  <r>
    <d v="2025-08-16T03:14:19"/>
    <x v="1"/>
    <x v="31"/>
    <s v="BERNAL RONDON KEVIN OSWALDO"/>
    <x v="4"/>
    <x v="0"/>
    <n v="184"/>
    <n v="26.285714285714299"/>
    <n v="155.91999999999999"/>
    <m/>
    <n v="87118.2"/>
    <x v="0"/>
    <n v="12775"/>
    <x v="1472"/>
    <x v="0"/>
    <m/>
  </r>
  <r>
    <d v="2025-08-16T03:14:19"/>
    <x v="9"/>
    <x v="32"/>
    <s v="TABORDA ROJAS DIEGO ALEJANDRO"/>
    <x v="0"/>
    <x v="0"/>
    <n v="168"/>
    <n v="18.6666666666667"/>
    <n v="200.46857142857101"/>
    <m/>
    <n v="112009.1143"/>
    <x v="1"/>
    <n v="12775"/>
    <x v="1472"/>
    <x v="0"/>
    <m/>
  </r>
  <r>
    <d v="2025-08-16T03:14:20"/>
    <x v="1"/>
    <x v="33"/>
    <s v="CALLE BOTERO JUAN RICARDO"/>
    <x v="6"/>
    <x v="0"/>
    <n v="185"/>
    <n v="23.125"/>
    <n v="178.194285714286"/>
    <m/>
    <n v="99563.657099999997"/>
    <x v="0"/>
    <n v="12775"/>
    <x v="1472"/>
    <x v="0"/>
    <m/>
  </r>
  <r>
    <d v="2025-08-16T03:14:20"/>
    <x v="9"/>
    <x v="34"/>
    <s v="HENAO HOYOS SANTIAGO"/>
    <x v="0"/>
    <x v="0"/>
    <n v="193"/>
    <n v="21.4444444444444"/>
    <n v="200.46857142857101"/>
    <m/>
    <n v="112009.1143"/>
    <x v="0"/>
    <n v="12775"/>
    <x v="1472"/>
    <x v="0"/>
    <m/>
  </r>
  <r>
    <d v="2025-08-16T03:14:20"/>
    <x v="1"/>
    <x v="35"/>
    <s v="OCAMPO OCAMPO ANTONIO JOSE"/>
    <x v="6"/>
    <x v="0"/>
    <n v="177"/>
    <n v="22.125"/>
    <n v="178.194285714286"/>
    <m/>
    <n v="99563.657099999997"/>
    <x v="0"/>
    <n v="12775"/>
    <x v="1472"/>
    <x v="0"/>
    <m/>
  </r>
  <r>
    <d v="2025-08-16T03:14:20"/>
    <x v="9"/>
    <x v="41"/>
    <s v="GARCIA DAVID WILSON ALBERTO"/>
    <x v="0"/>
    <x v="0"/>
    <n v="210"/>
    <n v="23.3333333333333"/>
    <n v="200.46857142857101"/>
    <s v="1 Descuento (Transbordo) "/>
    <n v="112009.1143"/>
    <x v="1"/>
    <n v="12775"/>
    <x v="1472"/>
    <x v="0"/>
    <m/>
  </r>
  <r>
    <d v="2025-08-16T03:14:20"/>
    <x v="1"/>
    <x v="40"/>
    <s v="LOPERA ALVAREZ ESTIVEN"/>
    <x v="0"/>
    <x v="3"/>
    <n v="228"/>
    <n v="25.3333333333333"/>
    <n v="200.46857142857101"/>
    <m/>
    <n v="112009.1143"/>
    <x v="1"/>
    <n v="12775"/>
    <x v="1472"/>
    <x v="0"/>
    <m/>
  </r>
  <r>
    <d v="2025-08-17T02:35:59"/>
    <x v="9"/>
    <x v="0"/>
    <s v="GOMEZ MARIN ALVARO"/>
    <x v="7"/>
    <x v="0"/>
    <n v="59"/>
    <n v="19.6666666666667"/>
    <n v="65.568749999999994"/>
    <m/>
    <n v="36602.718800000002"/>
    <x v="0"/>
    <n v="12583.3333"/>
    <x v="1473"/>
    <x v="0"/>
    <m/>
  </r>
  <r>
    <d v="2025-08-17T02:35:59"/>
    <x v="1"/>
    <x v="1"/>
    <s v="PARRA VILLA YUBER ALONSO"/>
    <x v="3"/>
    <x v="0"/>
    <n v="295"/>
    <n v="29.5"/>
    <n v="218.5625"/>
    <s v="1 Descuento (Despachador) "/>
    <n v="122009.0625"/>
    <x v="0"/>
    <n v="12583.3333"/>
    <x v="1473"/>
    <x v="0"/>
    <m/>
  </r>
  <r>
    <d v="2025-08-17T02:35:59"/>
    <x v="9"/>
    <x v="37"/>
    <s v="SANCHEZ BETANCOURT FRANSCISCO"/>
    <x v="6"/>
    <x v="0"/>
    <n v="184"/>
    <n v="24.533333333333299"/>
    <n v="163.921875"/>
    <m/>
    <n v="91506.796900000001"/>
    <x v="0"/>
    <n v="12583.3333"/>
    <x v="1473"/>
    <x v="0"/>
    <m/>
  </r>
  <r>
    <d v="2025-08-17T02:35:59"/>
    <x v="1"/>
    <x v="2"/>
    <s v="LONDOO LOPERA DUVAN ANDRES"/>
    <x v="0"/>
    <x v="0"/>
    <n v="217"/>
    <n v="24.1111111111111"/>
    <n v="196.70625000000001"/>
    <m/>
    <n v="109808.1562"/>
    <x v="1"/>
    <n v="12583.3333"/>
    <x v="1473"/>
    <x v="0"/>
    <m/>
  </r>
  <r>
    <d v="2025-08-17T02:35:59"/>
    <x v="9"/>
    <x v="3"/>
    <s v="LOPEZ PINEDA DANIEL ESTIVEN"/>
    <x v="10"/>
    <x v="0"/>
    <n v="67"/>
    <n v="14.8888888888889"/>
    <n v="98.353125000000006"/>
    <m/>
    <n v="54904.078099999999"/>
    <x v="0"/>
    <n v="12583.3333"/>
    <x v="1473"/>
    <x v="0"/>
    <m/>
  </r>
  <r>
    <d v="2025-08-17T02:36:00"/>
    <x v="1"/>
    <x v="4"/>
    <s v="HERRERA GIRALDO DAVINSON "/>
    <x v="0"/>
    <x v="0"/>
    <n v="238"/>
    <n v="26.4444444444444"/>
    <n v="196.70625000000001"/>
    <m/>
    <n v="109808.1562"/>
    <x v="1"/>
    <n v="12583.3333"/>
    <x v="1473"/>
    <x v="0"/>
    <m/>
  </r>
  <r>
    <d v="2025-08-17T02:36:00"/>
    <x v="9"/>
    <x v="5"/>
    <s v="GONZALEZ PEREZ RAFAEL JOSE"/>
    <x v="6"/>
    <x v="0"/>
    <n v="216"/>
    <n v="27"/>
    <n v="174.85"/>
    <s v="2 Descuentos (Usuarios desubicados) "/>
    <n v="97607.25"/>
    <x v="1"/>
    <n v="12583.3333"/>
    <x v="1473"/>
    <x v="0"/>
    <m/>
  </r>
  <r>
    <d v="2025-08-17T02:36:00"/>
    <x v="1"/>
    <x v="6"/>
    <s v="CARTAGENA RAMIREZ FREDY ALONSO"/>
    <x v="6"/>
    <x v="0"/>
    <n v="196"/>
    <n v="24.5"/>
    <n v="174.85"/>
    <m/>
    <n v="97607.25"/>
    <x v="0"/>
    <n v="12583.3333"/>
    <x v="1473"/>
    <x v="0"/>
    <m/>
  </r>
  <r>
    <d v="2025-08-17T02:36:00"/>
    <x v="9"/>
    <x v="7"/>
    <s v="MARIN ALZATE KEVIN ANDRES"/>
    <x v="3"/>
    <x v="0"/>
    <n v="231"/>
    <n v="23.1"/>
    <n v="218.5625"/>
    <s v="1 Descuento (Conduct) "/>
    <n v="122009.0625"/>
    <x v="0"/>
    <n v="12583.3333"/>
    <x v="1473"/>
    <x v="0"/>
    <m/>
  </r>
  <r>
    <d v="2025-08-17T02:36:01"/>
    <x v="1"/>
    <x v="9"/>
    <s v="DAVID  HENRY GIOVANNY"/>
    <x v="3"/>
    <x v="0"/>
    <n v="250"/>
    <n v="25"/>
    <n v="218.5625"/>
    <s v="1 Descuento (Conduct) "/>
    <n v="122009.0625"/>
    <x v="0"/>
    <n v="12583.3333"/>
    <x v="1473"/>
    <x v="0"/>
    <m/>
  </r>
  <r>
    <d v="2025-08-17T02:36:01"/>
    <x v="9"/>
    <x v="11"/>
    <s v="DURANGO PAEZ GILDARDO"/>
    <x v="9"/>
    <x v="0"/>
    <n v="292"/>
    <n v="24.3333333333333"/>
    <n v="262.27499999999998"/>
    <s v="2 Descuentos (Monitoreo y despachador) "/>
    <n v="146410.875"/>
    <x v="1"/>
    <n v="12583.3333"/>
    <x v="1473"/>
    <x v="0"/>
    <m/>
  </r>
  <r>
    <d v="2025-08-17T02:36:01"/>
    <x v="1"/>
    <x v="12"/>
    <s v="VERENZUELA MARTINEZ ALEXANDER"/>
    <x v="12"/>
    <x v="0"/>
    <n v="241"/>
    <n v="18.538461538461501"/>
    <n v="284.13125000000002"/>
    <s v="2 Descuentos (Usuarios desubicados) "/>
    <n v="158611.7812"/>
    <x v="1"/>
    <n v="12583.3333"/>
    <x v="1473"/>
    <x v="0"/>
    <m/>
  </r>
  <r>
    <d v="2025-08-17T02:36:01"/>
    <x v="9"/>
    <x v="15"/>
    <s v="ALBERTO ARISTIZABAL RAFAEL"/>
    <x v="6"/>
    <x v="0"/>
    <n v="171"/>
    <n v="21.375"/>
    <n v="174.85"/>
    <m/>
    <n v="97607.25"/>
    <x v="0"/>
    <n v="12583.3333"/>
    <x v="1473"/>
    <x v="0"/>
    <m/>
  </r>
  <r>
    <d v="2025-08-17T02:36:01"/>
    <x v="1"/>
    <x v="16"/>
    <s v="MACEA ARBELAEZ MATEO"/>
    <x v="3"/>
    <x v="0"/>
    <n v="180"/>
    <n v="18"/>
    <n v="218.5625"/>
    <s v="3 Descuentos (Usuarios desubicados y transbordo) "/>
    <n v="122009.0625"/>
    <x v="0"/>
    <n v="12583.3333"/>
    <x v="1473"/>
    <x v="0"/>
    <m/>
  </r>
  <r>
    <d v="2025-08-17T02:36:02"/>
    <x v="9"/>
    <x v="17"/>
    <s v="BERNAL RONDON KEVIN OSWALDO"/>
    <x v="0"/>
    <x v="0"/>
    <n v="192"/>
    <n v="21.3333333333333"/>
    <n v="196.70625000000001"/>
    <m/>
    <n v="109808.1562"/>
    <x v="0"/>
    <n v="12583.3333"/>
    <x v="1473"/>
    <x v="0"/>
    <m/>
  </r>
  <r>
    <d v="2025-08-17T02:36:02"/>
    <x v="1"/>
    <x v="18"/>
    <s v="MACIAS HERNANDEZ JULIAN DAVID"/>
    <x v="0"/>
    <x v="0"/>
    <n v="132"/>
    <n v="14.6666666666667"/>
    <n v="196.70625000000001"/>
    <m/>
    <n v="109808.1562"/>
    <x v="0"/>
    <n v="12583.3333"/>
    <x v="1473"/>
    <x v="0"/>
    <m/>
  </r>
  <r>
    <d v="2025-08-17T02:36:02"/>
    <x v="9"/>
    <x v="19"/>
    <s v="VALENCIA MENDOZA JHON"/>
    <x v="0"/>
    <x v="0"/>
    <n v="173"/>
    <n v="19.2222222222222"/>
    <n v="196.70625000000001"/>
    <m/>
    <n v="109808.1562"/>
    <x v="1"/>
    <n v="12583.3333"/>
    <x v="1473"/>
    <x v="0"/>
    <m/>
  </r>
  <r>
    <d v="2025-08-17T02:36:02"/>
    <x v="1"/>
    <x v="20"/>
    <s v="MURILLO  YORMAN ANDRES"/>
    <x v="0"/>
    <x v="0"/>
    <n v="176"/>
    <n v="19.5555555555556"/>
    <n v="196.70625000000001"/>
    <m/>
    <n v="109808.1562"/>
    <x v="2"/>
    <n v="12583.3333"/>
    <x v="1473"/>
    <x v="0"/>
    <m/>
  </r>
  <r>
    <d v="2025-08-17T02:36:02"/>
    <x v="9"/>
    <x v="21"/>
    <s v="CUADROS PRESIGA JOSE GABRIEL"/>
    <x v="0"/>
    <x v="0"/>
    <n v="250"/>
    <n v="27.7777777777778"/>
    <n v="196.70625000000001"/>
    <m/>
    <n v="109808.1562"/>
    <x v="0"/>
    <n v="12583.3333"/>
    <x v="1473"/>
    <x v="0"/>
    <m/>
  </r>
  <r>
    <d v="2025-08-17T02:36:03"/>
    <x v="1"/>
    <x v="22"/>
    <s v="CIRO MARIN RODRIGO ALBERTO"/>
    <x v="3"/>
    <x v="0"/>
    <n v="200"/>
    <n v="20"/>
    <n v="218.5625"/>
    <s v="1 Descuento (Conduct) "/>
    <n v="122009.0625"/>
    <x v="0"/>
    <n v="12583.3333"/>
    <x v="1473"/>
    <x v="0"/>
    <m/>
  </r>
  <r>
    <d v="2025-08-17T02:36:03"/>
    <x v="9"/>
    <x v="23"/>
    <s v="FLORES RINCON JORGE ALBERTO"/>
    <x v="3"/>
    <x v="0"/>
    <n v="223"/>
    <n v="22.3"/>
    <n v="218.5625"/>
    <s v="SANTIAGO HENAO Realiz 5 viajes donde moviliz 100 Usuarios "/>
    <n v="122009.0625"/>
    <x v="0"/>
    <n v="12583.3333"/>
    <x v="1473"/>
    <x v="0"/>
    <m/>
  </r>
  <r>
    <d v="2025-08-17T02:36:03"/>
    <x v="1"/>
    <x v="24"/>
    <s v="AGUDELO GARCIA LLORDIN ELIAS"/>
    <x v="6"/>
    <x v="0"/>
    <n v="138"/>
    <n v="17.25"/>
    <n v="174.85"/>
    <s v="1 Descuento (Monitoreo) "/>
    <n v="97607.25"/>
    <x v="0"/>
    <n v="12583.3333"/>
    <x v="1473"/>
    <x v="0"/>
    <m/>
  </r>
  <r>
    <d v="2025-08-17T02:36:03"/>
    <x v="9"/>
    <x v="25"/>
    <s v="JARAMILLO JARAMILLO FRANCISCO WBEIMAR"/>
    <x v="0"/>
    <x v="0"/>
    <n v="167"/>
    <n v="18.5555555555556"/>
    <n v="196.70625000000001"/>
    <s v="1 Descuento (Despachador) "/>
    <n v="109808.1562"/>
    <x v="0"/>
    <n v="12583.3333"/>
    <x v="1473"/>
    <x v="0"/>
    <m/>
  </r>
  <r>
    <d v="2025-08-17T02:36:03"/>
    <x v="1"/>
    <x v="26"/>
    <s v="LAYOS JIMENEZ JOHAN CAMILO"/>
    <x v="4"/>
    <x v="0"/>
    <n v="156"/>
    <n v="22.285714285714299"/>
    <n v="152.99375000000001"/>
    <m/>
    <n v="85406.343800000002"/>
    <x v="0"/>
    <n v="12583.3333"/>
    <x v="1473"/>
    <x v="0"/>
    <m/>
  </r>
  <r>
    <d v="2025-08-17T02:36:04"/>
    <x v="9"/>
    <x v="39"/>
    <s v="CALLE BOTERO ANDRES CAMILO"/>
    <x v="0"/>
    <x v="0"/>
    <n v="188"/>
    <n v="20.8888888888889"/>
    <n v="196.70625000000001"/>
    <m/>
    <n v="109808.1562"/>
    <x v="0"/>
    <n v="12583.3333"/>
    <x v="1473"/>
    <x v="0"/>
    <m/>
  </r>
  <r>
    <d v="2025-08-17T02:36:04"/>
    <x v="1"/>
    <x v="27"/>
    <s v="AGUDELO GARCIA DENIN ANGELO"/>
    <x v="0"/>
    <x v="0"/>
    <n v="163"/>
    <n v="18.1111111111111"/>
    <n v="196.70625000000001"/>
    <s v="2 Descuentos (Usuarios desubicados) "/>
    <n v="109808.1562"/>
    <x v="0"/>
    <n v="12583.3333"/>
    <x v="1473"/>
    <x v="0"/>
    <m/>
  </r>
  <r>
    <d v="2025-08-17T02:36:04"/>
    <x v="9"/>
    <x v="28"/>
    <s v="HINCAPIE LOPEZ DIDIER FABIAN"/>
    <x v="8"/>
    <x v="0"/>
    <n v="83"/>
    <n v="16.600000000000001"/>
    <n v="109.28125"/>
    <m/>
    <n v="61004.531199999998"/>
    <x v="0"/>
    <n v="12583.3333"/>
    <x v="1473"/>
    <x v="0"/>
    <m/>
  </r>
  <r>
    <d v="2025-08-17T02:36:04"/>
    <x v="1"/>
    <x v="29"/>
    <s v="MONTOYA OSPINA GILBERTO ANTONIO"/>
    <x v="3"/>
    <x v="0"/>
    <n v="207"/>
    <n v="20.7"/>
    <n v="218.5625"/>
    <s v="2 Descuentos (Despachador y conduct) "/>
    <n v="122009.0625"/>
    <x v="0"/>
    <n v="12583.3333"/>
    <x v="1473"/>
    <x v="0"/>
    <m/>
  </r>
  <r>
    <d v="2025-08-17T02:36:05"/>
    <x v="9"/>
    <x v="30"/>
    <s v="GOMEZ VERGARA EDWIN"/>
    <x v="0"/>
    <x v="0"/>
    <n v="213"/>
    <n v="23.6666666666667"/>
    <n v="196.70625000000001"/>
    <m/>
    <n v="109808.1562"/>
    <x v="1"/>
    <n v="12583.3333"/>
    <x v="1473"/>
    <x v="0"/>
    <m/>
  </r>
  <r>
    <d v="2025-08-17T02:36:05"/>
    <x v="1"/>
    <x v="31"/>
    <s v="MARTINEZ CHAVERRA LUIS NORBERTO"/>
    <x v="3"/>
    <x v="0"/>
    <n v="242"/>
    <n v="24.2"/>
    <n v="218.5625"/>
    <m/>
    <n v="122009.0625"/>
    <x v="0"/>
    <n v="12583.3333"/>
    <x v="1473"/>
    <x v="0"/>
    <m/>
  </r>
  <r>
    <d v="2025-08-17T02:36:05"/>
    <x v="9"/>
    <x v="32"/>
    <s v="GUTIERREZ ARICAPA DANIEL HUMBERTO"/>
    <x v="6"/>
    <x v="0"/>
    <n v="181"/>
    <n v="22.625"/>
    <n v="174.85"/>
    <m/>
    <n v="97607.25"/>
    <x v="1"/>
    <n v="12583.3333"/>
    <x v="1473"/>
    <x v="0"/>
    <m/>
  </r>
  <r>
    <d v="2025-08-17T02:36:05"/>
    <x v="1"/>
    <x v="33"/>
    <s v="CALLE BOTERO JUAN RICARDO"/>
    <x v="0"/>
    <x v="0"/>
    <n v="191"/>
    <n v="21.2222222222222"/>
    <n v="196.70625000000001"/>
    <m/>
    <n v="109808.1562"/>
    <x v="0"/>
    <n v="12583.3333"/>
    <x v="1473"/>
    <x v="0"/>
    <m/>
  </r>
  <r>
    <d v="2025-08-17T02:36:05"/>
    <x v="9"/>
    <x v="34"/>
    <s v="PALMAR PANA EDIXON JOSUE"/>
    <x v="0"/>
    <x v="0"/>
    <n v="166"/>
    <n v="18.4444444444444"/>
    <n v="196.70625000000001"/>
    <m/>
    <n v="109808.1562"/>
    <x v="0"/>
    <n v="12583.3333"/>
    <x v="1473"/>
    <x v="0"/>
    <m/>
  </r>
  <r>
    <d v="2025-08-17T02:36:06"/>
    <x v="1"/>
    <x v="35"/>
    <s v="OCAMPO OCAMPO ANTONIO JOSE"/>
    <x v="0"/>
    <x v="0"/>
    <n v="199"/>
    <n v="22.1111111111111"/>
    <n v="196.70625000000001"/>
    <s v="1 Descuento (Despachador) "/>
    <n v="109808.1562"/>
    <x v="0"/>
    <n v="12583.3333"/>
    <x v="1473"/>
    <x v="0"/>
    <m/>
  </r>
  <r>
    <d v="2025-08-17T02:36:06"/>
    <x v="9"/>
    <x v="41"/>
    <s v="GARCIA DAVID WILSON ALBERTO"/>
    <x v="12"/>
    <x v="0"/>
    <n v="330"/>
    <n v="25.384615384615401"/>
    <n v="284.13125000000002"/>
    <s v="DIDIER HINCAPIE Realiz 5 viajes donde moviliz 143 Usuarios. 1 Descuento (Usuario desubicado) "/>
    <n v="158611.7812"/>
    <x v="1"/>
    <n v="12583.3333"/>
    <x v="1473"/>
    <x v="0"/>
    <m/>
  </r>
  <r>
    <d v="2025-08-17T02:36:06"/>
    <x v="1"/>
    <x v="40"/>
    <s v="HERNANDEZ MACIAS GILBERTO"/>
    <x v="0"/>
    <x v="0"/>
    <n v="187"/>
    <n v="20.7777777777778"/>
    <n v="196.70625000000001"/>
    <m/>
    <n v="109808.1562"/>
    <x v="1"/>
    <n v="12583.3333"/>
    <x v="1473"/>
    <x v="0"/>
    <m/>
  </r>
  <r>
    <d v="2025-08-18T01:47:21"/>
    <x v="12"/>
    <x v="36"/>
    <s v="HERRERA GIRALDO DAVINSON"/>
    <x v="0"/>
    <x v="0"/>
    <n v="175"/>
    <n v="19.4444444444444"/>
    <n v="174.98734177215201"/>
    <m/>
    <n v="97102.594899999996"/>
    <x v="1"/>
    <n v="13919.0476"/>
    <x v="1474"/>
    <x v="0"/>
    <m/>
  </r>
  <r>
    <d v="2025-08-18T01:47:22"/>
    <x v="12"/>
    <x v="37"/>
    <s v="SANCHEZ BETANCOURT FRANSCISCO"/>
    <x v="3"/>
    <x v="0"/>
    <n v="164"/>
    <n v="16.399999999999999"/>
    <n v="194.430379746835"/>
    <m/>
    <n v="107891.77220000001"/>
    <x v="0"/>
    <n v="13919.0476"/>
    <x v="1474"/>
    <x v="0"/>
    <m/>
  </r>
  <r>
    <d v="2025-08-18T01:47:22"/>
    <x v="12"/>
    <x v="4"/>
    <s v="GIRALDO GIRALDO YOVIN ANDRES"/>
    <x v="1"/>
    <x v="0"/>
    <n v="194"/>
    <n v="17.636363636363601"/>
    <n v="213.87341772151899"/>
    <s v="2 Descuentos (conducts)"/>
    <n v="118680.9494"/>
    <x v="1"/>
    <n v="13919.0476"/>
    <x v="1474"/>
    <x v="0"/>
    <m/>
  </r>
  <r>
    <d v="2025-08-18T01:47:22"/>
    <x v="12"/>
    <x v="5"/>
    <s v="GONZALEZ PEREZ RAFAEL JOSE"/>
    <x v="0"/>
    <x v="0"/>
    <n v="170"/>
    <n v="18.8888888888889"/>
    <n v="174.98734177215201"/>
    <m/>
    <n v="97102.594899999996"/>
    <x v="1"/>
    <n v="13919.0476"/>
    <x v="1474"/>
    <x v="0"/>
    <m/>
  </r>
  <r>
    <d v="2025-08-18T01:47:22"/>
    <x v="12"/>
    <x v="6"/>
    <s v="CARTAGENA RAMIREZ FREDY ALONSO"/>
    <x v="6"/>
    <x v="0"/>
    <n v="157"/>
    <n v="19.625"/>
    <n v="155.54430379746799"/>
    <m/>
    <n v="86313.417700000005"/>
    <x v="0"/>
    <n v="13919.0476"/>
    <x v="1474"/>
    <x v="0"/>
    <m/>
  </r>
  <r>
    <d v="2025-08-18T01:47:23"/>
    <x v="12"/>
    <x v="7"/>
    <s v="MARIN ALZATE KEVIN ANDRES"/>
    <x v="0"/>
    <x v="0"/>
    <n v="183"/>
    <n v="20.3333333333333"/>
    <n v="174.98734177215201"/>
    <m/>
    <n v="97102.594899999996"/>
    <x v="0"/>
    <n v="13919.0476"/>
    <x v="1474"/>
    <x v="0"/>
    <m/>
  </r>
  <r>
    <d v="2025-08-18T01:47:23"/>
    <x v="12"/>
    <x v="9"/>
    <s v="DAVID  HENRY GIOVANNY"/>
    <x v="0"/>
    <x v="0"/>
    <n v="197"/>
    <n v="21.8888888888889"/>
    <n v="174.98734177215201"/>
    <m/>
    <n v="97102.594899999996"/>
    <x v="0"/>
    <n v="13919.0476"/>
    <x v="1474"/>
    <x v="0"/>
    <m/>
  </r>
  <r>
    <d v="2025-08-18T01:47:23"/>
    <x v="12"/>
    <x v="11"/>
    <s v="HINCAPIE LOPEZ DIDIER FABIAN"/>
    <x v="3"/>
    <x v="0"/>
    <n v="206"/>
    <n v="20.6"/>
    <n v="194.430379746835"/>
    <m/>
    <n v="107891.77220000001"/>
    <x v="1"/>
    <n v="13919.0476"/>
    <x v="1474"/>
    <x v="0"/>
    <m/>
  </r>
  <r>
    <d v="2025-08-18T01:47:23"/>
    <x v="12"/>
    <x v="13"/>
    <s v="PEREZ GARCIA JUAN ESTEBAN"/>
    <x v="3"/>
    <x v="0"/>
    <n v="218"/>
    <n v="21.8"/>
    <n v="194.430379746835"/>
    <m/>
    <n v="107891.77220000001"/>
    <x v="0"/>
    <n v="13919.0476"/>
    <x v="1474"/>
    <x v="0"/>
    <m/>
  </r>
  <r>
    <d v="2025-08-18T01:47:23"/>
    <x v="12"/>
    <x v="15"/>
    <s v="ALBERTO ARISTIZABAL RAFAEL"/>
    <x v="3"/>
    <x v="0"/>
    <n v="224"/>
    <n v="22.4"/>
    <n v="194.430379746835"/>
    <m/>
    <n v="107891.77220000001"/>
    <x v="0"/>
    <n v="13919.0476"/>
    <x v="1474"/>
    <x v="0"/>
    <m/>
  </r>
  <r>
    <d v="2025-08-18T01:47:24"/>
    <x v="12"/>
    <x v="17"/>
    <s v="JARAMILLO JARAMILLO FRANCISCO WBEIMAR"/>
    <x v="3"/>
    <x v="0"/>
    <n v="118"/>
    <n v="11.8"/>
    <n v="194.430379746835"/>
    <m/>
    <n v="107891.77220000001"/>
    <x v="0"/>
    <n v="13919.0476"/>
    <x v="1474"/>
    <x v="0"/>
    <m/>
  </r>
  <r>
    <d v="2025-08-18T01:47:24"/>
    <x v="12"/>
    <x v="19"/>
    <s v="QUIRAMA CASTAEDA JHON JADER"/>
    <x v="0"/>
    <x v="0"/>
    <n v="172"/>
    <n v="19.1111111111111"/>
    <n v="174.98734177215201"/>
    <m/>
    <n v="97102.594899999996"/>
    <x v="1"/>
    <n v="13919.0476"/>
    <x v="1474"/>
    <x v="0"/>
    <m/>
  </r>
  <r>
    <d v="2025-08-18T01:47:24"/>
    <x v="12"/>
    <x v="24"/>
    <s v="AGUDELO GARCIA LLORDIN ELIAS"/>
    <x v="6"/>
    <x v="0"/>
    <n v="192"/>
    <n v="22.588235294117599"/>
    <n v="165.26582278481001"/>
    <s v="2 Descuentos (Usuarios desubicados) "/>
    <n v="91708.006299999994"/>
    <x v="0"/>
    <n v="13919.0476"/>
    <x v="1474"/>
    <x v="0"/>
    <m/>
  </r>
  <r>
    <d v="2025-08-18T01:47:24"/>
    <x v="12"/>
    <x v="22"/>
    <s v="CIRO MARIN RODRIGO ALBERTO"/>
    <x v="0"/>
    <x v="0"/>
    <n v="176"/>
    <n v="19.5555555555556"/>
    <n v="174.98734177215201"/>
    <m/>
    <n v="97102.594899999996"/>
    <x v="0"/>
    <n v="13919.0476"/>
    <x v="1474"/>
    <x v="0"/>
    <m/>
  </r>
  <r>
    <d v="2025-08-18T01:47:25"/>
    <x v="12"/>
    <x v="26"/>
    <s v="MARTINEZ WILMAR "/>
    <x v="1"/>
    <x v="0"/>
    <n v="255"/>
    <n v="23.181818181818201"/>
    <n v="213.87341772151899"/>
    <m/>
    <n v="118680.9494"/>
    <x v="0"/>
    <n v="13919.0476"/>
    <x v="1474"/>
    <x v="0"/>
    <m/>
  </r>
  <r>
    <d v="2025-08-18T01:47:25"/>
    <x v="12"/>
    <x v="27"/>
    <s v="AGUDELO GARCIA DENIN ANGELO"/>
    <x v="0"/>
    <x v="0"/>
    <n v="168"/>
    <n v="18.6666666666667"/>
    <n v="174.98734177215201"/>
    <s v="1 Descuento (Usuario desubicado) "/>
    <n v="97102.594899999996"/>
    <x v="0"/>
    <n v="13919.0476"/>
    <x v="1474"/>
    <x v="0"/>
    <m/>
  </r>
  <r>
    <d v="2025-08-18T01:47:25"/>
    <x v="12"/>
    <x v="29"/>
    <s v="MONTOYA OSPINA GILBERTO ANTONIO"/>
    <x v="0"/>
    <x v="0"/>
    <n v="186"/>
    <n v="20.6666666666667"/>
    <n v="174.98734177215201"/>
    <s v="2 Descuentos (conducts)"/>
    <n v="97102.594899999996"/>
    <x v="0"/>
    <n v="13919.0476"/>
    <x v="1474"/>
    <x v="0"/>
    <m/>
  </r>
  <r>
    <d v="2025-08-18T01:47:26"/>
    <x v="12"/>
    <x v="33"/>
    <s v="CALLE BOTERO JUAN RICARDO"/>
    <x v="0"/>
    <x v="0"/>
    <n v="151"/>
    <n v="16.7777777777778"/>
    <n v="174.98734177215201"/>
    <m/>
    <n v="97102.594899999996"/>
    <x v="0"/>
    <n v="13919.0476"/>
    <x v="1474"/>
    <x v="0"/>
    <m/>
  </r>
  <r>
    <d v="2025-08-18T01:47:25"/>
    <x v="12"/>
    <x v="31"/>
    <s v="MARTINEZ CHAVERRA LUIS NORBERTO"/>
    <x v="0"/>
    <x v="0"/>
    <n v="177"/>
    <n v="19.6666666666667"/>
    <n v="174.98734177215201"/>
    <s v="1 Descuento (Despachador) "/>
    <n v="97102.594899999996"/>
    <x v="0"/>
    <n v="13919.0476"/>
    <x v="1474"/>
    <x v="0"/>
    <m/>
  </r>
  <r>
    <d v="2025-08-18T01:47:26"/>
    <x v="12"/>
    <x v="34"/>
    <s v="PALMAR PANA EDIXON JOSUE"/>
    <x v="0"/>
    <x v="0"/>
    <n v="164"/>
    <n v="18.2222222222222"/>
    <n v="174.98734177215201"/>
    <m/>
    <n v="97102.594899999996"/>
    <x v="0"/>
    <n v="13919.0476"/>
    <x v="1474"/>
    <x v="0"/>
    <m/>
  </r>
  <r>
    <d v="2025-08-18T01:47:26"/>
    <x v="12"/>
    <x v="35"/>
    <s v="OCAMPO OCAMPO ANTONIO JOSE"/>
    <x v="3"/>
    <x v="0"/>
    <n v="193"/>
    <n v="19.3"/>
    <n v="194.430379746835"/>
    <s v="2 Descuentos (conducts)"/>
    <n v="107891.77220000001"/>
    <x v="0"/>
    <n v="13919.0476"/>
    <x v="1474"/>
    <x v="0"/>
    <m/>
  </r>
  <r>
    <d v="2025-08-19T01:36:50"/>
    <x v="12"/>
    <x v="0"/>
    <s v="GOMEZ MARIN ALVARO"/>
    <x v="1"/>
    <x v="0"/>
    <n v="224"/>
    <n v="20.363636363636399"/>
    <n v="180.101694915254"/>
    <m/>
    <n v="98924.491500000004"/>
    <x v="0"/>
    <n v="9005.5555999999997"/>
    <x v="1475"/>
    <x v="0"/>
    <m/>
  </r>
  <r>
    <d v="2025-08-19T01:36:50"/>
    <x v="12"/>
    <x v="1"/>
    <s v="PARRA VILLA YUBER ALONSO"/>
    <x v="3"/>
    <x v="0"/>
    <n v="172"/>
    <n v="17.2"/>
    <n v="163.72881355932199"/>
    <m/>
    <n v="89931.355899999995"/>
    <x v="0"/>
    <n v="9005.5555999999997"/>
    <x v="1475"/>
    <x v="0"/>
    <m/>
  </r>
  <r>
    <d v="2025-08-19T01:36:50"/>
    <x v="12"/>
    <x v="37"/>
    <s v="LAYOS JIMENEZ JOHAN CAMILO"/>
    <x v="8"/>
    <x v="0"/>
    <n v="104"/>
    <n v="20.8"/>
    <n v="81.864406779660996"/>
    <m/>
    <n v="44965.678"/>
    <x v="0"/>
    <n v="9005.5555999999997"/>
    <x v="1475"/>
    <x v="0"/>
    <m/>
  </r>
  <r>
    <d v="2025-08-19T01:36:51"/>
    <x v="12"/>
    <x v="2"/>
    <s v="LONDOO LOPERA DUVAN ANDRES"/>
    <x v="6"/>
    <x v="0"/>
    <n v="107"/>
    <n v="13.375"/>
    <n v="130.983050847458"/>
    <s v="1 Descuento (Despachador) "/>
    <n v="71945.084700000007"/>
    <x v="1"/>
    <n v="9005.5555999999997"/>
    <x v="1475"/>
    <x v="0"/>
    <m/>
  </r>
  <r>
    <d v="2025-08-19T01:36:51"/>
    <x v="12"/>
    <x v="4"/>
    <s v="GIRALDO GIRALDO YOVIN ANDRES"/>
    <x v="1"/>
    <x v="0"/>
    <n v="149"/>
    <n v="13.545454545454501"/>
    <n v="180.101694915254"/>
    <s v="2 Descuentos (Usuarios desubicados) "/>
    <n v="98924.491500000004"/>
    <x v="1"/>
    <n v="9005.5555999999997"/>
    <x v="1475"/>
    <x v="0"/>
    <m/>
  </r>
  <r>
    <d v="2025-08-19T01:36:51"/>
    <x v="12"/>
    <x v="6"/>
    <s v="CARTAGENA RAMIREZ FREDY ALONSO"/>
    <x v="1"/>
    <x v="3"/>
    <n v="233"/>
    <n v="21.181818181818201"/>
    <n v="180.101694915254"/>
    <m/>
    <n v="98924.491500000004"/>
    <x v="0"/>
    <n v="9005.5555999999997"/>
    <x v="1475"/>
    <x v="0"/>
    <m/>
  </r>
  <r>
    <d v="2025-08-19T01:36:52"/>
    <x v="12"/>
    <x v="9"/>
    <s v="MACIAS HERNANDEZ JULIAN DAVID"/>
    <x v="1"/>
    <x v="0"/>
    <n v="142"/>
    <n v="12.909090909090899"/>
    <n v="180.101694915254"/>
    <m/>
    <n v="98924.491500000004"/>
    <x v="0"/>
    <n v="9005.5555999999997"/>
    <x v="1475"/>
    <x v="0"/>
    <m/>
  </r>
  <r>
    <d v="2025-08-19T01:36:52"/>
    <x v="12"/>
    <x v="12"/>
    <s v="VERENZUELA MARTINEZ ALEXANDER"/>
    <x v="0"/>
    <x v="0"/>
    <n v="150"/>
    <n v="16.6666666666667"/>
    <n v="147.35593220339001"/>
    <m/>
    <n v="80938.220300000001"/>
    <x v="1"/>
    <n v="9005.5555999999997"/>
    <x v="1475"/>
    <x v="0"/>
    <m/>
  </r>
  <r>
    <d v="2025-08-19T01:36:52"/>
    <x v="12"/>
    <x v="20"/>
    <s v="SALDARRIAGA PARRA LUIS ALBERTO"/>
    <x v="1"/>
    <x v="0"/>
    <n v="189"/>
    <n v="17.181818181818201"/>
    <n v="180.101694915254"/>
    <m/>
    <n v="98924.491500000004"/>
    <x v="2"/>
    <n v="9005.5555999999997"/>
    <x v="1475"/>
    <x v="0"/>
    <m/>
  </r>
  <r>
    <d v="2025-08-19T01:36:52"/>
    <x v="12"/>
    <x v="23"/>
    <s v="HINCAPIE LOPEZ DIDIER FABIAN"/>
    <x v="3"/>
    <x v="0"/>
    <n v="132"/>
    <n v="13.2"/>
    <n v="163.72881355932199"/>
    <m/>
    <n v="89931.355899999995"/>
    <x v="0"/>
    <n v="9005.5555999999997"/>
    <x v="1475"/>
    <x v="0"/>
    <m/>
  </r>
  <r>
    <d v="2025-08-19T01:36:53"/>
    <x v="12"/>
    <x v="25"/>
    <s v="LEON PEREZ RAUL ENRIQUE"/>
    <x v="1"/>
    <x v="0"/>
    <n v="163"/>
    <n v="14.818181818181801"/>
    <n v="180.101694915254"/>
    <m/>
    <n v="98924.491500000004"/>
    <x v="0"/>
    <n v="9005.5555999999997"/>
    <x v="1475"/>
    <x v="0"/>
    <m/>
  </r>
  <r>
    <d v="2025-08-19T01:36:53"/>
    <x v="12"/>
    <x v="39"/>
    <s v="CALLE BOTERO ANDRES CAMILO"/>
    <x v="1"/>
    <x v="0"/>
    <n v="186"/>
    <n v="16.909090909090899"/>
    <n v="180.101694915254"/>
    <s v="1 Descuento (Despachador) "/>
    <n v="98924.491500000004"/>
    <x v="0"/>
    <n v="9005.5555999999997"/>
    <x v="1475"/>
    <x v="0"/>
    <m/>
  </r>
  <r>
    <d v="2025-08-19T01:36:53"/>
    <x v="12"/>
    <x v="28"/>
    <s v="MARULANDA JARAMILLO DAWER ANDRES"/>
    <x v="0"/>
    <x v="0"/>
    <n v="117"/>
    <n v="13"/>
    <n v="147.35593220339001"/>
    <s v="Se descuenta 0.5 viaje de 7 20 am ya que NO ingresa a la minorista luego del recaudo"/>
    <n v="76441.617800000007"/>
    <x v="0"/>
    <n v="9005.5555999999997"/>
    <x v="1475"/>
    <x v="2"/>
    <n v="8.1865000000000006"/>
  </r>
  <r>
    <d v="2025-08-19T01:36:53"/>
    <x v="12"/>
    <x v="30"/>
    <s v="GOMEZ VERGARA EDWIN"/>
    <x v="9"/>
    <x v="0"/>
    <n v="197"/>
    <n v="16.4166666666667"/>
    <n v="196.47457627118601"/>
    <m/>
    <n v="107917.6271"/>
    <x v="1"/>
    <n v="9005.5555999999997"/>
    <x v="1475"/>
    <x v="0"/>
    <m/>
  </r>
  <r>
    <d v="2025-08-19T01:36:54"/>
    <x v="12"/>
    <x v="32"/>
    <s v="TABORDA ROJAS DIEGO ALEJANDRO"/>
    <x v="3"/>
    <x v="0"/>
    <n v="212"/>
    <n v="21.2"/>
    <n v="163.72881355932199"/>
    <m/>
    <n v="89931.355899999995"/>
    <x v="1"/>
    <n v="9005.5555999999997"/>
    <x v="1475"/>
    <x v="0"/>
    <m/>
  </r>
  <r>
    <d v="2025-08-19T01:36:54"/>
    <x v="12"/>
    <x v="33"/>
    <s v="CUADROS PRESIGA JOSE GABRIEL"/>
    <x v="0"/>
    <x v="0"/>
    <n v="148"/>
    <n v="16.4444444444444"/>
    <n v="147.35593220339001"/>
    <s v="4 Descuentos (Transbordo y despachador) "/>
    <n v="80938.220300000001"/>
    <x v="0"/>
    <n v="9005.5555999999997"/>
    <x v="1475"/>
    <x v="0"/>
    <m/>
  </r>
  <r>
    <d v="2025-08-19T01:36:54"/>
    <x v="12"/>
    <x v="41"/>
    <s v="GARCIA DAVID WILSON ALBERTO"/>
    <x v="0"/>
    <x v="0"/>
    <n v="110"/>
    <n v="12.2222222222222"/>
    <n v="147.35593220339001"/>
    <m/>
    <n v="80938.220300000001"/>
    <x v="1"/>
    <n v="9005.5555999999997"/>
    <x v="1475"/>
    <x v="0"/>
    <m/>
  </r>
  <r>
    <d v="2025-08-19T01:36:55"/>
    <x v="12"/>
    <x v="40"/>
    <s v="LOPERA ALVAREZ ESTIVEN"/>
    <x v="0"/>
    <x v="0"/>
    <n v="163"/>
    <n v="18.1111111111111"/>
    <n v="147.35593220339001"/>
    <m/>
    <n v="80938.220300000001"/>
    <x v="1"/>
    <n v="9005.5555999999997"/>
    <x v="1475"/>
    <x v="0"/>
    <m/>
  </r>
  <r>
    <d v="2025-08-20T02:38:12"/>
    <x v="9"/>
    <x v="6"/>
    <s v="CARTAGENA RAMIREZ FREDY ALONSO"/>
    <x v="1"/>
    <x v="0"/>
    <n v="242"/>
    <n v="22"/>
    <n v="246.60606060606099"/>
    <m/>
    <n v="137829.54550000001"/>
    <x v="0"/>
    <n v="13615.789500000001"/>
    <x v="1476"/>
    <x v="0"/>
    <m/>
  </r>
  <r>
    <d v="2025-08-20T02:38:10"/>
    <x v="9"/>
    <x v="0"/>
    <s v="GOMEZ MARIN ALVARO"/>
    <x v="0"/>
    <x v="0"/>
    <n v="193"/>
    <n v="21.4444444444444"/>
    <n v="201.76859504132199"/>
    <s v="5 Descuentos (Transbordo) "/>
    <n v="112769.6281"/>
    <x v="0"/>
    <n v="13615.789500000001"/>
    <x v="1476"/>
    <x v="0"/>
    <m/>
  </r>
  <r>
    <d v="2025-08-20T02:38:10"/>
    <x v="1"/>
    <x v="36"/>
    <s v="HERRERA GIRALDO DAVINSON"/>
    <x v="0"/>
    <x v="0"/>
    <n v="207"/>
    <n v="23"/>
    <n v="201.76859504132199"/>
    <s v="3 Descuentos (Jefe de ruta) "/>
    <n v="112769.6281"/>
    <x v="1"/>
    <n v="13615.789500000001"/>
    <x v="1476"/>
    <x v="0"/>
    <m/>
  </r>
  <r>
    <d v="2025-08-20T02:38:11"/>
    <x v="9"/>
    <x v="1"/>
    <s v="PARRA VILLA YUBER ALONSO"/>
    <x v="8"/>
    <x v="0"/>
    <n v="140"/>
    <n v="28"/>
    <n v="112.09366391184599"/>
    <m/>
    <n v="62649.793400000002"/>
    <x v="0"/>
    <n v="13615.789500000001"/>
    <x v="1476"/>
    <x v="0"/>
    <m/>
  </r>
  <r>
    <d v="2025-08-20T02:38:11"/>
    <x v="1"/>
    <x v="37"/>
    <s v="SANCHEZ BETANCOURT FRANSCISCO"/>
    <x v="2"/>
    <x v="0"/>
    <n v="116"/>
    <n v="21.090909090909101"/>
    <n v="123.30303030303"/>
    <m/>
    <n v="68914.772700000001"/>
    <x v="0"/>
    <n v="13615.789500000001"/>
    <x v="1476"/>
    <x v="0"/>
    <m/>
  </r>
  <r>
    <d v="2025-08-20T02:38:11"/>
    <x v="9"/>
    <x v="2"/>
    <s v="LONDOO LOPERA DUVAN ANDRES"/>
    <x v="3"/>
    <x v="0"/>
    <n v="249"/>
    <n v="24.9"/>
    <n v="224.18732782369099"/>
    <m/>
    <n v="125299.5868"/>
    <x v="1"/>
    <n v="13615.789500000001"/>
    <x v="1476"/>
    <x v="0"/>
    <m/>
  </r>
  <r>
    <d v="2025-08-20T02:38:11"/>
    <x v="1"/>
    <x v="3"/>
    <s v="LOPEZ PINEDA DANIEL ESTIVEN"/>
    <x v="1"/>
    <x v="0"/>
    <n v="197"/>
    <n v="17.909090909090899"/>
    <n v="246.60606060606099"/>
    <m/>
    <n v="137829.54550000001"/>
    <x v="0"/>
    <n v="13615.789500000001"/>
    <x v="1476"/>
    <x v="0"/>
    <m/>
  </r>
  <r>
    <d v="2025-08-20T02:38:12"/>
    <x v="9"/>
    <x v="4"/>
    <s v="GIRALDO GIRALDO YOVIN ANDRES"/>
    <x v="0"/>
    <x v="0"/>
    <n v="219"/>
    <n v="24.3333333333333"/>
    <n v="201.76859504132199"/>
    <m/>
    <n v="112769.6281"/>
    <x v="1"/>
    <n v="13615.789500000001"/>
    <x v="1476"/>
    <x v="0"/>
    <m/>
  </r>
  <r>
    <d v="2025-08-20T02:38:12"/>
    <x v="1"/>
    <x v="5"/>
    <s v="BERNAL RONDON KEVIN OSWALDO"/>
    <x v="0"/>
    <x v="0"/>
    <n v="191"/>
    <n v="21.2222222222222"/>
    <n v="201.76859504132199"/>
    <m/>
    <n v="112769.6281"/>
    <x v="1"/>
    <n v="13615.789500000001"/>
    <x v="1476"/>
    <x v="0"/>
    <m/>
  </r>
  <r>
    <d v="2025-08-20T02:38:12"/>
    <x v="1"/>
    <x v="7"/>
    <s v="MARIN ALZATE KEVIN ANDRES"/>
    <x v="0"/>
    <x v="0"/>
    <n v="201"/>
    <n v="22.3333333333333"/>
    <n v="201.76859504132199"/>
    <m/>
    <n v="112769.6281"/>
    <x v="0"/>
    <n v="13615.789500000001"/>
    <x v="1476"/>
    <x v="0"/>
    <m/>
  </r>
  <r>
    <d v="2025-08-20T02:38:13"/>
    <x v="9"/>
    <x v="9"/>
    <s v="DAVID  HENRY GIOVANNY"/>
    <x v="4"/>
    <x v="3"/>
    <n v="187"/>
    <n v="26.714285714285701"/>
    <n v="156.931129476584"/>
    <m/>
    <n v="87709.710699999996"/>
    <x v="0"/>
    <n v="13615.789500000001"/>
    <x v="1476"/>
    <x v="0"/>
    <m/>
  </r>
  <r>
    <d v="2025-08-20T02:38:13"/>
    <x v="1"/>
    <x v="11"/>
    <s v="DURANGO PAEZ GILDARDO"/>
    <x v="3"/>
    <x v="0"/>
    <n v="258"/>
    <n v="25.8"/>
    <n v="224.18732782369099"/>
    <m/>
    <n v="125299.5868"/>
    <x v="1"/>
    <n v="13615.789500000001"/>
    <x v="1476"/>
    <x v="0"/>
    <m/>
  </r>
  <r>
    <d v="2025-08-20T02:38:13"/>
    <x v="9"/>
    <x v="12"/>
    <s v="VERENZUELA MARTINEZ ALEXANDER"/>
    <x v="0"/>
    <x v="0"/>
    <n v="228"/>
    <n v="25.3333333333333"/>
    <n v="201.76859504132199"/>
    <m/>
    <n v="112769.6281"/>
    <x v="1"/>
    <n v="13615.789500000001"/>
    <x v="1476"/>
    <x v="0"/>
    <m/>
  </r>
  <r>
    <d v="2025-08-20T02:38:13"/>
    <x v="1"/>
    <x v="13"/>
    <s v="PEREZ GARCIA JUAN ESTEBAN"/>
    <x v="2"/>
    <x v="0"/>
    <n v="135"/>
    <n v="22.5"/>
    <n v="134.512396694215"/>
    <m/>
    <n v="75179.752099999998"/>
    <x v="0"/>
    <n v="13615.789500000001"/>
    <x v="1476"/>
    <x v="0"/>
    <m/>
  </r>
  <r>
    <d v="2025-08-20T02:38:14"/>
    <x v="1"/>
    <x v="16"/>
    <s v="MACEA ARBELAEZ MATEO"/>
    <x v="0"/>
    <x v="0"/>
    <n v="199"/>
    <n v="22.1111111111111"/>
    <n v="201.76859504132199"/>
    <m/>
    <n v="112769.6281"/>
    <x v="0"/>
    <n v="13615.789500000001"/>
    <x v="1476"/>
    <x v="0"/>
    <m/>
  </r>
  <r>
    <d v="2025-08-20T02:38:14"/>
    <x v="9"/>
    <x v="17"/>
    <s v="VALENCIA MENDOZA JHON"/>
    <x v="13"/>
    <x v="0"/>
    <n v="279"/>
    <n v="19.928571428571399"/>
    <n v="313.86225895316801"/>
    <s v="1 Descuento (Despachador) "/>
    <n v="175419.4215"/>
    <x v="0"/>
    <n v="13615.789500000001"/>
    <x v="1476"/>
    <x v="0"/>
    <m/>
  </r>
  <r>
    <d v="2025-08-20T02:38:15"/>
    <x v="1"/>
    <x v="18"/>
    <s v="DURANGO DAVID JOSE"/>
    <x v="6"/>
    <x v="0"/>
    <n v="184"/>
    <n v="23"/>
    <n v="179.34986225895301"/>
    <m/>
    <n v="100239.6694"/>
    <x v="0"/>
    <n v="13615.789500000001"/>
    <x v="1476"/>
    <x v="0"/>
    <m/>
  </r>
  <r>
    <d v="2025-08-20T02:38:14"/>
    <x v="9"/>
    <x v="15"/>
    <s v="ALBERTO ARISTIZABAL RAFAEL"/>
    <x v="3"/>
    <x v="0"/>
    <n v="258"/>
    <n v="25.8"/>
    <n v="224.18732782369099"/>
    <s v="1 Descuento (Despachador) "/>
    <n v="125299.5868"/>
    <x v="0"/>
    <n v="13615.789500000001"/>
    <x v="1476"/>
    <x v="0"/>
    <m/>
  </r>
  <r>
    <d v="2025-08-20T02:38:15"/>
    <x v="9"/>
    <x v="19"/>
    <s v="QUIRAMA CASTAEDA JHON JADER"/>
    <x v="3"/>
    <x v="0"/>
    <n v="232"/>
    <n v="23.2"/>
    <n v="224.18732782369099"/>
    <m/>
    <n v="125299.5868"/>
    <x v="1"/>
    <n v="13615.789500000001"/>
    <x v="1476"/>
    <x v="0"/>
    <m/>
  </r>
  <r>
    <d v="2025-08-20T02:38:15"/>
    <x v="1"/>
    <x v="20"/>
    <s v="SALDARRIAGA PARRA LUIS ALBERTO"/>
    <x v="3"/>
    <x v="3"/>
    <n v="205"/>
    <n v="20.5"/>
    <n v="224.18732782369099"/>
    <m/>
    <n v="125299.5868"/>
    <x v="2"/>
    <n v="13615.789500000001"/>
    <x v="1476"/>
    <x v="0"/>
    <m/>
  </r>
  <r>
    <d v="2025-08-20T02:38:15"/>
    <x v="9"/>
    <x v="21"/>
    <s v="CUADROS PRESIGA JOSE GABRIEL"/>
    <x v="0"/>
    <x v="0"/>
    <n v="201"/>
    <n v="22.3333333333333"/>
    <n v="201.76859504132199"/>
    <m/>
    <n v="112769.6281"/>
    <x v="0"/>
    <n v="13615.789500000001"/>
    <x v="1476"/>
    <x v="0"/>
    <m/>
  </r>
  <r>
    <d v="2025-08-20T02:38:16"/>
    <x v="1"/>
    <x v="38"/>
    <s v="JIMENEZ HURTADO CARLOS ESTIVEN"/>
    <x v="3"/>
    <x v="3"/>
    <n v="243"/>
    <n v="24.3"/>
    <n v="224.18732782369099"/>
    <m/>
    <n v="125299.5868"/>
    <x v="1"/>
    <n v="13615.789500000001"/>
    <x v="1476"/>
    <x v="0"/>
    <m/>
  </r>
  <r>
    <d v="2025-08-20T02:38:16"/>
    <x v="9"/>
    <x v="22"/>
    <s v="CIRO MARIN RODRIGO ALBERTO"/>
    <x v="3"/>
    <x v="3"/>
    <n v="232"/>
    <n v="23.2"/>
    <n v="224.18732782369099"/>
    <s v="3 Descuentos (Transbordo y usuarios desubicados) "/>
    <n v="125299.5868"/>
    <x v="0"/>
    <n v="13615.789500000001"/>
    <x v="1476"/>
    <x v="0"/>
    <m/>
  </r>
  <r>
    <d v="2025-08-20T02:38:16"/>
    <x v="1"/>
    <x v="23"/>
    <s v="HENAO HOYOS SANTIAGO"/>
    <x v="1"/>
    <x v="0"/>
    <n v="219"/>
    <n v="19.909090909090899"/>
    <n v="246.60606060606099"/>
    <m/>
    <n v="137829.54550000001"/>
    <x v="0"/>
    <n v="13615.789500000001"/>
    <x v="1476"/>
    <x v="0"/>
    <m/>
  </r>
  <r>
    <d v="2025-08-20T02:38:16"/>
    <x v="9"/>
    <x v="24"/>
    <s v="LAYOS JIMENEZ JOHAN CAMILO"/>
    <x v="1"/>
    <x v="0"/>
    <n v="182"/>
    <n v="16.545454545454501"/>
    <n v="246.60606060606099"/>
    <m/>
    <n v="137829.54550000001"/>
    <x v="0"/>
    <n v="13615.789500000001"/>
    <x v="1476"/>
    <x v="0"/>
    <m/>
  </r>
  <r>
    <d v="2025-08-20T02:38:17"/>
    <x v="1"/>
    <x v="25"/>
    <s v="LEON PEREZ RAUL ENRIQUE"/>
    <x v="1"/>
    <x v="0"/>
    <n v="260"/>
    <n v="23.636363636363601"/>
    <n v="246.60606060606099"/>
    <m/>
    <n v="137829.54550000001"/>
    <x v="0"/>
    <n v="13615.789500000001"/>
    <x v="1476"/>
    <x v="0"/>
    <m/>
  </r>
  <r>
    <d v="2025-08-20T02:38:17"/>
    <x v="9"/>
    <x v="26"/>
    <s v="MARTINEZ  WILMAR"/>
    <x v="8"/>
    <x v="0"/>
    <n v="98"/>
    <n v="19.600000000000001"/>
    <n v="112.09366391184599"/>
    <m/>
    <n v="62649.793400000002"/>
    <x v="0"/>
    <n v="13615.789500000001"/>
    <x v="1476"/>
    <x v="0"/>
    <m/>
  </r>
  <r>
    <d v="2025-08-20T02:38:17"/>
    <x v="1"/>
    <x v="39"/>
    <s v="CALLE BOTERO ANDRES CAMILO"/>
    <x v="3"/>
    <x v="0"/>
    <n v="233"/>
    <n v="23.3"/>
    <n v="224.18732782369099"/>
    <s v="2 Descuentos (Conducts) "/>
    <n v="125299.5868"/>
    <x v="0"/>
    <n v="13615.789500000001"/>
    <x v="1476"/>
    <x v="0"/>
    <m/>
  </r>
  <r>
    <d v="2025-08-20T02:38:17"/>
    <x v="9"/>
    <x v="27"/>
    <s v="AGUDELO GARCIA DENIN ANGELO"/>
    <x v="3"/>
    <x v="0"/>
    <n v="248"/>
    <n v="24.8"/>
    <n v="224.18732782369099"/>
    <s v="1 Descuento (Usuario desubicado) "/>
    <n v="125299.5868"/>
    <x v="0"/>
    <n v="13615.789500000001"/>
    <x v="1476"/>
    <x v="0"/>
    <m/>
  </r>
  <r>
    <d v="2025-08-20T02:38:18"/>
    <x v="1"/>
    <x v="28"/>
    <s v="MARULANDA JARAMILLO DAWER ANDRES"/>
    <x v="1"/>
    <x v="0"/>
    <n v="195"/>
    <n v="17.727272727272702"/>
    <n v="246.60606060606099"/>
    <s v="1 Descuento (Conduct) "/>
    <n v="137829.54550000001"/>
    <x v="0"/>
    <n v="13615.789500000001"/>
    <x v="1476"/>
    <x v="0"/>
    <m/>
  </r>
  <r>
    <d v="2025-08-20T02:38:18"/>
    <x v="9"/>
    <x v="29"/>
    <s v="LOPERA ALVAREZ ESTIVEN "/>
    <x v="3"/>
    <x v="0"/>
    <n v="227"/>
    <n v="22.7"/>
    <n v="224.18732782369099"/>
    <s v="1 Descuento (Despachador) "/>
    <n v="125299.5868"/>
    <x v="0"/>
    <n v="13615.789500000001"/>
    <x v="1476"/>
    <x v="0"/>
    <m/>
  </r>
  <r>
    <d v="2025-08-20T02:38:18"/>
    <x v="9"/>
    <x v="31"/>
    <s v="MARTINEZ CHAVERRA LUIS NORBERTO"/>
    <x v="3"/>
    <x v="0"/>
    <n v="243"/>
    <n v="24.3"/>
    <n v="224.18732782369099"/>
    <s v="1 Descuento (Despachador) "/>
    <n v="125299.5868"/>
    <x v="0"/>
    <n v="13615.789500000001"/>
    <x v="1476"/>
    <x v="0"/>
    <m/>
  </r>
  <r>
    <d v="2025-08-20T02:38:18"/>
    <x v="1"/>
    <x v="30"/>
    <s v="GOMEZ VERGARA EDWIN"/>
    <x v="3"/>
    <x v="0"/>
    <n v="217"/>
    <n v="21.7"/>
    <n v="224.18732782369099"/>
    <m/>
    <n v="125299.5868"/>
    <x v="1"/>
    <n v="13615.789500000001"/>
    <x v="1476"/>
    <x v="0"/>
    <m/>
  </r>
  <r>
    <d v="2025-08-20T02:38:19"/>
    <x v="1"/>
    <x v="32"/>
    <s v="TABORDA ROJAS DIEGO ALEJANDRO"/>
    <x v="9"/>
    <x v="0"/>
    <n v="258"/>
    <n v="21.5"/>
    <n v="269.02479338843"/>
    <s v="DANIEL GUTIERREZ Realiz 7 viajes donde moviliz 163 Usuarios "/>
    <n v="150359.50409999999"/>
    <x v="1"/>
    <n v="13615.789500000001"/>
    <x v="1476"/>
    <x v="0"/>
    <m/>
  </r>
  <r>
    <d v="2025-08-20T02:38:19"/>
    <x v="9"/>
    <x v="33"/>
    <s v="CALLE BOTERO JUAN RICARDO"/>
    <x v="1"/>
    <x v="0"/>
    <n v="250"/>
    <n v="22.727272727272702"/>
    <n v="246.60606060606099"/>
    <m/>
    <n v="137829.54550000001"/>
    <x v="0"/>
    <n v="13615.789500000001"/>
    <x v="1476"/>
    <x v="0"/>
    <m/>
  </r>
  <r>
    <d v="2025-08-20T02:38:19"/>
    <x v="1"/>
    <x v="34"/>
    <s v="PALMAR PANA EDIXON JOSUE"/>
    <x v="1"/>
    <x v="0"/>
    <n v="227"/>
    <n v="20.636363636363601"/>
    <n v="246.60606060606099"/>
    <m/>
    <n v="137829.54550000001"/>
    <x v="0"/>
    <n v="13615.789500000001"/>
    <x v="1476"/>
    <x v="0"/>
    <m/>
  </r>
  <r>
    <d v="2025-08-20T02:38:19"/>
    <x v="9"/>
    <x v="35"/>
    <s v="OCAMPO OCAMPO ANTONIO JOSE "/>
    <x v="14"/>
    <x v="0"/>
    <n v="28"/>
    <n v="56"/>
    <n v="11.2093663911846"/>
    <m/>
    <n v="6264.9793"/>
    <x v="0"/>
    <n v="13615.789500000001"/>
    <x v="1476"/>
    <x v="0"/>
    <m/>
  </r>
  <r>
    <d v="2025-08-20T02:38:20"/>
    <x v="1"/>
    <x v="41"/>
    <s v="HERNANDEZ MACIAS GILBERTO"/>
    <x v="0"/>
    <x v="0"/>
    <n v="225"/>
    <n v="25"/>
    <n v="201.76859504132199"/>
    <m/>
    <n v="112769.6281"/>
    <x v="1"/>
    <n v="13615.789500000001"/>
    <x v="1476"/>
    <x v="0"/>
    <m/>
  </r>
  <r>
    <d v="2025-08-20T02:38:20"/>
    <x v="9"/>
    <x v="40"/>
    <s v="FLORES RINCON JORGE ALBERTO "/>
    <x v="1"/>
    <x v="0"/>
    <n v="232"/>
    <n v="21.090909090909101"/>
    <n v="246.60606060606099"/>
    <s v="FERNEY HENAO Realiz 4 viajes donde moviliz 81 Usuarios. 1 Descuento (Despachador) "/>
    <n v="137829.54550000001"/>
    <x v="1"/>
    <n v="13615.789500000001"/>
    <x v="1476"/>
    <x v="0"/>
    <m/>
  </r>
  <r>
    <d v="2025-08-21T02:53:52"/>
    <x v="1"/>
    <x v="0"/>
    <s v="GOMEZ MARIN ALVARO"/>
    <x v="10"/>
    <x v="0"/>
    <n v="93"/>
    <n v="23.25"/>
    <n v="88.469930069930101"/>
    <m/>
    <n v="49414.909099999997"/>
    <x v="0"/>
    <n v="13742.105299999999"/>
    <x v="1477"/>
    <x v="0"/>
    <m/>
  </r>
  <r>
    <d v="2025-08-21T02:53:52"/>
    <x v="9"/>
    <x v="36"/>
    <s v="HERRERA GIRALDO DAVINSON"/>
    <x v="0"/>
    <x v="0"/>
    <n v="200"/>
    <n v="22.2222222222222"/>
    <n v="199.05734265734301"/>
    <m/>
    <n v="111183.54549999999"/>
    <x v="1"/>
    <n v="13742.105299999999"/>
    <x v="1477"/>
    <x v="0"/>
    <m/>
  </r>
  <r>
    <d v="2025-08-21T02:53:53"/>
    <x v="1"/>
    <x v="1"/>
    <s v="PARRA VILLA YUBER ALONSO"/>
    <x v="9"/>
    <x v="0"/>
    <n v="274"/>
    <n v="22.8333333333333"/>
    <n v="265.40979020979"/>
    <s v="1 Descuento (Tecnico radios) "/>
    <n v="148244.7273"/>
    <x v="0"/>
    <n v="13742.105299999999"/>
    <x v="1477"/>
    <x v="0"/>
    <m/>
  </r>
  <r>
    <d v="2025-08-21T02:53:53"/>
    <x v="9"/>
    <x v="37"/>
    <s v="SANCHEZ BETANCOURT FRANSCISCO"/>
    <x v="0"/>
    <x v="0"/>
    <n v="217"/>
    <n v="24.1111111111111"/>
    <n v="199.05734265734301"/>
    <m/>
    <n v="111183.54549999999"/>
    <x v="0"/>
    <n v="13742.105299999999"/>
    <x v="1477"/>
    <x v="0"/>
    <m/>
  </r>
  <r>
    <d v="2025-08-21T02:53:53"/>
    <x v="1"/>
    <x v="2"/>
    <s v="LONDOO LOPERA DUVAN ANDRES"/>
    <x v="7"/>
    <x v="0"/>
    <n v="74"/>
    <n v="24.6666666666667"/>
    <n v="66.3524475524476"/>
    <m/>
    <n v="37061.181799999998"/>
    <x v="1"/>
    <n v="13742.105299999999"/>
    <x v="1477"/>
    <x v="0"/>
    <m/>
  </r>
  <r>
    <d v="2025-08-21T02:53:54"/>
    <x v="9"/>
    <x v="3"/>
    <s v="LOPEZ PINEDA DANIEL ESTIVEN"/>
    <x v="0"/>
    <x v="0"/>
    <n v="184"/>
    <n v="20.4444444444444"/>
    <n v="199.05734265734301"/>
    <m/>
    <n v="111183.54549999999"/>
    <x v="0"/>
    <n v="13742.105299999999"/>
    <x v="1477"/>
    <x v="0"/>
    <m/>
  </r>
  <r>
    <d v="2025-08-21T02:53:54"/>
    <x v="1"/>
    <x v="4"/>
    <s v="GIRALDO GIRALDO YOVIN ANDRES"/>
    <x v="0"/>
    <x v="0"/>
    <n v="234"/>
    <n v="26"/>
    <n v="199.05734265734301"/>
    <s v="1 Descuento (Despachador) "/>
    <n v="111183.54549999999"/>
    <x v="1"/>
    <n v="13742.105299999999"/>
    <x v="1477"/>
    <x v="0"/>
    <m/>
  </r>
  <r>
    <d v="2025-08-21T02:53:54"/>
    <x v="9"/>
    <x v="5"/>
    <s v="BERNAL RONDON KEVIN OSWALDO"/>
    <x v="3"/>
    <x v="0"/>
    <n v="220"/>
    <n v="22"/>
    <n v="221.174825174825"/>
    <s v="4 Descuentos (Jefe de ruta y despachador) "/>
    <n v="123537.2727"/>
    <x v="1"/>
    <n v="13742.105299999999"/>
    <x v="1477"/>
    <x v="0"/>
    <m/>
  </r>
  <r>
    <d v="2025-08-21T02:53:55"/>
    <x v="1"/>
    <x v="7"/>
    <s v="MARIN ALZATE KEVIN ANDRES"/>
    <x v="6"/>
    <x v="0"/>
    <n v="187"/>
    <n v="23.375"/>
    <n v="176.93986013986"/>
    <m/>
    <n v="98829.818199999994"/>
    <x v="0"/>
    <n v="13742.105299999999"/>
    <x v="1477"/>
    <x v="0"/>
    <m/>
  </r>
  <r>
    <d v="2025-08-21T02:53:55"/>
    <x v="9"/>
    <x v="9"/>
    <s v="MACIAS HERNANDEZ JULIAN DAVID"/>
    <x v="3"/>
    <x v="0"/>
    <n v="192"/>
    <n v="19.2"/>
    <n v="221.174825174825"/>
    <m/>
    <n v="123537.2727"/>
    <x v="0"/>
    <n v="13742.105299999999"/>
    <x v="1477"/>
    <x v="0"/>
    <m/>
  </r>
  <r>
    <d v="2025-08-21T02:53:55"/>
    <x v="1"/>
    <x v="11"/>
    <s v="DURANGO PAEZ GILDARDO"/>
    <x v="0"/>
    <x v="0"/>
    <n v="201"/>
    <n v="22.3333333333333"/>
    <n v="199.05734265734301"/>
    <m/>
    <n v="111183.54549999999"/>
    <x v="1"/>
    <n v="13742.105299999999"/>
    <x v="1477"/>
    <x v="0"/>
    <m/>
  </r>
  <r>
    <d v="2025-08-21T02:53:55"/>
    <x v="9"/>
    <x v="12"/>
    <s v="VERENZUELA MARTINEZ ALEXANDER"/>
    <x v="3"/>
    <x v="0"/>
    <n v="222"/>
    <n v="22.2"/>
    <n v="221.174825174825"/>
    <m/>
    <n v="123537.2727"/>
    <x v="1"/>
    <n v="13742.105299999999"/>
    <x v="1477"/>
    <x v="0"/>
    <m/>
  </r>
  <r>
    <d v="2025-08-21T02:53:56"/>
    <x v="1"/>
    <x v="15"/>
    <s v="ALBERTO ARISTIZABAL RAFAEL"/>
    <x v="3"/>
    <x v="0"/>
    <n v="196"/>
    <n v="19.600000000000001"/>
    <n v="221.174825174825"/>
    <m/>
    <n v="123537.2727"/>
    <x v="0"/>
    <n v="13742.105299999999"/>
    <x v="1477"/>
    <x v="0"/>
    <m/>
  </r>
  <r>
    <d v="2025-08-21T02:53:56"/>
    <x v="9"/>
    <x v="16"/>
    <s v="MACEA ARBELAEZ MATEO"/>
    <x v="1"/>
    <x v="0"/>
    <n v="200"/>
    <n v="18.181818181818201"/>
    <n v="243.29230769230799"/>
    <m/>
    <n v="135891"/>
    <x v="0"/>
    <n v="13742.105299999999"/>
    <x v="1477"/>
    <x v="0"/>
    <m/>
  </r>
  <r>
    <d v="2025-08-21T02:53:56"/>
    <x v="9"/>
    <x v="14"/>
    <s v="ESPINOZA CHAVARRIA GUILLERMO LEON"/>
    <x v="0"/>
    <x v="0"/>
    <n v="205"/>
    <n v="22.7777777777778"/>
    <n v="199.05734265734301"/>
    <s v="1 Descuento (Despachador) "/>
    <n v="111183.54549999999"/>
    <x v="0"/>
    <n v="13742.105299999999"/>
    <x v="1477"/>
    <x v="0"/>
    <m/>
  </r>
  <r>
    <d v="2025-08-21T02:53:56"/>
    <x v="1"/>
    <x v="13"/>
    <s v="PEREZ GARCIA JUAN ESTEBAN "/>
    <x v="3"/>
    <x v="0"/>
    <n v="198"/>
    <n v="19.8"/>
    <n v="221.174825174825"/>
    <m/>
    <n v="123537.2727"/>
    <x v="0"/>
    <n v="13742.105299999999"/>
    <x v="1477"/>
    <x v="0"/>
    <m/>
  </r>
  <r>
    <d v="2025-08-21T02:53:56"/>
    <x v="1"/>
    <x v="17"/>
    <s v="VALENCIA MENDOZA JHON"/>
    <x v="9"/>
    <x v="0"/>
    <n v="274"/>
    <n v="22.8333333333333"/>
    <n v="265.40979020979"/>
    <m/>
    <n v="148244.7273"/>
    <x v="0"/>
    <n v="13742.105299999999"/>
    <x v="1477"/>
    <x v="0"/>
    <m/>
  </r>
  <r>
    <d v="2025-08-21T02:53:57"/>
    <x v="9"/>
    <x v="18"/>
    <s v="DURANGO DAVID JOSE"/>
    <x v="9"/>
    <x v="0"/>
    <n v="271"/>
    <n v="22.5833333333333"/>
    <n v="265.40979020979"/>
    <s v="HENRY DAVID Realiz 6 viajes donde moviliz 135 Usuarios "/>
    <n v="148244.7273"/>
    <x v="0"/>
    <n v="13742.105299999999"/>
    <x v="1477"/>
    <x v="0"/>
    <m/>
  </r>
  <r>
    <d v="2025-08-21T02:53:57"/>
    <x v="1"/>
    <x v="19"/>
    <s v="QUIRAMA CASTAEDA JHON JADER"/>
    <x v="1"/>
    <x v="3"/>
    <n v="240"/>
    <n v="21.818181818181799"/>
    <n v="243.29230769230799"/>
    <m/>
    <n v="135891"/>
    <x v="1"/>
    <n v="13742.105299999999"/>
    <x v="1477"/>
    <x v="0"/>
    <m/>
  </r>
  <r>
    <d v="2025-08-21T02:53:57"/>
    <x v="1"/>
    <x v="21"/>
    <s v="CUADROS PRESIGA JOSE GABRIEL"/>
    <x v="0"/>
    <x v="0"/>
    <n v="220"/>
    <n v="24.4444444444444"/>
    <n v="199.05734265734301"/>
    <s v="1 Descuento (Usuario movilidad reducida) "/>
    <n v="111183.54549999999"/>
    <x v="0"/>
    <n v="13742.105299999999"/>
    <x v="1477"/>
    <x v="0"/>
    <m/>
  </r>
  <r>
    <d v="2025-08-21T02:53:57"/>
    <x v="9"/>
    <x v="20"/>
    <s v="SALDARRIAGA PARRA LUIS ALBERTO"/>
    <x v="0"/>
    <x v="0"/>
    <n v="187"/>
    <n v="20.7777777777778"/>
    <n v="199.05734265734301"/>
    <m/>
    <n v="111183.54549999999"/>
    <x v="2"/>
    <n v="13742.105299999999"/>
    <x v="1477"/>
    <x v="0"/>
    <m/>
  </r>
  <r>
    <d v="2025-08-21T02:53:58"/>
    <x v="9"/>
    <x v="38"/>
    <s v="HENAO MUOZ FERNEY"/>
    <x v="0"/>
    <x v="0"/>
    <n v="233"/>
    <n v="25.8888888888889"/>
    <n v="199.05734265734301"/>
    <m/>
    <n v="111183.54549999999"/>
    <x v="1"/>
    <n v="13742.105299999999"/>
    <x v="1477"/>
    <x v="0"/>
    <m/>
  </r>
  <r>
    <d v="2025-08-21T02:53:58"/>
    <x v="1"/>
    <x v="22"/>
    <s v="CIRO MARIN RODRIGO ALBERTO"/>
    <x v="6"/>
    <x v="0"/>
    <n v="191"/>
    <n v="23.875"/>
    <n v="176.93986013986"/>
    <s v="3 Descuentos (Usuarios desubicados y conduct) "/>
    <n v="98829.818199999994"/>
    <x v="0"/>
    <n v="13742.105299999999"/>
    <x v="1477"/>
    <x v="0"/>
    <m/>
  </r>
  <r>
    <d v="2025-08-21T02:53:58"/>
    <x v="9"/>
    <x v="23"/>
    <s v="FLORES RINCON JORGE ALBERTO "/>
    <x v="10"/>
    <x v="0"/>
    <n v="91"/>
    <n v="22.75"/>
    <n v="88.469930069930101"/>
    <m/>
    <n v="49414.909099999997"/>
    <x v="0"/>
    <n v="13742.105299999999"/>
    <x v="1477"/>
    <x v="0"/>
    <m/>
  </r>
  <r>
    <d v="2025-08-21T02:53:58"/>
    <x v="1"/>
    <x v="24"/>
    <s v="AGUDELO GARCIA LLORDIN ELIAS"/>
    <x v="9"/>
    <x v="0"/>
    <n v="220"/>
    <n v="18.3333333333333"/>
    <n v="265.40979020979"/>
    <s v="1 Descuento (Despachador) "/>
    <n v="148244.7273"/>
    <x v="0"/>
    <n v="13742.105299999999"/>
    <x v="1477"/>
    <x v="0"/>
    <m/>
  </r>
  <r>
    <d v="2025-08-21T02:53:59"/>
    <x v="9"/>
    <x v="25"/>
    <s v="LEON PEREZ RAUL ENRIQUE"/>
    <x v="0"/>
    <x v="0"/>
    <n v="194"/>
    <n v="21.5555555555556"/>
    <n v="199.05734265734301"/>
    <m/>
    <n v="111183.54549999999"/>
    <x v="0"/>
    <n v="13742.105299999999"/>
    <x v="1477"/>
    <x v="0"/>
    <m/>
  </r>
  <r>
    <d v="2025-08-21T02:53:59"/>
    <x v="1"/>
    <x v="26"/>
    <s v="MARTINEZ  WILMAR"/>
    <x v="9"/>
    <x v="0"/>
    <n v="256"/>
    <n v="21.3333333333333"/>
    <n v="265.40979020979"/>
    <m/>
    <n v="148244.7273"/>
    <x v="0"/>
    <n v="13742.105299999999"/>
    <x v="1477"/>
    <x v="0"/>
    <m/>
  </r>
  <r>
    <d v="2025-08-21T02:53:59"/>
    <x v="1"/>
    <x v="27"/>
    <s v="LAYOS JIMENEZ JOHAN CAMILO"/>
    <x v="3"/>
    <x v="0"/>
    <n v="181"/>
    <n v="18.100000000000001"/>
    <n v="221.174825174825"/>
    <m/>
    <n v="123537.2727"/>
    <x v="0"/>
    <n v="13742.105299999999"/>
    <x v="1477"/>
    <x v="0"/>
    <m/>
  </r>
  <r>
    <d v="2025-08-21T02:54:00"/>
    <x v="9"/>
    <x v="28"/>
    <s v="HINCAPIE LOPEZ DIDIER FABIAN"/>
    <x v="3"/>
    <x v="0"/>
    <n v="218"/>
    <n v="21.8"/>
    <n v="221.174825174825"/>
    <s v="6 Descuentos (Transbordo y despachador) "/>
    <n v="123537.2727"/>
    <x v="0"/>
    <n v="13742.105299999999"/>
    <x v="1477"/>
    <x v="0"/>
    <m/>
  </r>
  <r>
    <d v="2025-08-21T02:53:59"/>
    <x v="9"/>
    <x v="39"/>
    <s v="CALLE BOTERO ANDRES CAMILO "/>
    <x v="3"/>
    <x v="0"/>
    <n v="234"/>
    <n v="23.4"/>
    <n v="221.174825174825"/>
    <s v="2 Descuentos (Conducts) "/>
    <n v="123537.2727"/>
    <x v="0"/>
    <n v="13742.105299999999"/>
    <x v="1477"/>
    <x v="0"/>
    <m/>
  </r>
  <r>
    <d v="2025-08-21T02:54:00"/>
    <x v="1"/>
    <x v="29"/>
    <s v="MONTOYA OSPINA GILBERTO ANTONIO"/>
    <x v="1"/>
    <x v="0"/>
    <n v="287"/>
    <n v="26.090909090909101"/>
    <n v="243.29230769230799"/>
    <s v="2 Descuentos (Jefe de ruta y conduct) "/>
    <n v="135891"/>
    <x v="0"/>
    <n v="13742.105299999999"/>
    <x v="1477"/>
    <x v="0"/>
    <m/>
  </r>
  <r>
    <d v="2025-08-21T02:54:00"/>
    <x v="9"/>
    <x v="30"/>
    <s v="GOMEZ VERGARA EDWIN"/>
    <x v="0"/>
    <x v="0"/>
    <n v="193"/>
    <n v="21.4444444444444"/>
    <n v="199.05734265734301"/>
    <s v="1 Descuento (Despachador) "/>
    <n v="111183.54549999999"/>
    <x v="1"/>
    <n v="13742.105299999999"/>
    <x v="1477"/>
    <x v="0"/>
    <m/>
  </r>
  <r>
    <d v="2025-08-21T02:54:00"/>
    <x v="1"/>
    <x v="31"/>
    <s v="MARTINEZ CHAVERRA LUIS NORBERTO"/>
    <x v="0"/>
    <x v="0"/>
    <n v="227"/>
    <n v="25.2222222222222"/>
    <n v="199.05734265734301"/>
    <m/>
    <n v="111183.54549999999"/>
    <x v="0"/>
    <n v="13742.105299999999"/>
    <x v="1477"/>
    <x v="0"/>
    <m/>
  </r>
  <r>
    <d v="2025-08-21T02:54:00"/>
    <x v="9"/>
    <x v="32"/>
    <s v="TABORDA ROJAS DIEGO ALEJANDRO"/>
    <x v="9"/>
    <x v="0"/>
    <n v="268"/>
    <n v="22.3333333333333"/>
    <n v="265.40979020979"/>
    <s v="1 Descuento (Despachador) "/>
    <n v="148244.7273"/>
    <x v="1"/>
    <n v="13742.105299999999"/>
    <x v="1477"/>
    <x v="0"/>
    <m/>
  </r>
  <r>
    <d v="2025-08-21T02:54:01"/>
    <x v="1"/>
    <x v="33"/>
    <s v="CALLE BOTERO JUAN RICARDO"/>
    <x v="0"/>
    <x v="0"/>
    <n v="211"/>
    <n v="23.4444444444444"/>
    <n v="199.05734265734301"/>
    <m/>
    <n v="111183.54549999999"/>
    <x v="0"/>
    <n v="13742.105299999999"/>
    <x v="1477"/>
    <x v="0"/>
    <m/>
  </r>
  <r>
    <d v="2025-08-21T02:54:01"/>
    <x v="9"/>
    <x v="34"/>
    <s v="PALMAR PANA EDIXON JOSUE"/>
    <x v="2"/>
    <x v="0"/>
    <n v="123"/>
    <n v="20.5"/>
    <n v="132.704895104895"/>
    <m/>
    <n v="74122.363599999997"/>
    <x v="0"/>
    <n v="13742.105299999999"/>
    <x v="1477"/>
    <x v="0"/>
    <m/>
  </r>
  <r>
    <d v="2025-08-21T02:54:01"/>
    <x v="1"/>
    <x v="35"/>
    <s v="OCAMPO OCAMPO ANTONIO JOSE"/>
    <x v="10"/>
    <x v="0"/>
    <n v="78"/>
    <n v="22.285714285714299"/>
    <n v="77.411188811188794"/>
    <m/>
    <n v="43238.0455"/>
    <x v="0"/>
    <n v="13742.105299999999"/>
    <x v="1477"/>
    <x v="0"/>
    <m/>
  </r>
  <r>
    <d v="2025-08-21T02:54:01"/>
    <x v="9"/>
    <x v="41"/>
    <s v="HERNANDEZ MACIAS GILBERTO"/>
    <x v="0"/>
    <x v="0"/>
    <n v="213"/>
    <n v="23.6666666666667"/>
    <n v="199.05734265734301"/>
    <s v="Se descuenta 0.5 viaje de 5 08 pm ya que se desva sin autorizacin "/>
    <n v="105006.823"/>
    <x v="1"/>
    <n v="13742.105299999999"/>
    <x v="1477"/>
    <x v="2"/>
    <n v="11.0585"/>
  </r>
  <r>
    <d v="2025-08-21T02:54:01"/>
    <x v="1"/>
    <x v="40"/>
    <s v="LOPERA ALVAREZ ESTIVEN"/>
    <x v="3"/>
    <x v="0"/>
    <n v="200"/>
    <n v="20"/>
    <n v="221.174825174825"/>
    <m/>
    <n v="123537.2727"/>
    <x v="1"/>
    <n v="13742.105299999999"/>
    <x v="1477"/>
    <x v="0"/>
    <m/>
  </r>
  <r>
    <d v="2025-08-22T01:47:50"/>
    <x v="1"/>
    <x v="0"/>
    <s v="GOMEZ MARIN ALVARO"/>
    <x v="7"/>
    <x v="0"/>
    <n v="67"/>
    <n v="22.3333333333333"/>
    <n v="66.807854137447407"/>
    <m/>
    <n v="37327.594700000001"/>
    <x v="0"/>
    <n v="14670.2703"/>
    <x v="1478"/>
    <x v="0"/>
    <m/>
  </r>
  <r>
    <d v="2025-08-22T01:47:50"/>
    <x v="9"/>
    <x v="36"/>
    <s v="HERRERA GIRALDO DAVINSON"/>
    <x v="0"/>
    <x v="0"/>
    <n v="185"/>
    <n v="20.5555555555556"/>
    <n v="200.42356241234199"/>
    <m/>
    <n v="111982.784"/>
    <x v="1"/>
    <n v="14670.2703"/>
    <x v="1478"/>
    <x v="0"/>
    <m/>
  </r>
  <r>
    <d v="2025-08-22T01:47:50"/>
    <x v="1"/>
    <x v="1"/>
    <s v="PARRA VILLA YUBER ALONSO"/>
    <x v="1"/>
    <x v="0"/>
    <n v="256"/>
    <n v="23.272727272727298"/>
    <n v="244.962131837307"/>
    <m/>
    <n v="136867.84710000001"/>
    <x v="0"/>
    <n v="14670.2703"/>
    <x v="1478"/>
    <x v="0"/>
    <m/>
  </r>
  <r>
    <d v="2025-08-22T01:47:51"/>
    <x v="9"/>
    <x v="37"/>
    <s v="SANCHEZ BETANCOURT FRANSCISCO"/>
    <x v="3"/>
    <x v="0"/>
    <n v="225"/>
    <n v="22.5"/>
    <n v="222.69284712482499"/>
    <m/>
    <n v="124425.3156"/>
    <x v="0"/>
    <n v="14670.2703"/>
    <x v="1478"/>
    <x v="0"/>
    <m/>
  </r>
  <r>
    <d v="2025-08-22T01:47:51"/>
    <x v="1"/>
    <x v="2"/>
    <s v="LONDOO LOPERA DUVAN ANDRES"/>
    <x v="0"/>
    <x v="0"/>
    <n v="219"/>
    <n v="24.3333333333333"/>
    <n v="200.42356241234199"/>
    <m/>
    <n v="111982.784"/>
    <x v="1"/>
    <n v="14670.2703"/>
    <x v="1478"/>
    <x v="0"/>
    <m/>
  </r>
  <r>
    <d v="2025-08-22T01:47:51"/>
    <x v="9"/>
    <x v="3"/>
    <s v="LOPEZ PINEDA DANIEL ESTIVEN"/>
    <x v="1"/>
    <x v="0"/>
    <n v="209"/>
    <n v="19"/>
    <n v="244.962131837307"/>
    <m/>
    <n v="136867.84710000001"/>
    <x v="0"/>
    <n v="14670.2703"/>
    <x v="1478"/>
    <x v="0"/>
    <m/>
  </r>
  <r>
    <d v="2025-08-22T01:47:52"/>
    <x v="1"/>
    <x v="4"/>
    <s v="PALMAR PANA EDIXON JOSUE"/>
    <x v="0"/>
    <x v="0"/>
    <n v="218"/>
    <n v="24.2222222222222"/>
    <n v="200.42356241234199"/>
    <m/>
    <n v="111982.784"/>
    <x v="1"/>
    <n v="14670.2703"/>
    <x v="1478"/>
    <x v="0"/>
    <m/>
  </r>
  <r>
    <d v="2025-08-22T01:47:52"/>
    <x v="9"/>
    <x v="5"/>
    <s v="GONZALEZ PEREZ RAFAEL JOSE "/>
    <x v="3"/>
    <x v="0"/>
    <n v="189"/>
    <n v="18.899999999999999"/>
    <n v="222.69284712482499"/>
    <m/>
    <n v="124425.3156"/>
    <x v="1"/>
    <n v="14670.2703"/>
    <x v="1478"/>
    <x v="0"/>
    <m/>
  </r>
  <r>
    <d v="2025-08-22T01:47:53"/>
    <x v="1"/>
    <x v="6"/>
    <s v="LAYOS JIMENEZ JOHAN CAMILO"/>
    <x v="2"/>
    <x v="0"/>
    <n v="151"/>
    <n v="25.1666666666667"/>
    <n v="133.61570827489501"/>
    <m/>
    <n v="74655.189299999998"/>
    <x v="0"/>
    <n v="14670.2703"/>
    <x v="1478"/>
    <x v="0"/>
    <m/>
  </r>
  <r>
    <d v="2025-08-22T01:47:53"/>
    <x v="9"/>
    <x v="7"/>
    <s v="GUTIERREZ ARICAPA DANIEL HUMBERTO"/>
    <x v="0"/>
    <x v="0"/>
    <n v="210"/>
    <n v="23.3333333333333"/>
    <n v="200.42356241234199"/>
    <s v="1 Descuento (Usuario desubicado) "/>
    <n v="111982.784"/>
    <x v="0"/>
    <n v="14670.2703"/>
    <x v="1478"/>
    <x v="0"/>
    <m/>
  </r>
  <r>
    <d v="2025-08-22T01:47:53"/>
    <x v="1"/>
    <x v="9"/>
    <s v="MACIAS HERNANDEZ JULIAN DAVID"/>
    <x v="0"/>
    <x v="0"/>
    <n v="183"/>
    <n v="20.3333333333333"/>
    <n v="200.42356241234199"/>
    <m/>
    <n v="111982.784"/>
    <x v="0"/>
    <n v="14670.2703"/>
    <x v="1478"/>
    <x v="0"/>
    <m/>
  </r>
  <r>
    <d v="2025-08-22T01:47:54"/>
    <x v="9"/>
    <x v="11"/>
    <s v="DURANGO PAEZ GILDARDO"/>
    <x v="0"/>
    <x v="0"/>
    <n v="175"/>
    <n v="19.4444444444444"/>
    <n v="200.42356241234199"/>
    <m/>
    <n v="111982.784"/>
    <x v="1"/>
    <n v="14670.2703"/>
    <x v="1478"/>
    <x v="0"/>
    <m/>
  </r>
  <r>
    <d v="2025-08-22T01:47:54"/>
    <x v="1"/>
    <x v="12"/>
    <s v="VERENZUELA MARTINEZ ALEXANDER"/>
    <x v="3"/>
    <x v="0"/>
    <n v="230"/>
    <n v="23"/>
    <n v="222.69284712482499"/>
    <m/>
    <n v="124425.3156"/>
    <x v="1"/>
    <n v="14670.2703"/>
    <x v="1478"/>
    <x v="0"/>
    <m/>
  </r>
  <r>
    <d v="2025-08-22T01:47:55"/>
    <x v="9"/>
    <x v="13"/>
    <s v="PEREZ GARCIA JUAN ESTEBAN"/>
    <x v="3"/>
    <x v="0"/>
    <n v="226"/>
    <n v="22.6"/>
    <n v="222.69284712482499"/>
    <s v="Se adicionan 16 usuarios restantes del dia 20/08 "/>
    <n v="124425.3156"/>
    <x v="0"/>
    <n v="14670.2703"/>
    <x v="1478"/>
    <x v="0"/>
    <m/>
  </r>
  <r>
    <d v="2025-08-22T01:47:55"/>
    <x v="1"/>
    <x v="14"/>
    <s v="ESPINOZA CHAVARRIA GUILLERMO LEON"/>
    <x v="0"/>
    <x v="0"/>
    <n v="235"/>
    <n v="26.1111111111111"/>
    <n v="200.42356241234199"/>
    <m/>
    <n v="111982.784"/>
    <x v="0"/>
    <n v="14670.2703"/>
    <x v="1478"/>
    <x v="0"/>
    <m/>
  </r>
  <r>
    <d v="2025-08-22T01:47:55"/>
    <x v="9"/>
    <x v="15"/>
    <s v="ALBERTO ARISTIZABAL RAFAEL"/>
    <x v="1"/>
    <x v="0"/>
    <n v="259"/>
    <n v="23.545454545454501"/>
    <n v="244.962131837307"/>
    <m/>
    <n v="136867.84710000001"/>
    <x v="0"/>
    <n v="14670.2703"/>
    <x v="1478"/>
    <x v="0"/>
    <m/>
  </r>
  <r>
    <d v="2025-08-22T01:47:56"/>
    <x v="1"/>
    <x v="16"/>
    <s v="MACEA ARBELAEZ MATEO"/>
    <x v="3"/>
    <x v="0"/>
    <n v="179"/>
    <n v="17.899999999999999"/>
    <n v="222.69284712482499"/>
    <s v="2 Descuentos (Usuario desubicado y conduct) "/>
    <n v="124425.3156"/>
    <x v="0"/>
    <n v="14670.2703"/>
    <x v="1478"/>
    <x v="0"/>
    <m/>
  </r>
  <r>
    <d v="2025-08-22T01:47:56"/>
    <x v="9"/>
    <x v="17"/>
    <s v="BERNAL RONDON KEVIN OSWALDO"/>
    <x v="1"/>
    <x v="0"/>
    <n v="263"/>
    <n v="23.909090909090899"/>
    <n v="244.962131837307"/>
    <s v="2 Descuentos (Despachador) "/>
    <n v="136867.84710000001"/>
    <x v="0"/>
    <n v="14670.2703"/>
    <x v="1478"/>
    <x v="0"/>
    <m/>
  </r>
  <r>
    <d v="2025-08-22T01:47:56"/>
    <x v="1"/>
    <x v="18"/>
    <s v="DURANGO DAVID JOSE"/>
    <x v="7"/>
    <x v="0"/>
    <n v="65"/>
    <n v="21.6666666666667"/>
    <n v="66.807854137447407"/>
    <m/>
    <n v="37327.594700000001"/>
    <x v="0"/>
    <n v="14670.2703"/>
    <x v="1478"/>
    <x v="0"/>
    <m/>
  </r>
  <r>
    <d v="2025-08-22T01:47:57"/>
    <x v="9"/>
    <x v="19"/>
    <s v="QUIRAMA CASTAEDA JHON JADER"/>
    <x v="1"/>
    <x v="0"/>
    <n v="228"/>
    <n v="20.727272727272702"/>
    <n v="244.962131837307"/>
    <m/>
    <n v="136867.84710000001"/>
    <x v="1"/>
    <n v="14670.2703"/>
    <x v="1478"/>
    <x v="0"/>
    <m/>
  </r>
  <r>
    <d v="2025-08-22T01:47:57"/>
    <x v="1"/>
    <x v="20"/>
    <s v="SALDARRIAGA PARRA LUIS ALBERTO"/>
    <x v="3"/>
    <x v="3"/>
    <n v="233"/>
    <n v="23.3"/>
    <n v="222.69284712482499"/>
    <m/>
    <n v="124425.3156"/>
    <x v="2"/>
    <n v="14670.2703"/>
    <x v="1478"/>
    <x v="0"/>
    <m/>
  </r>
  <r>
    <d v="2025-08-22T01:47:57"/>
    <x v="9"/>
    <x v="21"/>
    <s v="HINCAPIE LOPEZ DIDIER FABIAN"/>
    <x v="0"/>
    <x v="0"/>
    <n v="172"/>
    <n v="19.1111111111111"/>
    <n v="200.42356241234199"/>
    <m/>
    <n v="111982.784"/>
    <x v="0"/>
    <n v="14670.2703"/>
    <x v="1478"/>
    <x v="0"/>
    <m/>
  </r>
  <r>
    <d v="2025-08-22T01:47:57"/>
    <x v="1"/>
    <x v="38"/>
    <s v="JIMENEZ HURTADO CARLOS ESTIVEN"/>
    <x v="0"/>
    <x v="0"/>
    <n v="216"/>
    <n v="24"/>
    <n v="200.42356241234199"/>
    <s v="1 Descuento (Despachador) "/>
    <n v="111982.784"/>
    <x v="1"/>
    <n v="14670.2703"/>
    <x v="1478"/>
    <x v="0"/>
    <m/>
  </r>
  <r>
    <d v="2025-08-22T01:47:58"/>
    <x v="9"/>
    <x v="22"/>
    <s v="HERNANDEZ MACIAS GILBERTO"/>
    <x v="0"/>
    <x v="0"/>
    <n v="214"/>
    <n v="23.7777777777778"/>
    <n v="200.42356241234199"/>
    <m/>
    <n v="111982.784"/>
    <x v="0"/>
    <n v="14670.2703"/>
    <x v="1478"/>
    <x v="0"/>
    <m/>
  </r>
  <r>
    <d v="2025-08-22T01:47:58"/>
    <x v="1"/>
    <x v="23"/>
    <s v="FLORES RINCON JORGE ALBERTO"/>
    <x v="4"/>
    <x v="0"/>
    <n v="143"/>
    <n v="20.428571428571399"/>
    <n v="155.88499298737699"/>
    <m/>
    <n v="87097.7209"/>
    <x v="0"/>
    <n v="14670.2703"/>
    <x v="1478"/>
    <x v="0"/>
    <m/>
  </r>
  <r>
    <d v="2025-08-22T01:47:58"/>
    <x v="9"/>
    <x v="24"/>
    <s v="AGUDELO GARCIA LLORDIN ELIAS"/>
    <x v="3"/>
    <x v="0"/>
    <n v="189"/>
    <n v="18.899999999999999"/>
    <n v="222.69284712482499"/>
    <s v="1 Descuento (Usuario desubicado) "/>
    <n v="124425.3156"/>
    <x v="0"/>
    <n v="14670.2703"/>
    <x v="1478"/>
    <x v="0"/>
    <m/>
  </r>
  <r>
    <d v="2025-08-22T01:47:58"/>
    <x v="1"/>
    <x v="25"/>
    <s v="LEON PEREZ RAUL ENRIQUE"/>
    <x v="1"/>
    <x v="0"/>
    <n v="218"/>
    <n v="19.818181818181799"/>
    <n v="244.962131837307"/>
    <s v="1 Descuento (Despachador) "/>
    <n v="136867.84710000001"/>
    <x v="0"/>
    <n v="14670.2703"/>
    <x v="1478"/>
    <x v="0"/>
    <m/>
  </r>
  <r>
    <d v="2025-08-22T01:47:59"/>
    <x v="9"/>
    <x v="26"/>
    <s v="MARTINEZ  WILMAR"/>
    <x v="1"/>
    <x v="0"/>
    <n v="228"/>
    <n v="20.727272727272702"/>
    <n v="244.962131837307"/>
    <m/>
    <n v="136867.84710000001"/>
    <x v="0"/>
    <n v="14670.2703"/>
    <x v="1478"/>
    <x v="0"/>
    <m/>
  </r>
  <r>
    <d v="2025-08-22T01:47:59"/>
    <x v="1"/>
    <x v="39"/>
    <s v="CALLE BOTERO ANDRES CAMILO"/>
    <x v="0"/>
    <x v="0"/>
    <n v="196"/>
    <n v="21.7777777777778"/>
    <n v="200.42356241234199"/>
    <m/>
    <n v="111982.784"/>
    <x v="0"/>
    <n v="14670.2703"/>
    <x v="1478"/>
    <x v="0"/>
    <m/>
  </r>
  <r>
    <d v="2025-08-22T01:47:59"/>
    <x v="9"/>
    <x v="27"/>
    <s v="AGUDELO GARCIA DENIN ANGELO"/>
    <x v="1"/>
    <x v="0"/>
    <n v="284"/>
    <n v="25.818181818181799"/>
    <n v="244.962131837307"/>
    <m/>
    <n v="136867.84710000001"/>
    <x v="0"/>
    <n v="14670.2703"/>
    <x v="1478"/>
    <x v="0"/>
    <m/>
  </r>
  <r>
    <d v="2025-08-22T01:48:00"/>
    <x v="1"/>
    <x v="28"/>
    <s v="MARULANDA JARAMILLO DAWER ANDRES"/>
    <x v="1"/>
    <x v="0"/>
    <n v="228"/>
    <n v="20.727272727272702"/>
    <n v="244.962131837307"/>
    <m/>
    <n v="136867.84710000001"/>
    <x v="0"/>
    <n v="14670.2703"/>
    <x v="1478"/>
    <x v="0"/>
    <m/>
  </r>
  <r>
    <d v="2025-08-22T01:48:00"/>
    <x v="9"/>
    <x v="29"/>
    <s v="MONTOYA OSPINA GILBERTO ANTONIO"/>
    <x v="1"/>
    <x v="0"/>
    <n v="259"/>
    <n v="23.545454545454501"/>
    <n v="244.962131837307"/>
    <s v="1 Descuento (Despachador) "/>
    <n v="136867.84710000001"/>
    <x v="0"/>
    <n v="14670.2703"/>
    <x v="1478"/>
    <x v="0"/>
    <m/>
  </r>
  <r>
    <d v="2025-08-22T01:48:01"/>
    <x v="1"/>
    <x v="31"/>
    <s v="MARTINEZ CHAVERRA LUIS NORBERTO"/>
    <x v="4"/>
    <x v="0"/>
    <n v="177"/>
    <n v="25.285714285714299"/>
    <n v="155.88499298737699"/>
    <s v="1 Descuento (Despachador) "/>
    <n v="87097.7209"/>
    <x v="0"/>
    <n v="14670.2703"/>
    <x v="1478"/>
    <x v="0"/>
    <m/>
  </r>
  <r>
    <d v="2025-08-22T01:48:01"/>
    <x v="9"/>
    <x v="32"/>
    <s v="TABORDA ROJAS DIEGO ALEJANDRO"/>
    <x v="4"/>
    <x v="0"/>
    <n v="195"/>
    <n v="27.8571428571429"/>
    <n v="155.88499298737699"/>
    <m/>
    <n v="87097.7209"/>
    <x v="1"/>
    <n v="14670.2703"/>
    <x v="1478"/>
    <x v="0"/>
    <m/>
  </r>
  <r>
    <d v="2025-08-22T01:48:01"/>
    <x v="1"/>
    <x v="33"/>
    <s v="CALLE BOTERO JUAN RICARDO"/>
    <x v="0"/>
    <x v="0"/>
    <n v="173"/>
    <n v="19.2222222222222"/>
    <n v="200.42356241234199"/>
    <m/>
    <n v="111982.784"/>
    <x v="0"/>
    <n v="14670.2703"/>
    <x v="1478"/>
    <x v="0"/>
    <m/>
  </r>
  <r>
    <d v="2025-08-22T01:48:02"/>
    <x v="9"/>
    <x v="34"/>
    <s v="HENAO HOYOS SANTIAGO"/>
    <x v="6"/>
    <x v="0"/>
    <n v="181"/>
    <n v="22.625"/>
    <n v="178.15427769985999"/>
    <m/>
    <n v="99540.252500000002"/>
    <x v="0"/>
    <n v="14670.2703"/>
    <x v="1478"/>
    <x v="0"/>
    <m/>
  </r>
  <r>
    <d v="2025-08-22T01:48:02"/>
    <x v="1"/>
    <x v="35"/>
    <s v="OCAMPO OCAMPO ANTONIO JOSE"/>
    <x v="3"/>
    <x v="0"/>
    <n v="238"/>
    <n v="23.8"/>
    <n v="222.69284712482499"/>
    <m/>
    <n v="124425.3156"/>
    <x v="0"/>
    <n v="14670.2703"/>
    <x v="1478"/>
    <x v="0"/>
    <m/>
  </r>
  <r>
    <d v="2025-08-22T01:48:02"/>
    <x v="9"/>
    <x v="41"/>
    <s v="GARCIA DAVID WILSON ALBERTO"/>
    <x v="3"/>
    <x v="0"/>
    <n v="240"/>
    <n v="24"/>
    <n v="222.69284712482499"/>
    <m/>
    <n v="124425.3156"/>
    <x v="1"/>
    <n v="14670.2703"/>
    <x v="1478"/>
    <x v="0"/>
    <m/>
  </r>
  <r>
    <d v="2025-08-22T01:48:02"/>
    <x v="1"/>
    <x v="40"/>
    <s v="LOPERA ALVAREZ ESTIVEN"/>
    <x v="6"/>
    <x v="3"/>
    <n v="183"/>
    <n v="24.4"/>
    <n v="167.019635343619"/>
    <s v="Se adicionan 24 usuarios restantes del dia 19/08 "/>
    <n v="93318.986699999994"/>
    <x v="1"/>
    <n v="14670.2703"/>
    <x v="1478"/>
    <x v="0"/>
    <m/>
  </r>
  <r>
    <d v="2025-08-23T03:12:30"/>
    <x v="1"/>
    <x v="0"/>
    <s v="GOMEZ MARIN ALVARO"/>
    <x v="0"/>
    <x v="0"/>
    <n v="165"/>
    <n v="18.3333333333333"/>
    <n v="192.30410958904099"/>
    <m/>
    <n v="107232.9041"/>
    <x v="0"/>
    <n v="13105"/>
    <x v="1479"/>
    <x v="0"/>
    <m/>
  </r>
  <r>
    <d v="2025-08-23T03:12:31"/>
    <x v="9"/>
    <x v="36"/>
    <s v="HERRERA GIRALDO DAVINSON"/>
    <x v="0"/>
    <x v="0"/>
    <n v="210"/>
    <n v="23.3333333333333"/>
    <n v="192.30410958904099"/>
    <s v="1 Descuento (Despachador) "/>
    <n v="107232.9041"/>
    <x v="1"/>
    <n v="13105"/>
    <x v="1479"/>
    <x v="0"/>
    <m/>
  </r>
  <r>
    <d v="2025-08-23T03:12:32"/>
    <x v="1"/>
    <x v="1"/>
    <s v="PARRA VILLA YUBER ALONSO"/>
    <x v="0"/>
    <x v="0"/>
    <n v="231"/>
    <n v="25.6666666666667"/>
    <n v="192.30410958904099"/>
    <m/>
    <n v="107232.9041"/>
    <x v="0"/>
    <n v="13105"/>
    <x v="1479"/>
    <x v="0"/>
    <m/>
  </r>
  <r>
    <d v="2025-08-23T03:12:33"/>
    <x v="9"/>
    <x v="37"/>
    <s v="SANCHEZ BETANCOURT FRANSCISCO"/>
    <x v="0"/>
    <x v="0"/>
    <n v="195"/>
    <n v="21.6666666666667"/>
    <n v="192.30410958904099"/>
    <s v="1 Descuento (Despachador) "/>
    <n v="107232.9041"/>
    <x v="0"/>
    <n v="13105"/>
    <x v="1479"/>
    <x v="0"/>
    <m/>
  </r>
  <r>
    <d v="2025-08-23T03:12:34"/>
    <x v="1"/>
    <x v="2"/>
    <s v="HERNANDEZ MACIAS GILBERTO"/>
    <x v="0"/>
    <x v="0"/>
    <n v="182"/>
    <n v="20.2222222222222"/>
    <n v="192.30410958904099"/>
    <s v="1 Descuento (Despachador) "/>
    <n v="107232.9041"/>
    <x v="1"/>
    <n v="13105"/>
    <x v="1479"/>
    <x v="0"/>
    <m/>
  </r>
  <r>
    <d v="2025-08-23T03:12:35"/>
    <x v="9"/>
    <x v="3"/>
    <s v="LOPEZ PINEDA DANIEL ESTIVEN"/>
    <x v="9"/>
    <x v="0"/>
    <n v="255"/>
    <n v="21.25"/>
    <n v="256.40547945205498"/>
    <m/>
    <n v="142977.20550000001"/>
    <x v="0"/>
    <n v="13105"/>
    <x v="1479"/>
    <x v="0"/>
    <m/>
  </r>
  <r>
    <d v="2025-08-23T03:12:35"/>
    <x v="1"/>
    <x v="4"/>
    <s v="GIRALDO GIRALDO YOVIN ANDRES"/>
    <x v="2"/>
    <x v="0"/>
    <n v="162"/>
    <n v="29.454545454545499"/>
    <n v="117.519178082192"/>
    <m/>
    <n v="65531.2192"/>
    <x v="1"/>
    <n v="13105"/>
    <x v="1479"/>
    <x v="0"/>
    <m/>
  </r>
  <r>
    <d v="2025-08-23T03:12:36"/>
    <x v="9"/>
    <x v="5"/>
    <s v="GONZALEZ PEREZ RAFAEL JOSE"/>
    <x v="3"/>
    <x v="3"/>
    <n v="166"/>
    <n v="16.600000000000001"/>
    <n v="213.671232876712"/>
    <m/>
    <n v="119147.6712"/>
    <x v="1"/>
    <n v="13105"/>
    <x v="1479"/>
    <x v="0"/>
    <m/>
  </r>
  <r>
    <d v="2025-08-23T03:12:37"/>
    <x v="1"/>
    <x v="6"/>
    <s v="CARTAGENA RAMIREZ FREDY ALONSO"/>
    <x v="1"/>
    <x v="0"/>
    <n v="234"/>
    <n v="21.272727272727298"/>
    <n v="235.038356164384"/>
    <m/>
    <n v="131062.4384"/>
    <x v="0"/>
    <n v="13105"/>
    <x v="1479"/>
    <x v="0"/>
    <m/>
  </r>
  <r>
    <d v="2025-08-23T03:12:37"/>
    <x v="9"/>
    <x v="7"/>
    <s v="MARIN ALZATE KEVIN ANDRES"/>
    <x v="9"/>
    <x v="3"/>
    <n v="214"/>
    <n v="17.8333333333333"/>
    <n v="256.40547945205498"/>
    <m/>
    <n v="142977.20550000001"/>
    <x v="0"/>
    <n v="13105"/>
    <x v="1479"/>
    <x v="0"/>
    <m/>
  </r>
  <r>
    <d v="2025-08-23T03:12:38"/>
    <x v="1"/>
    <x v="9"/>
    <s v="DAVID  HENRY GIOVANNY"/>
    <x v="0"/>
    <x v="0"/>
    <n v="208"/>
    <n v="23.1111111111111"/>
    <n v="192.30410958904099"/>
    <s v="1 Descuento (Jefe de ruta) "/>
    <n v="107232.9041"/>
    <x v="0"/>
    <n v="13105"/>
    <x v="1479"/>
    <x v="0"/>
    <m/>
  </r>
  <r>
    <d v="2025-08-23T03:12:38"/>
    <x v="9"/>
    <x v="11"/>
    <s v="DURANGO PAEZ GILDARDO"/>
    <x v="0"/>
    <x v="0"/>
    <n v="214"/>
    <n v="23.7777777777778"/>
    <n v="192.30410958904099"/>
    <m/>
    <n v="107232.9041"/>
    <x v="1"/>
    <n v="13105"/>
    <x v="1479"/>
    <x v="0"/>
    <m/>
  </r>
  <r>
    <d v="2025-08-23T03:12:39"/>
    <x v="1"/>
    <x v="12"/>
    <s v="VERENZUELA MARTINEZ ALEXANDER"/>
    <x v="0"/>
    <x v="0"/>
    <n v="226"/>
    <n v="25.1111111111111"/>
    <n v="192.30410958904099"/>
    <m/>
    <n v="107232.9041"/>
    <x v="1"/>
    <n v="13105"/>
    <x v="1479"/>
    <x v="0"/>
    <m/>
  </r>
  <r>
    <d v="2025-08-23T03:12:39"/>
    <x v="9"/>
    <x v="13"/>
    <s v="PEREZ GARCIA JUAN ESTEBAN"/>
    <x v="2"/>
    <x v="0"/>
    <n v="146"/>
    <n v="24.3333333333333"/>
    <n v="128.202739726027"/>
    <s v="2 Descuentos (Conducts) "/>
    <n v="71488.602700000003"/>
    <x v="0"/>
    <n v="13105"/>
    <x v="1479"/>
    <x v="0"/>
    <m/>
  </r>
  <r>
    <d v="2025-08-23T03:12:40"/>
    <x v="1"/>
    <x v="14"/>
    <s v="HENAO HOYOS SANTIAGO"/>
    <x v="11"/>
    <x v="0"/>
    <n v="40"/>
    <n v="20"/>
    <n v="42.734246575342503"/>
    <m/>
    <n v="23829.534199999998"/>
    <x v="0"/>
    <n v="13105"/>
    <x v="1479"/>
    <x v="0"/>
    <m/>
  </r>
  <r>
    <d v="2025-08-23T03:12:40"/>
    <x v="9"/>
    <x v="15"/>
    <s v="ALBERTO ARISTIZABAL RAFAEL"/>
    <x v="3"/>
    <x v="0"/>
    <n v="226"/>
    <n v="22.6"/>
    <n v="213.671232876712"/>
    <s v="2 Descuentos (Transbordo) "/>
    <n v="119147.6712"/>
    <x v="0"/>
    <n v="13105"/>
    <x v="1479"/>
    <x v="0"/>
    <m/>
  </r>
  <r>
    <d v="2025-08-23T03:12:41"/>
    <x v="1"/>
    <x v="16"/>
    <s v="GUTIERREZ ARICAPA DANIEL HUMBERTO"/>
    <x v="2"/>
    <x v="0"/>
    <n v="135"/>
    <n v="22.5"/>
    <n v="128.202739726027"/>
    <s v="1 Descuento (Despachador) "/>
    <n v="71488.602700000003"/>
    <x v="0"/>
    <n v="13105"/>
    <x v="1479"/>
    <x v="0"/>
    <m/>
  </r>
  <r>
    <d v="2025-08-23T03:12:41"/>
    <x v="9"/>
    <x v="17"/>
    <s v="BERNAL RONDON KEVIN OSWALDO"/>
    <x v="4"/>
    <x v="0"/>
    <n v="117"/>
    <n v="16.714285714285701"/>
    <n v="149.56986301369901"/>
    <s v="1 Descuento (Jefe de ruta) "/>
    <n v="83403.369900000005"/>
    <x v="0"/>
    <n v="13105"/>
    <x v="1479"/>
    <x v="0"/>
    <m/>
  </r>
  <r>
    <d v="2025-08-23T03:12:41"/>
    <x v="1"/>
    <x v="18"/>
    <s v="MACIAS HERNANDEZ JULIAN DAVID"/>
    <x v="3"/>
    <x v="0"/>
    <n v="169"/>
    <n v="16.899999999999999"/>
    <n v="213.671232876712"/>
    <m/>
    <n v="119147.6712"/>
    <x v="0"/>
    <n v="13105"/>
    <x v="1479"/>
    <x v="0"/>
    <m/>
  </r>
  <r>
    <d v="2025-08-23T03:12:42"/>
    <x v="9"/>
    <x v="19"/>
    <s v="VALENCIA MENDOZA JHON"/>
    <x v="9"/>
    <x v="0"/>
    <n v="258"/>
    <n v="21.5"/>
    <n v="256.40547945205498"/>
    <m/>
    <n v="142977.20550000001"/>
    <x v="1"/>
    <n v="13105"/>
    <x v="1479"/>
    <x v="0"/>
    <m/>
  </r>
  <r>
    <d v="2025-08-23T03:12:42"/>
    <x v="1"/>
    <x v="20"/>
    <s v="SALDARRIAGA PARRA LUIS ALBERTO"/>
    <x v="8"/>
    <x v="3"/>
    <n v="125"/>
    <n v="25"/>
    <n v="106.835616438356"/>
    <m/>
    <n v="59573.835599999999"/>
    <x v="2"/>
    <n v="13105"/>
    <x v="1479"/>
    <x v="0"/>
    <m/>
  </r>
  <r>
    <d v="2025-08-23T03:12:42"/>
    <x v="9"/>
    <x v="21"/>
    <s v="CUADROS PRESIGA JOSE GABRIEL"/>
    <x v="0"/>
    <x v="0"/>
    <n v="210"/>
    <n v="23.3333333333333"/>
    <n v="192.30410958904099"/>
    <m/>
    <n v="107232.9041"/>
    <x v="0"/>
    <n v="13105"/>
    <x v="1479"/>
    <x v="0"/>
    <m/>
  </r>
  <r>
    <d v="2025-08-23T03:12:43"/>
    <x v="1"/>
    <x v="38"/>
    <s v="JIMENEZ HURTADO CARLOS ESTIVEN"/>
    <x v="0"/>
    <x v="0"/>
    <n v="201"/>
    <n v="22.3333333333333"/>
    <n v="192.30410958904099"/>
    <s v="22 Descuentos (Transbordo y conduct) "/>
    <n v="107232.9041"/>
    <x v="1"/>
    <n v="13105"/>
    <x v="1479"/>
    <x v="0"/>
    <m/>
  </r>
  <r>
    <d v="2025-08-23T03:12:43"/>
    <x v="9"/>
    <x v="22"/>
    <s v="CIRO MARIN RODRIGO ALBERTO"/>
    <x v="0"/>
    <x v="0"/>
    <n v="210"/>
    <n v="23.3333333333333"/>
    <n v="192.30410958904099"/>
    <s v="1 Descuento (Usuario desubicado) "/>
    <n v="107232.9041"/>
    <x v="0"/>
    <n v="13105"/>
    <x v="1479"/>
    <x v="0"/>
    <m/>
  </r>
  <r>
    <d v="2025-08-23T03:12:43"/>
    <x v="1"/>
    <x v="23"/>
    <s v="FLORES RINCON JORGE ALBERTO"/>
    <x v="12"/>
    <x v="0"/>
    <n v="319"/>
    <n v="24.538461538461501"/>
    <n v="277.77260273972598"/>
    <s v="FERNEY HENAO Realiz 5 viajes donde moviliz 105 Usuarios. 1 Descuento (Asociado) "/>
    <n v="154891.97260000001"/>
    <x v="0"/>
    <n v="13105"/>
    <x v="1479"/>
    <x v="0"/>
    <m/>
  </r>
  <r>
    <d v="2025-08-23T03:12:43"/>
    <x v="9"/>
    <x v="24"/>
    <s v="AGUDELO GARCIA LLORDIN ELIAS"/>
    <x v="0"/>
    <x v="0"/>
    <n v="161"/>
    <n v="17.8888888888889"/>
    <n v="192.30410958904099"/>
    <m/>
    <n v="107232.9041"/>
    <x v="0"/>
    <n v="13105"/>
    <x v="1479"/>
    <x v="0"/>
    <m/>
  </r>
  <r>
    <d v="2025-08-23T03:12:44"/>
    <x v="1"/>
    <x v="25"/>
    <s v="LEON PEREZ RAUL ENRIQUE"/>
    <x v="3"/>
    <x v="0"/>
    <n v="189"/>
    <n v="18.899999999999999"/>
    <n v="213.671232876712"/>
    <m/>
    <n v="119147.6712"/>
    <x v="0"/>
    <n v="13105"/>
    <x v="1479"/>
    <x v="0"/>
    <m/>
  </r>
  <r>
    <d v="2025-08-23T03:12:44"/>
    <x v="9"/>
    <x v="26"/>
    <s v="LAYOS JIMENEZ JOHAN CAMILO"/>
    <x v="6"/>
    <x v="0"/>
    <n v="155"/>
    <n v="19.375"/>
    <n v="170.93698630137001"/>
    <m/>
    <n v="95318.137000000002"/>
    <x v="0"/>
    <n v="13105"/>
    <x v="1479"/>
    <x v="0"/>
    <m/>
  </r>
  <r>
    <d v="2025-08-23T03:12:45"/>
    <x v="1"/>
    <x v="39"/>
    <s v="CALLE BOTERO ANDRES CAMILO"/>
    <x v="0"/>
    <x v="0"/>
    <n v="167"/>
    <n v="18.5555555555556"/>
    <n v="192.30410958904099"/>
    <m/>
    <n v="107232.9041"/>
    <x v="0"/>
    <n v="13105"/>
    <x v="1479"/>
    <x v="0"/>
    <m/>
  </r>
  <r>
    <d v="2025-08-23T03:12:45"/>
    <x v="9"/>
    <x v="27"/>
    <s v="AGUDELO GARCIA DENIN ANGELO"/>
    <x v="1"/>
    <x v="0"/>
    <n v="242"/>
    <n v="22"/>
    <n v="235.038356164384"/>
    <m/>
    <n v="131062.4384"/>
    <x v="0"/>
    <n v="13105"/>
    <x v="1479"/>
    <x v="0"/>
    <m/>
  </r>
  <r>
    <d v="2025-08-23T03:12:45"/>
    <x v="1"/>
    <x v="28"/>
    <s v="MARULANDA JARAMILLO DAWER ANDRES"/>
    <x v="0"/>
    <x v="0"/>
    <n v="187"/>
    <n v="20.7777777777778"/>
    <n v="192.30410958904099"/>
    <m/>
    <n v="107232.9041"/>
    <x v="0"/>
    <n v="13105"/>
    <x v="1479"/>
    <x v="0"/>
    <m/>
  </r>
  <r>
    <d v="2025-08-23T03:12:45"/>
    <x v="9"/>
    <x v="29"/>
    <s v="MONTOYA OSPINA GILBERTO ANTONIO"/>
    <x v="3"/>
    <x v="0"/>
    <n v="228"/>
    <n v="22.8"/>
    <n v="213.671232876712"/>
    <s v="3 Descuentos (Conducts) "/>
    <n v="119147.6712"/>
    <x v="0"/>
    <n v="13105"/>
    <x v="1479"/>
    <x v="0"/>
    <m/>
  </r>
  <r>
    <d v="2025-08-23T03:12:46"/>
    <x v="1"/>
    <x v="30"/>
    <s v="HINCAPIE LOPEZ DIDIER FABIAN"/>
    <x v="0"/>
    <x v="0"/>
    <n v="176"/>
    <n v="19.5555555555556"/>
    <n v="192.30410958904099"/>
    <s v="2 Descuentos (Usuario desubicado y despachador) "/>
    <n v="107232.9041"/>
    <x v="1"/>
    <n v="13105"/>
    <x v="1479"/>
    <x v="0"/>
    <m/>
  </r>
  <r>
    <d v="2025-08-23T03:12:46"/>
    <x v="9"/>
    <x v="31"/>
    <s v="JARAMILLO JARAMILLO FRANCISCO WBEIMAR"/>
    <x v="0"/>
    <x v="0"/>
    <n v="127"/>
    <n v="14.1111111111111"/>
    <n v="192.30410958904099"/>
    <m/>
    <n v="107232.9041"/>
    <x v="0"/>
    <n v="13105"/>
    <x v="1479"/>
    <x v="0"/>
    <m/>
  </r>
  <r>
    <d v="2025-08-23T03:12:47"/>
    <x v="1"/>
    <x v="32"/>
    <s v="TABORDA ROJAS DIEGO ALEJANDRO"/>
    <x v="3"/>
    <x v="0"/>
    <n v="261"/>
    <n v="26.1"/>
    <n v="213.671232876712"/>
    <s v="1 Descuento (Despachador) "/>
    <n v="119147.6712"/>
    <x v="1"/>
    <n v="13105"/>
    <x v="1479"/>
    <x v="0"/>
    <m/>
  </r>
  <r>
    <d v="2025-08-23T03:12:47"/>
    <x v="9"/>
    <x v="33"/>
    <s v="CALLE BOTERO JUAN RICARDO"/>
    <x v="3"/>
    <x v="0"/>
    <n v="221"/>
    <n v="22.1"/>
    <n v="213.671232876712"/>
    <m/>
    <n v="119147.6712"/>
    <x v="0"/>
    <n v="13105"/>
    <x v="1479"/>
    <x v="0"/>
    <m/>
  </r>
  <r>
    <d v="2025-08-23T03:12:47"/>
    <x v="1"/>
    <x v="34"/>
    <s v="PALMAR PANA EDIXON JOSUE"/>
    <x v="1"/>
    <x v="0"/>
    <n v="237"/>
    <n v="21.545454545454501"/>
    <n v="235.038356164384"/>
    <s v="1 Descuento (Despachador) "/>
    <n v="131062.4384"/>
    <x v="0"/>
    <n v="13105"/>
    <x v="1479"/>
    <x v="0"/>
    <m/>
  </r>
  <r>
    <d v="2025-08-23T03:12:47"/>
    <x v="9"/>
    <x v="35"/>
    <s v="OCAMPO OCAMPO ANTONIO JOSE"/>
    <x v="9"/>
    <x v="0"/>
    <n v="254"/>
    <n v="21.1666666666667"/>
    <n v="256.40547945205498"/>
    <m/>
    <n v="142977.20550000001"/>
    <x v="0"/>
    <n v="13105"/>
    <x v="1479"/>
    <x v="0"/>
    <m/>
  </r>
  <r>
    <d v="2025-08-23T03:12:48"/>
    <x v="1"/>
    <x v="41"/>
    <s v="GARCIA DAVID WILSON ALBERTO"/>
    <x v="3"/>
    <x v="0"/>
    <n v="228"/>
    <n v="22.8"/>
    <n v="213.671232876712"/>
    <m/>
    <n v="119147.6712"/>
    <x v="1"/>
    <n v="13105"/>
    <x v="1479"/>
    <x v="0"/>
    <m/>
  </r>
  <r>
    <d v="2025-08-23T03:12:48"/>
    <x v="9"/>
    <x v="40"/>
    <s v="GONZALEZ RENE "/>
    <x v="6"/>
    <x v="0"/>
    <n v="148"/>
    <n v="19.733333333333299"/>
    <n v="160.253424657534"/>
    <m/>
    <n v="89360.753400000001"/>
    <x v="1"/>
    <n v="13105"/>
    <x v="1479"/>
    <x v="0"/>
    <m/>
  </r>
  <r>
    <d v="2025-08-24T02:51:16"/>
    <x v="9"/>
    <x v="0"/>
    <s v="GOMEZ MARIN ALVARO"/>
    <x v="2"/>
    <x v="0"/>
    <n v="96"/>
    <n v="16"/>
    <n v="118.758620689655"/>
    <m/>
    <n v="65963.793099999995"/>
    <x v="0"/>
    <n v="11894.736800000001"/>
    <x v="1480"/>
    <x v="0"/>
    <m/>
  </r>
  <r>
    <d v="2025-08-24T02:51:17"/>
    <x v="1"/>
    <x v="36"/>
    <s v="HINCAPIE LOPEZ DIDIER FABIAN"/>
    <x v="0"/>
    <x v="0"/>
    <n v="195"/>
    <n v="21.6666666666667"/>
    <n v="178.13793103448299"/>
    <s v="3 Descuentos (Transbordo) "/>
    <n v="98945.689700000003"/>
    <x v="1"/>
    <n v="11894.736800000001"/>
    <x v="1480"/>
    <x v="0"/>
    <m/>
  </r>
  <r>
    <d v="2025-08-24T02:51:17"/>
    <x v="9"/>
    <x v="1"/>
    <s v="PARRA VILLA YUBER ALONSO "/>
    <x v="4"/>
    <x v="0"/>
    <n v="158"/>
    <n v="22.571428571428601"/>
    <n v="138.55172413793099"/>
    <s v="1 Descuento (Despachador) "/>
    <n v="76957.758600000001"/>
    <x v="0"/>
    <n v="11894.736800000001"/>
    <x v="1480"/>
    <x v="0"/>
    <m/>
  </r>
  <r>
    <d v="2025-08-24T02:51:17"/>
    <x v="1"/>
    <x v="37"/>
    <s v="SANCHEZ BETANCOURT FRANSCISC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18"/>
    <x v="9"/>
    <x v="2"/>
    <s v="HERNANDEZ MACIAS GILBERTO"/>
    <x v="0"/>
    <x v="0"/>
    <n v="211"/>
    <n v="23.4444444444444"/>
    <n v="178.13793103448299"/>
    <m/>
    <n v="98945.689700000003"/>
    <x v="1"/>
    <n v="11894.736800000001"/>
    <x v="1480"/>
    <x v="0"/>
    <m/>
  </r>
  <r>
    <d v="2025-08-24T02:51:18"/>
    <x v="1"/>
    <x v="3"/>
    <s v="LOPEZ PINEDA DANIEL ESTIVEN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19"/>
    <x v="9"/>
    <x v="4"/>
    <s v="GIRALDO GIRALDO YOVIN ANDRES"/>
    <x v="0"/>
    <x v="0"/>
    <n v="174"/>
    <n v="19.3333333333333"/>
    <n v="178.13793103448299"/>
    <s v="4 Descuentos (Conducts) "/>
    <n v="98945.689700000003"/>
    <x v="1"/>
    <n v="11894.736800000001"/>
    <x v="1480"/>
    <x v="0"/>
    <m/>
  </r>
  <r>
    <d v="2025-08-24T02:51:19"/>
    <x v="1"/>
    <x v="5"/>
    <s v="GONZALEZ PEREZ RAFAEL JOSE"/>
    <x v="0"/>
    <x v="0"/>
    <n v="143"/>
    <n v="15.8888888888889"/>
    <n v="178.13793103448299"/>
    <m/>
    <n v="98945.689700000003"/>
    <x v="1"/>
    <n v="11894.736800000001"/>
    <x v="1480"/>
    <x v="0"/>
    <m/>
  </r>
  <r>
    <d v="2025-08-24T02:51:19"/>
    <x v="1"/>
    <x v="7"/>
    <s v="MARIN ALZATE KEVIN ANDRES"/>
    <x v="11"/>
    <x v="0"/>
    <n v="59"/>
    <n v="29.5"/>
    <n v="39.586206896551701"/>
    <m/>
    <n v="21987.931"/>
    <x v="0"/>
    <n v="11894.736800000001"/>
    <x v="1480"/>
    <x v="0"/>
    <m/>
  </r>
  <r>
    <d v="2025-08-24T02:51:20"/>
    <x v="9"/>
    <x v="9"/>
    <s v="DAVID HENRY GIOVANNY "/>
    <x v="6"/>
    <x v="0"/>
    <n v="158"/>
    <n v="19.75"/>
    <n v="158.344827586207"/>
    <m/>
    <n v="87951.724100000007"/>
    <x v="0"/>
    <n v="11894.736800000001"/>
    <x v="1480"/>
    <x v="0"/>
    <m/>
  </r>
  <r>
    <d v="2025-08-24T02:51:19"/>
    <x v="9"/>
    <x v="6"/>
    <s v="CARTAGENA RAMIREZ FREDY ALONSO"/>
    <x v="12"/>
    <x v="0"/>
    <n v="260"/>
    <n v="20"/>
    <n v="257.31034482758599"/>
    <m/>
    <n v="142921.55170000001"/>
    <x v="0"/>
    <n v="11894.736800000001"/>
    <x v="1480"/>
    <x v="0"/>
    <m/>
  </r>
  <r>
    <d v="2025-08-24T02:51:20"/>
    <x v="9"/>
    <x v="12"/>
    <s v="VERENZUELA MARTINEZ ALEXANDER"/>
    <x v="0"/>
    <x v="0"/>
    <n v="164"/>
    <n v="18.2222222222222"/>
    <n v="178.13793103448299"/>
    <m/>
    <n v="98945.689700000003"/>
    <x v="1"/>
    <n v="11894.736800000001"/>
    <x v="1480"/>
    <x v="0"/>
    <m/>
  </r>
  <r>
    <d v="2025-08-24T02:51:21"/>
    <x v="1"/>
    <x v="13"/>
    <s v="PEREZ GARCIA JUAN ESTEBAN"/>
    <x v="1"/>
    <x v="0"/>
    <n v="225"/>
    <n v="20.454545454545499"/>
    <n v="217.72413793103399"/>
    <s v="1 Descuento (Despachador) "/>
    <n v="120933.6207"/>
    <x v="0"/>
    <n v="11894.736800000001"/>
    <x v="1480"/>
    <x v="0"/>
    <m/>
  </r>
  <r>
    <d v="2025-08-24T02:51:20"/>
    <x v="1"/>
    <x v="11"/>
    <s v="DURANGO PAEZ GILDARDO"/>
    <x v="6"/>
    <x v="0"/>
    <n v="151"/>
    <n v="18.875"/>
    <n v="158.344827586207"/>
    <m/>
    <n v="87951.724100000007"/>
    <x v="1"/>
    <n v="11894.736800000001"/>
    <x v="1480"/>
    <x v="0"/>
    <m/>
  </r>
  <r>
    <d v="2025-08-24T02:51:21"/>
    <x v="9"/>
    <x v="15"/>
    <s v="ALBERTO ARISTIZABAL RAFAEL"/>
    <x v="9"/>
    <x v="0"/>
    <n v="181"/>
    <n v="15.0833333333333"/>
    <n v="237.51724137931001"/>
    <m/>
    <n v="131927.58619999999"/>
    <x v="0"/>
    <n v="11894.736800000001"/>
    <x v="1480"/>
    <x v="0"/>
    <m/>
  </r>
  <r>
    <d v="2025-08-24T02:51:21"/>
    <x v="1"/>
    <x v="16"/>
    <s v="MACEA ARBELAEZ MATEO"/>
    <x v="12"/>
    <x v="0"/>
    <n v="247"/>
    <n v="19"/>
    <n v="257.31034482758599"/>
    <m/>
    <n v="142921.55170000001"/>
    <x v="0"/>
    <n v="11894.736800000001"/>
    <x v="1480"/>
    <x v="0"/>
    <m/>
  </r>
  <r>
    <d v="2025-08-24T02:51:22"/>
    <x v="9"/>
    <x v="17"/>
    <s v="VALENCIA MENDOZA JHON"/>
    <x v="1"/>
    <x v="0"/>
    <n v="274"/>
    <n v="24.909090909090899"/>
    <n v="217.72413793103399"/>
    <s v="1 Descuento (Despachador) "/>
    <n v="120933.6207"/>
    <x v="0"/>
    <n v="11894.736800000001"/>
    <x v="1480"/>
    <x v="0"/>
    <m/>
  </r>
  <r>
    <d v="2025-08-24T02:51:22"/>
    <x v="1"/>
    <x v="18"/>
    <s v="MACIAS HERNANDEZ JULIAN DAVID"/>
    <x v="0"/>
    <x v="0"/>
    <n v="158"/>
    <n v="17.5555555555556"/>
    <n v="178.13793103448299"/>
    <m/>
    <n v="98945.689700000003"/>
    <x v="0"/>
    <n v="11894.736800000001"/>
    <x v="1480"/>
    <x v="0"/>
    <m/>
  </r>
  <r>
    <d v="2025-08-24T02:51:22"/>
    <x v="9"/>
    <x v="19"/>
    <s v="QUIRAMA CASTAEDA JHON JADER "/>
    <x v="3"/>
    <x v="0"/>
    <n v="203"/>
    <n v="20.3"/>
    <n v="197.931034482759"/>
    <m/>
    <n v="109939.65519999999"/>
    <x v="1"/>
    <n v="11894.736800000001"/>
    <x v="1480"/>
    <x v="0"/>
    <m/>
  </r>
  <r>
    <d v="2025-08-24T02:51:22"/>
    <x v="1"/>
    <x v="20"/>
    <s v="SALDARRIAGA PARRA LUIS ALBERTO"/>
    <x v="6"/>
    <x v="0"/>
    <n v="143"/>
    <n v="17.875"/>
    <n v="158.344827586207"/>
    <m/>
    <n v="87951.724100000007"/>
    <x v="2"/>
    <n v="11894.736800000001"/>
    <x v="1480"/>
    <x v="0"/>
    <m/>
  </r>
  <r>
    <d v="2025-08-24T02:51:23"/>
    <x v="9"/>
    <x v="21"/>
    <s v="CUADROS PRESIGA JOSE GABRIEL"/>
    <x v="0"/>
    <x v="0"/>
    <n v="218"/>
    <n v="24.2222222222222"/>
    <n v="178.13793103448299"/>
    <m/>
    <n v="98945.689700000003"/>
    <x v="0"/>
    <n v="11894.736800000001"/>
    <x v="1480"/>
    <x v="0"/>
    <m/>
  </r>
  <r>
    <d v="2025-08-24T02:51:23"/>
    <x v="1"/>
    <x v="38"/>
    <s v="PULGARIN GARCIA YONATHAN ANDRES"/>
    <x v="0"/>
    <x v="0"/>
    <n v="207"/>
    <n v="23"/>
    <n v="178.13793103448299"/>
    <m/>
    <n v="98945.689700000003"/>
    <x v="1"/>
    <n v="11894.736800000001"/>
    <x v="1480"/>
    <x v="0"/>
    <m/>
  </r>
  <r>
    <d v="2025-08-24T02:51:23"/>
    <x v="9"/>
    <x v="22"/>
    <s v="CIRO MARIN RODRIGO ALBERTO"/>
    <x v="3"/>
    <x v="0"/>
    <n v="207"/>
    <n v="20.7"/>
    <n v="197.931034482759"/>
    <m/>
    <n v="109939.65519999999"/>
    <x v="0"/>
    <n v="11894.736800000001"/>
    <x v="1480"/>
    <x v="0"/>
    <m/>
  </r>
  <r>
    <d v="2025-08-24T02:51:24"/>
    <x v="1"/>
    <x v="23"/>
    <s v="FLORES RINCON JORGE ALBERTO"/>
    <x v="9"/>
    <x v="0"/>
    <n v="211"/>
    <n v="17.5833333333333"/>
    <n v="237.51724137931001"/>
    <m/>
    <n v="131927.58619999999"/>
    <x v="0"/>
    <n v="11894.736800000001"/>
    <x v="1480"/>
    <x v="0"/>
    <m/>
  </r>
  <r>
    <d v="2025-08-24T02:51:24"/>
    <x v="9"/>
    <x v="24"/>
    <s v="AGUDELO GARCIA LLORDIN ELIAS"/>
    <x v="3"/>
    <x v="0"/>
    <n v="176"/>
    <n v="17.600000000000001"/>
    <n v="197.931034482759"/>
    <m/>
    <n v="109939.65519999999"/>
    <x v="0"/>
    <n v="11894.736800000001"/>
    <x v="1480"/>
    <x v="0"/>
    <m/>
  </r>
  <r>
    <d v="2025-08-24T02:51:24"/>
    <x v="1"/>
    <x v="25"/>
    <s v="LEON PEREZ RAUL ENRIQUE"/>
    <x v="3"/>
    <x v="0"/>
    <n v="184"/>
    <n v="18.399999999999999"/>
    <n v="197.931034482759"/>
    <m/>
    <n v="109939.65519999999"/>
    <x v="0"/>
    <n v="11894.736800000001"/>
    <x v="1480"/>
    <x v="0"/>
    <m/>
  </r>
  <r>
    <d v="2025-08-24T02:51:25"/>
    <x v="9"/>
    <x v="26"/>
    <s v="MARTINEZ  WILMAR"/>
    <x v="14"/>
    <x v="0"/>
    <n v="11"/>
    <n v="22"/>
    <n v="9.8965517241379306"/>
    <m/>
    <n v="5496.9827999999998"/>
    <x v="0"/>
    <n v="11894.736800000001"/>
    <x v="1480"/>
    <x v="0"/>
    <m/>
  </r>
  <r>
    <d v="2025-08-24T02:51:25"/>
    <x v="1"/>
    <x v="39"/>
    <s v="CALLE BOTERO ANDRES CAMILO"/>
    <x v="0"/>
    <x v="0"/>
    <n v="176"/>
    <n v="19.5555555555556"/>
    <n v="178.13793103448299"/>
    <m/>
    <n v="98945.689700000003"/>
    <x v="0"/>
    <n v="11894.736800000001"/>
    <x v="1480"/>
    <x v="0"/>
    <m/>
  </r>
  <r>
    <d v="2025-08-24T02:51:25"/>
    <x v="9"/>
    <x v="27"/>
    <s v="AGUDELO GARCIA DENIN ANGEL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5"/>
    <x v="1"/>
    <x v="28"/>
    <s v="MARULANDA JARAMILLO DAWER ANDRES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6"/>
    <x v="9"/>
    <x v="29"/>
    <s v="MONTOYA OSPINA GILBERTO ANTONIO"/>
    <x v="0"/>
    <x v="0"/>
    <n v="191"/>
    <n v="21.2222222222222"/>
    <n v="178.13793103448299"/>
    <s v="1 Descuento (Despachador) "/>
    <n v="98945.689700000003"/>
    <x v="0"/>
    <n v="11894.736800000001"/>
    <x v="1480"/>
    <x v="0"/>
    <m/>
  </r>
  <r>
    <d v="2025-08-24T02:51:26"/>
    <x v="1"/>
    <x v="31"/>
    <s v="JARAMILLO JARAMILLO FRANCISCO WBEIMAR"/>
    <x v="6"/>
    <x v="0"/>
    <n v="131"/>
    <n v="16.375"/>
    <n v="158.344827586207"/>
    <s v="1 Descuento (Despachador) "/>
    <n v="87951.724100000007"/>
    <x v="0"/>
    <n v="11894.736800000001"/>
    <x v="1480"/>
    <x v="0"/>
    <m/>
  </r>
  <r>
    <d v="2025-08-24T02:51:26"/>
    <x v="9"/>
    <x v="32"/>
    <s v="GUTIERREZ ARICAPA DANIEL HUMBERTO"/>
    <x v="0"/>
    <x v="0"/>
    <n v="185"/>
    <n v="20.5555555555556"/>
    <n v="178.13793103448299"/>
    <m/>
    <n v="98945.689700000003"/>
    <x v="1"/>
    <n v="11894.736800000001"/>
    <x v="1480"/>
    <x v="0"/>
    <m/>
  </r>
  <r>
    <d v="2025-08-24T02:51:27"/>
    <x v="1"/>
    <x v="33"/>
    <s v="CALLE BOTERO JUAN RICARDO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27"/>
    <x v="9"/>
    <x v="34"/>
    <s v="PALMAR PANA EDIXON JOSUE"/>
    <x v="7"/>
    <x v="0"/>
    <n v="79"/>
    <n v="26.3333333333333"/>
    <n v="59.379310344827601"/>
    <m/>
    <n v="32981.8966"/>
    <x v="0"/>
    <n v="11894.736800000001"/>
    <x v="1480"/>
    <x v="0"/>
    <m/>
  </r>
  <r>
    <d v="2025-08-24T02:51:27"/>
    <x v="1"/>
    <x v="35"/>
    <s v="OCAMPO OCAMPO ANTONIO JOSE"/>
    <x v="1"/>
    <x v="0"/>
    <n v="209"/>
    <n v="19"/>
    <n v="217.72413793103399"/>
    <s v="1 Descuento (Despachador) "/>
    <n v="120933.6207"/>
    <x v="0"/>
    <n v="11894.736800000001"/>
    <x v="1480"/>
    <x v="0"/>
    <m/>
  </r>
  <r>
    <d v="2025-08-24T02:51:28"/>
    <x v="9"/>
    <x v="41"/>
    <s v="GARCIA DAVID WILSON ALBERTO"/>
    <x v="0"/>
    <x v="0"/>
    <n v="186"/>
    <n v="20.6666666666667"/>
    <n v="178.13793103448299"/>
    <s v="3 Descuentos (Conducts) "/>
    <n v="98945.689700000003"/>
    <x v="1"/>
    <n v="11894.736800000001"/>
    <x v="1480"/>
    <x v="0"/>
    <m/>
  </r>
  <r>
    <d v="2025-08-24T02:51:28"/>
    <x v="1"/>
    <x v="40"/>
    <s v="GONZALEZ IPUANA RENE"/>
    <x v="4"/>
    <x v="0"/>
    <n v="119"/>
    <n v="17"/>
    <n v="138.55172413793099"/>
    <m/>
    <n v="76957.758600000001"/>
    <x v="1"/>
    <n v="11894.736800000001"/>
    <x v="1480"/>
    <x v="0"/>
    <m/>
  </r>
  <r>
    <d v="2025-08-25T00:13:46"/>
    <x v="12"/>
    <x v="13"/>
    <s v="PEREZ GARCIA JUAN ESTEBAN"/>
    <x v="3"/>
    <x v="0"/>
    <n v="253"/>
    <n v="25.3"/>
    <n v="188.12834224598899"/>
    <s v="1 Descuento (Despachador) "/>
    <n v="104205.0802"/>
    <x v="0"/>
    <n v="12784.210499999999"/>
    <x v="1481"/>
    <x v="0"/>
    <m/>
  </r>
  <r>
    <d v="2025-08-25T00:13:44"/>
    <x v="12"/>
    <x v="37"/>
    <s v="SANCHEZ BETANCOURT FRANSCISCO"/>
    <x v="0"/>
    <x v="0"/>
    <n v="167"/>
    <n v="18.5555555555556"/>
    <n v="169.31550802139"/>
    <s v="1 Descuento (Usuario desubicado) "/>
    <n v="93784.572199999995"/>
    <x v="0"/>
    <n v="12784.210499999999"/>
    <x v="1481"/>
    <x v="0"/>
    <m/>
  </r>
  <r>
    <d v="2025-08-25T00:13:45"/>
    <x v="12"/>
    <x v="3"/>
    <s v="LOPEZ PINEDA DANIEL ESTIVEN"/>
    <x v="3"/>
    <x v="0"/>
    <n v="155"/>
    <n v="15.5"/>
    <n v="188.12834224598899"/>
    <m/>
    <n v="104205.0802"/>
    <x v="0"/>
    <n v="12784.210499999999"/>
    <x v="1481"/>
    <x v="0"/>
    <m/>
  </r>
  <r>
    <d v="2025-08-25T00:13:45"/>
    <x v="12"/>
    <x v="5"/>
    <s v="GONZALEZ PEREZ RAFAEL JOSE"/>
    <x v="1"/>
    <x v="0"/>
    <n v="209"/>
    <n v="19"/>
    <n v="206.941176470588"/>
    <m/>
    <n v="114625.5882"/>
    <x v="1"/>
    <n v="12784.210499999999"/>
    <x v="1481"/>
    <x v="0"/>
    <m/>
  </r>
  <r>
    <d v="2025-08-25T00:13:45"/>
    <x v="12"/>
    <x v="7"/>
    <s v="MARIN ALZATE KEVIN ANDRES "/>
    <x v="1"/>
    <x v="0"/>
    <n v="193"/>
    <n v="17.545454545454501"/>
    <n v="206.941176470588"/>
    <m/>
    <n v="114625.5882"/>
    <x v="0"/>
    <n v="12784.210499999999"/>
    <x v="1481"/>
    <x v="0"/>
    <m/>
  </r>
  <r>
    <d v="2025-08-25T00:13:46"/>
    <x v="12"/>
    <x v="9"/>
    <s v="MACIAS HERNANDEZ JULIAN DAVID"/>
    <x v="3"/>
    <x v="0"/>
    <n v="182"/>
    <n v="18.2"/>
    <n v="188.12834224598899"/>
    <m/>
    <n v="104205.0802"/>
    <x v="0"/>
    <n v="12784.210499999999"/>
    <x v="1481"/>
    <x v="0"/>
    <m/>
  </r>
  <r>
    <d v="2025-08-25T00:13:46"/>
    <x v="12"/>
    <x v="11"/>
    <s v="DURANGO PAEZ GILDARDO"/>
    <x v="3"/>
    <x v="0"/>
    <n v="156"/>
    <n v="15.6"/>
    <n v="188.12834224598899"/>
    <m/>
    <n v="104205.0802"/>
    <x v="1"/>
    <n v="12784.210499999999"/>
    <x v="1481"/>
    <x v="0"/>
    <m/>
  </r>
  <r>
    <d v="2025-08-25T00:13:47"/>
    <x v="12"/>
    <x v="17"/>
    <s v="VALENCIA MENDOZA JHON"/>
    <x v="6"/>
    <x v="0"/>
    <n v="141"/>
    <n v="17.625"/>
    <n v="150.50267379679099"/>
    <s v="1 Descuento (Despachador) "/>
    <n v="83364.064199999993"/>
    <x v="0"/>
    <n v="12784.210499999999"/>
    <x v="1481"/>
    <x v="0"/>
    <m/>
  </r>
  <r>
    <d v="2025-08-25T00:13:47"/>
    <x v="12"/>
    <x v="19"/>
    <s v="QUIRAMA CASTAEDA JHON JADER"/>
    <x v="1"/>
    <x v="0"/>
    <n v="211"/>
    <n v="19.181818181818201"/>
    <n v="206.941176470588"/>
    <m/>
    <n v="114625.5882"/>
    <x v="1"/>
    <n v="12784.210499999999"/>
    <x v="1481"/>
    <x v="0"/>
    <m/>
  </r>
  <r>
    <d v="2025-08-25T00:13:47"/>
    <x v="12"/>
    <x v="38"/>
    <s v="PULGARIN GARCIA YONATHAN ANDRES"/>
    <x v="3"/>
    <x v="0"/>
    <n v="171"/>
    <n v="17.100000000000001"/>
    <n v="188.12834224598899"/>
    <m/>
    <n v="104205.0802"/>
    <x v="1"/>
    <n v="12784.210499999999"/>
    <x v="1481"/>
    <x v="0"/>
    <m/>
  </r>
  <r>
    <d v="2025-08-25T00:13:47"/>
    <x v="12"/>
    <x v="22"/>
    <s v="CIRO MARIN RODRIGO ALBERTO"/>
    <x v="2"/>
    <x v="0"/>
    <n v="125"/>
    <n v="20.8333333333333"/>
    <n v="112.87700534759399"/>
    <m/>
    <n v="62523.0481"/>
    <x v="0"/>
    <n v="12784.210499999999"/>
    <x v="1481"/>
    <x v="0"/>
    <m/>
  </r>
  <r>
    <d v="2025-08-25T00:13:46"/>
    <x v="12"/>
    <x v="15"/>
    <s v="ALBERTO ARISTIZABAL RAFAEL"/>
    <x v="3"/>
    <x v="0"/>
    <n v="204"/>
    <n v="20.399999999999999"/>
    <n v="188.12834224598899"/>
    <m/>
    <n v="104205.0802"/>
    <x v="0"/>
    <n v="12784.210499999999"/>
    <x v="1481"/>
    <x v="0"/>
    <m/>
  </r>
  <r>
    <d v="2025-08-25T00:13:48"/>
    <x v="12"/>
    <x v="24"/>
    <s v="AGUDELO GARCIA LLORDIN ELIAS"/>
    <x v="0"/>
    <x v="0"/>
    <n v="176"/>
    <n v="19.5555555555556"/>
    <n v="169.31550802139"/>
    <m/>
    <n v="93784.572199999995"/>
    <x v="0"/>
    <n v="12784.210499999999"/>
    <x v="1481"/>
    <x v="0"/>
    <m/>
  </r>
  <r>
    <d v="2025-08-25T00:13:48"/>
    <x v="12"/>
    <x v="27"/>
    <s v="MARTINEZ  WILMAR"/>
    <x v="1"/>
    <x v="0"/>
    <n v="223"/>
    <n v="20.272727272727298"/>
    <n v="206.941176470588"/>
    <m/>
    <n v="114625.5882"/>
    <x v="0"/>
    <n v="12784.210499999999"/>
    <x v="1481"/>
    <x v="0"/>
    <m/>
  </r>
  <r>
    <d v="2025-08-25T00:13:48"/>
    <x v="12"/>
    <x v="29"/>
    <s v="MONTOYA OSPINA GILBERTO ANTONIO"/>
    <x v="1"/>
    <x v="0"/>
    <n v="217"/>
    <n v="19.727272727272702"/>
    <n v="206.941176470588"/>
    <m/>
    <n v="114625.5882"/>
    <x v="0"/>
    <n v="12784.210499999999"/>
    <x v="1481"/>
    <x v="0"/>
    <m/>
  </r>
  <r>
    <d v="2025-08-25T00:13:48"/>
    <x v="12"/>
    <x v="33"/>
    <s v="CALLE BOTERO JUAN RICARDO"/>
    <x v="3"/>
    <x v="0"/>
    <n v="183"/>
    <n v="18.3"/>
    <n v="188.12834224598899"/>
    <m/>
    <n v="104205.0802"/>
    <x v="0"/>
    <n v="12784.210499999999"/>
    <x v="1481"/>
    <x v="0"/>
    <m/>
  </r>
  <r>
    <d v="2025-08-25T00:13:49"/>
    <x v="12"/>
    <x v="35"/>
    <s v="OCAMPO OCAMPO ANTONIO JOSE"/>
    <x v="3"/>
    <x v="0"/>
    <n v="210"/>
    <n v="21"/>
    <n v="188.12834224598899"/>
    <m/>
    <n v="104205.0802"/>
    <x v="0"/>
    <n v="12784.210499999999"/>
    <x v="1481"/>
    <x v="0"/>
    <m/>
  </r>
  <r>
    <d v="2025-08-25T00:13:49"/>
    <x v="12"/>
    <x v="41"/>
    <s v="HINCAPIE LOPEZ DIDIER FABIAN"/>
    <x v="3"/>
    <x v="0"/>
    <n v="164"/>
    <n v="16.399999999999999"/>
    <n v="188.12834224598899"/>
    <s v="11 Descuentos (Conducts) "/>
    <n v="104205.0802"/>
    <x v="1"/>
    <n v="12784.210499999999"/>
    <x v="1481"/>
    <x v="0"/>
    <m/>
  </r>
  <r>
    <d v="2025-08-25T00:13:49"/>
    <x v="12"/>
    <x v="40"/>
    <s v="GONZALEZ IPUANA RENE"/>
    <x v="3"/>
    <x v="0"/>
    <n v="178"/>
    <n v="17.8"/>
    <n v="188.12834224598899"/>
    <m/>
    <n v="104205.0802"/>
    <x v="1"/>
    <n v="12784.210499999999"/>
    <x v="1481"/>
    <x v="0"/>
    <m/>
  </r>
  <r>
    <d v="2025-08-26T03:27:41"/>
    <x v="1"/>
    <x v="36"/>
    <s v="CALLE BOTERO ANDRES CAMILO"/>
    <x v="0"/>
    <x v="0"/>
    <n v="204"/>
    <n v="22.6666666666667"/>
    <n v="196.147826086957"/>
    <s v="1 Descuento (Despachador) "/>
    <n v="109481.4783"/>
    <x v="1"/>
    <n v="13315.789500000001"/>
    <x v="1482"/>
    <x v="0"/>
    <m/>
  </r>
  <r>
    <d v="2025-08-26T03:27:41"/>
    <x v="9"/>
    <x v="1"/>
    <s v="PARRA VILLA YUBER ALONSO"/>
    <x v="0"/>
    <x v="0"/>
    <n v="223"/>
    <n v="24.7777777777778"/>
    <n v="196.147826086957"/>
    <m/>
    <n v="109481.4783"/>
    <x v="0"/>
    <n v="13315.789500000001"/>
    <x v="1482"/>
    <x v="0"/>
    <m/>
  </r>
  <r>
    <d v="2025-08-26T03:27:41"/>
    <x v="1"/>
    <x v="37"/>
    <s v="SANCHEZ BETANCOURT FRANSCISCO"/>
    <x v="3"/>
    <x v="0"/>
    <n v="233"/>
    <n v="23.3"/>
    <n v="217.94202898550699"/>
    <s v="1 Descuento (Conduct) "/>
    <n v="121646.087"/>
    <x v="0"/>
    <n v="13315.789500000001"/>
    <x v="1482"/>
    <x v="0"/>
    <m/>
  </r>
  <r>
    <d v="2025-08-26T03:27:42"/>
    <x v="9"/>
    <x v="2"/>
    <s v="LONDOO LOPERA DUVAN ANDRES"/>
    <x v="6"/>
    <x v="0"/>
    <n v="224"/>
    <n v="28"/>
    <n v="174.353623188406"/>
    <s v="2 Descuentos (Usuarios desubicados) "/>
    <n v="97316.869600000005"/>
    <x v="1"/>
    <n v="13315.789500000001"/>
    <x v="1482"/>
    <x v="0"/>
    <m/>
  </r>
  <r>
    <d v="2025-08-26T03:27:42"/>
    <x v="1"/>
    <x v="3"/>
    <s v="LOPEZ PINEDA DANIEL ESTIVEN"/>
    <x v="1"/>
    <x v="0"/>
    <n v="269"/>
    <n v="24.454545454545499"/>
    <n v="239.73623188405799"/>
    <m/>
    <n v="133810.69570000001"/>
    <x v="0"/>
    <n v="13315.789500000001"/>
    <x v="1482"/>
    <x v="0"/>
    <m/>
  </r>
  <r>
    <d v="2025-08-26T03:27:42"/>
    <x v="9"/>
    <x v="4"/>
    <s v="GIRALDO GIRALDO YOVIN ANDRES"/>
    <x v="13"/>
    <x v="0"/>
    <n v="288"/>
    <n v="20.571428571428601"/>
    <n v="305.11884057971002"/>
    <s v="1 Descuento (Despachador) "/>
    <n v="170304.52170000001"/>
    <x v="1"/>
    <n v="13315.789500000001"/>
    <x v="1482"/>
    <x v="0"/>
    <m/>
  </r>
  <r>
    <d v="2025-08-26T03:27:42"/>
    <x v="1"/>
    <x v="5"/>
    <s v="GONZALEZ PEREZ RAFAEL JOSE"/>
    <x v="10"/>
    <x v="0"/>
    <n v="79"/>
    <n v="22.571428571428601"/>
    <n v="76.279710144927506"/>
    <m/>
    <n v="42576.130400000002"/>
    <x v="1"/>
    <n v="13315.789500000001"/>
    <x v="1482"/>
    <x v="0"/>
    <m/>
  </r>
  <r>
    <d v="2025-08-26T03:27:43"/>
    <x v="9"/>
    <x v="6"/>
    <s v="CARTAGENA RAMIREZ FREDY ALONSO"/>
    <x v="11"/>
    <x v="3"/>
    <n v="37"/>
    <n v="24.6666666666667"/>
    <n v="32.691304347826097"/>
    <m/>
    <n v="18246.913"/>
    <x v="0"/>
    <n v="13315.789500000001"/>
    <x v="1482"/>
    <x v="0"/>
    <m/>
  </r>
  <r>
    <d v="2025-08-26T03:27:43"/>
    <x v="1"/>
    <x v="7"/>
    <s v="MARIN ALZATE KEVIN ANDRES"/>
    <x v="15"/>
    <x v="0"/>
    <n v="298"/>
    <n v="19.866666666666699"/>
    <n v="326.91304347826099"/>
    <s v="1 Descuento (Despachador) "/>
    <n v="182469.13039999999"/>
    <x v="0"/>
    <n v="13315.789500000001"/>
    <x v="1482"/>
    <x v="0"/>
    <m/>
  </r>
  <r>
    <d v="2025-08-26T03:27:44"/>
    <x v="9"/>
    <x v="9"/>
    <s v="DAVID  HENRY GIOVANNY"/>
    <x v="3"/>
    <x v="0"/>
    <n v="210"/>
    <n v="21"/>
    <n v="217.94202898550699"/>
    <s v="1 Descuento (Conduct) "/>
    <n v="121646.087"/>
    <x v="0"/>
    <n v="13315.789500000001"/>
    <x v="1482"/>
    <x v="0"/>
    <m/>
  </r>
  <r>
    <d v="2025-08-26T03:27:44"/>
    <x v="1"/>
    <x v="11"/>
    <s v="DURANGO PAEZ GILDARDO"/>
    <x v="1"/>
    <x v="0"/>
    <n v="256"/>
    <n v="23.272727272727298"/>
    <n v="239.73623188405799"/>
    <m/>
    <n v="133810.69570000001"/>
    <x v="1"/>
    <n v="13315.789500000001"/>
    <x v="1482"/>
    <x v="0"/>
    <m/>
  </r>
  <r>
    <d v="2025-08-26T03:27:44"/>
    <x v="9"/>
    <x v="12"/>
    <s v="VERENZUELA MARTINEZ ALEXANDER"/>
    <x v="6"/>
    <x v="0"/>
    <n v="185"/>
    <n v="23.125"/>
    <n v="174.353623188406"/>
    <s v="2 Descuentos (Conducts) "/>
    <n v="97316.869600000005"/>
    <x v="1"/>
    <n v="13315.789500000001"/>
    <x v="1482"/>
    <x v="0"/>
    <m/>
  </r>
  <r>
    <d v="2025-08-26T03:27:45"/>
    <x v="1"/>
    <x v="13"/>
    <s v="PEREZ GARCIA JUAN ESTEBAN"/>
    <x v="9"/>
    <x v="0"/>
    <n v="270"/>
    <n v="22.5"/>
    <n v="261.53043478260901"/>
    <m/>
    <n v="145975.30429999999"/>
    <x v="0"/>
    <n v="13315.789500000001"/>
    <x v="1482"/>
    <x v="0"/>
    <m/>
  </r>
  <r>
    <d v="2025-08-26T03:27:45"/>
    <x v="9"/>
    <x v="14"/>
    <s v="ESPINOZA CHAVARRIA GUILLERMO LEON"/>
    <x v="0"/>
    <x v="0"/>
    <n v="190"/>
    <n v="21.1111111111111"/>
    <n v="196.147826086957"/>
    <s v="Se descuenta 0.5 viaje de 4 24 am ya que NO ingresa a san juan. "/>
    <n v="103399.23330000001"/>
    <x v="0"/>
    <n v="13315.789500000001"/>
    <x v="1482"/>
    <x v="2"/>
    <n v="10.897"/>
  </r>
  <r>
    <d v="2025-08-26T03:27:45"/>
    <x v="1"/>
    <x v="15"/>
    <s v="ALBERTO ARISTIZABAL RAFAEL"/>
    <x v="1"/>
    <x v="0"/>
    <n v="242"/>
    <n v="22"/>
    <n v="239.73623188405799"/>
    <s v="1 Descuento (Usuario desubicado) "/>
    <n v="133810.69570000001"/>
    <x v="0"/>
    <n v="13315.789500000001"/>
    <x v="1482"/>
    <x v="0"/>
    <m/>
  </r>
  <r>
    <d v="2025-08-26T03:27:46"/>
    <x v="9"/>
    <x v="16"/>
    <s v="MACEA ARBELAEZ MATEO"/>
    <x v="6"/>
    <x v="1"/>
    <n v="175"/>
    <n v="23.3333333333333"/>
    <n v="163.45652173913001"/>
    <s v="Se descuenta 0.5 viaje de 12 48 pm ya que NO ingresa a san juan. "/>
    <n v="85152.320200000002"/>
    <x v="0"/>
    <n v="13315.789500000001"/>
    <x v="1482"/>
    <x v="2"/>
    <n v="10.897"/>
  </r>
  <r>
    <d v="2025-08-26T03:27:46"/>
    <x v="1"/>
    <x v="17"/>
    <s v="VALENCIA MENDOZA JHON"/>
    <x v="1"/>
    <x v="0"/>
    <n v="258"/>
    <n v="23.454545454545499"/>
    <n v="239.73623188405799"/>
    <m/>
    <n v="133810.69570000001"/>
    <x v="0"/>
    <n v="13315.789500000001"/>
    <x v="1482"/>
    <x v="0"/>
    <m/>
  </r>
  <r>
    <d v="2025-08-26T03:27:46"/>
    <x v="9"/>
    <x v="18"/>
    <s v="MACIAS HERNANDEZ JULIAN DAVID"/>
    <x v="0"/>
    <x v="0"/>
    <n v="192"/>
    <n v="21.3333333333333"/>
    <n v="196.147826086957"/>
    <s v="1 Descuento (Despachador) "/>
    <n v="109481.4783"/>
    <x v="0"/>
    <n v="13315.789500000001"/>
    <x v="1482"/>
    <x v="0"/>
    <m/>
  </r>
  <r>
    <d v="2025-08-26T03:27:46"/>
    <x v="1"/>
    <x v="19"/>
    <s v="QUIRAMA CASTAEDA JHON JADER"/>
    <x v="1"/>
    <x v="0"/>
    <n v="234"/>
    <n v="21.272727272727298"/>
    <n v="239.73623188405799"/>
    <m/>
    <n v="133810.69570000001"/>
    <x v="1"/>
    <n v="13315.789500000001"/>
    <x v="1482"/>
    <x v="0"/>
    <m/>
  </r>
  <r>
    <d v="2025-08-26T03:27:47"/>
    <x v="9"/>
    <x v="20"/>
    <s v="SALDARRIAGA PARRA LUIS ALBERTO"/>
    <x v="0"/>
    <x v="0"/>
    <n v="169"/>
    <n v="18.7777777777778"/>
    <n v="196.147826086957"/>
    <s v="1 Descuento (Despachador) "/>
    <n v="109481.4783"/>
    <x v="2"/>
    <n v="13315.789500000001"/>
    <x v="1482"/>
    <x v="0"/>
    <m/>
  </r>
  <r>
    <d v="2025-08-26T03:27:47"/>
    <x v="1"/>
    <x v="21"/>
    <s v="CUADROS PRESIGA JOSE GABRIEL"/>
    <x v="3"/>
    <x v="0"/>
    <n v="207"/>
    <n v="20.7"/>
    <n v="217.94202898550699"/>
    <m/>
    <n v="121646.087"/>
    <x v="0"/>
    <n v="13315.789500000001"/>
    <x v="1482"/>
    <x v="0"/>
    <m/>
  </r>
  <r>
    <d v="2025-08-26T03:27:47"/>
    <x v="9"/>
    <x v="38"/>
    <s v="JIMENEZ HURTADO CARLOS ESTIVEN"/>
    <x v="0"/>
    <x v="0"/>
    <n v="224"/>
    <n v="24.8888888888889"/>
    <n v="196.147826086957"/>
    <m/>
    <n v="109481.4783"/>
    <x v="1"/>
    <n v="13315.789500000001"/>
    <x v="1482"/>
    <x v="0"/>
    <m/>
  </r>
  <r>
    <d v="2025-08-26T03:27:47"/>
    <x v="1"/>
    <x v="22"/>
    <s v="CIRO MARIN RODRIGO ALBERTO"/>
    <x v="0"/>
    <x v="0"/>
    <n v="167"/>
    <n v="18.5555555555556"/>
    <n v="196.147826086957"/>
    <m/>
    <n v="109481.4783"/>
    <x v="0"/>
    <n v="13315.789500000001"/>
    <x v="1482"/>
    <x v="0"/>
    <m/>
  </r>
  <r>
    <d v="2025-08-26T03:27:48"/>
    <x v="9"/>
    <x v="23"/>
    <s v="FLORES RINCON JORGE ALBERTO"/>
    <x v="1"/>
    <x v="0"/>
    <n v="234"/>
    <n v="21.272727272727298"/>
    <n v="239.73623188405799"/>
    <m/>
    <n v="133810.69570000001"/>
    <x v="0"/>
    <n v="13315.789500000001"/>
    <x v="1482"/>
    <x v="0"/>
    <m/>
  </r>
  <r>
    <d v="2025-08-26T03:27:48"/>
    <x v="1"/>
    <x v="24"/>
    <s v="AGUDELO GARCIA LLORDIN ELIAS"/>
    <x v="0"/>
    <x v="0"/>
    <n v="181"/>
    <n v="20.1111111111111"/>
    <n v="196.147826086957"/>
    <s v="1 Descuento (Conduct) "/>
    <n v="109481.4783"/>
    <x v="0"/>
    <n v="13315.789500000001"/>
    <x v="1482"/>
    <x v="0"/>
    <m/>
  </r>
  <r>
    <d v="2025-08-26T03:27:48"/>
    <x v="9"/>
    <x v="25"/>
    <s v="HENAO HOYOS SANTIAGO"/>
    <x v="3"/>
    <x v="0"/>
    <n v="219"/>
    <n v="21.9"/>
    <n v="217.94202898550699"/>
    <m/>
    <n v="121646.087"/>
    <x v="0"/>
    <n v="13315.789500000001"/>
    <x v="1482"/>
    <x v="0"/>
    <m/>
  </r>
  <r>
    <d v="2025-08-26T03:27:48"/>
    <x v="1"/>
    <x v="39"/>
    <s v="MARULANDA JARAMILLO DAWER ANDRES"/>
    <x v="7"/>
    <x v="0"/>
    <n v="61"/>
    <n v="20.3333333333333"/>
    <n v="65.382608695652195"/>
    <m/>
    <n v="36493.826099999998"/>
    <x v="0"/>
    <n v="13315.789500000001"/>
    <x v="1482"/>
    <x v="0"/>
    <m/>
  </r>
  <r>
    <d v="2025-08-26T03:27:49"/>
    <x v="9"/>
    <x v="27"/>
    <s v="LAYOS JIMENEZ JOHAN CAMILO"/>
    <x v="3"/>
    <x v="0"/>
    <n v="196"/>
    <n v="19.600000000000001"/>
    <n v="217.94202898550699"/>
    <m/>
    <n v="121646.087"/>
    <x v="0"/>
    <n v="13315.789500000001"/>
    <x v="1482"/>
    <x v="0"/>
    <m/>
  </r>
  <r>
    <d v="2025-08-26T03:27:49"/>
    <x v="1"/>
    <x v="28"/>
    <s v="GOMEZ MARIN ALVARO"/>
    <x v="3"/>
    <x v="0"/>
    <n v="197"/>
    <n v="19.7"/>
    <n v="217.94202898550699"/>
    <s v="Se descuenta 0.5 viaje de 5 pm ya que NO ingresa a san juan. 2 Descuentos (Usuarios desubicados) "/>
    <n v="115563.842"/>
    <x v="0"/>
    <n v="13315.789500000001"/>
    <x v="1482"/>
    <x v="2"/>
    <n v="10.897"/>
  </r>
  <r>
    <d v="2025-08-26T03:27:49"/>
    <x v="9"/>
    <x v="29"/>
    <s v="LOPERA ALVAREZ ESTIVEN"/>
    <x v="1"/>
    <x v="0"/>
    <n v="246"/>
    <n v="22.363636363636399"/>
    <n v="239.73623188405799"/>
    <m/>
    <n v="133810.69570000001"/>
    <x v="0"/>
    <n v="13315.789500000001"/>
    <x v="1482"/>
    <x v="0"/>
    <m/>
  </r>
  <r>
    <d v="2025-08-26T03:27:49"/>
    <x v="1"/>
    <x v="30"/>
    <s v="HERRERA GIRALDO DAVINSON"/>
    <x v="1"/>
    <x v="0"/>
    <n v="197"/>
    <n v="17.909090909090899"/>
    <n v="239.73623188405799"/>
    <s v="1 Descuento (Conduct) "/>
    <n v="133810.69570000001"/>
    <x v="1"/>
    <n v="13315.789500000001"/>
    <x v="1482"/>
    <x v="0"/>
    <m/>
  </r>
  <r>
    <d v="2025-08-26T03:27:50"/>
    <x v="9"/>
    <x v="31"/>
    <s v="MARTINEZ CHAVERRA LUIS NORBERTO"/>
    <x v="3"/>
    <x v="0"/>
    <n v="232"/>
    <n v="23.2"/>
    <n v="217.94202898550699"/>
    <m/>
    <n v="121646.087"/>
    <x v="0"/>
    <n v="13315.789500000001"/>
    <x v="1482"/>
    <x v="0"/>
    <m/>
  </r>
  <r>
    <d v="2025-08-26T03:27:50"/>
    <x v="1"/>
    <x v="32"/>
    <s v="TABORDA ROJAS DIEGO ALEJANDRO"/>
    <x v="11"/>
    <x v="0"/>
    <n v="41"/>
    <n v="20.5"/>
    <n v="43.588405797101501"/>
    <m/>
    <n v="24329.217400000001"/>
    <x v="1"/>
    <n v="13315.789500000001"/>
    <x v="1482"/>
    <x v="0"/>
    <m/>
  </r>
  <r>
    <d v="2025-08-26T03:27:50"/>
    <x v="1"/>
    <x v="34"/>
    <s v="PALMAR PANA EDIXON JOSUE"/>
    <x v="0"/>
    <x v="0"/>
    <n v="189"/>
    <n v="21"/>
    <n v="196.147826086957"/>
    <s v="1 Descuento (Usuario desubicado) "/>
    <n v="109481.4783"/>
    <x v="0"/>
    <n v="13315.789500000001"/>
    <x v="1482"/>
    <x v="0"/>
    <m/>
  </r>
  <r>
    <d v="2025-08-26T03:27:50"/>
    <x v="9"/>
    <x v="33"/>
    <s v="CALLE BOTERO JUAN RICARDO"/>
    <x v="1"/>
    <x v="0"/>
    <n v="199"/>
    <n v="18.090909090909101"/>
    <n v="239.73623188405799"/>
    <m/>
    <n v="133810.69570000001"/>
    <x v="0"/>
    <n v="13315.789500000001"/>
    <x v="1482"/>
    <x v="0"/>
    <m/>
  </r>
  <r>
    <d v="2025-08-26T03:27:51"/>
    <x v="9"/>
    <x v="35"/>
    <s v="JARAMILLO JARAMILLO FRANCISCO WBEIMAR"/>
    <x v="4"/>
    <x v="0"/>
    <n v="135"/>
    <n v="19.285714285714299"/>
    <n v="152.55942028985501"/>
    <m/>
    <n v="85152.260899999994"/>
    <x v="0"/>
    <n v="13315.789500000001"/>
    <x v="1482"/>
    <x v="0"/>
    <m/>
  </r>
  <r>
    <d v="2025-08-26T03:27:51"/>
    <x v="1"/>
    <x v="41"/>
    <s v="HERNANDEZ MACIAS GILBERTO"/>
    <x v="0"/>
    <x v="0"/>
    <n v="206"/>
    <n v="22.8888888888889"/>
    <n v="196.147826086957"/>
    <m/>
    <n v="109481.4783"/>
    <x v="1"/>
    <n v="13315.789500000001"/>
    <x v="1482"/>
    <x v="0"/>
    <m/>
  </r>
  <r>
    <d v="2025-08-26T03:27:51"/>
    <x v="9"/>
    <x v="40"/>
    <s v="GONZALEZ IPUANA RENE"/>
    <x v="10"/>
    <x v="0"/>
    <n v="152"/>
    <n v="33.7777777777778"/>
    <n v="98.073913043478299"/>
    <s v="1 Descuento (Conduct) "/>
    <n v="54740.739099999999"/>
    <x v="1"/>
    <n v="13315.789500000001"/>
    <x v="1482"/>
    <x v="0"/>
    <m/>
  </r>
  <r>
    <d v="2025-08-27T02:42:05"/>
    <x v="1"/>
    <x v="1"/>
    <s v="PARRA VILLA YUBER ALONSO"/>
    <x v="6"/>
    <x v="0"/>
    <n v="195"/>
    <n v="24.375"/>
    <n v="181.25408618127801"/>
    <m/>
    <n v="101353.6404"/>
    <x v="0"/>
    <n v="13189.189200000001"/>
    <x v="1483"/>
    <x v="0"/>
    <m/>
  </r>
  <r>
    <d v="2025-08-27T02:42:05"/>
    <x v="9"/>
    <x v="36"/>
    <s v="CALLE BOTERO ANDRES CAMILO"/>
    <x v="3"/>
    <x v="0"/>
    <n v="248"/>
    <n v="24.8"/>
    <n v="226.567607726597"/>
    <m/>
    <n v="126692.0505"/>
    <x v="1"/>
    <n v="13189.189200000001"/>
    <x v="1483"/>
    <x v="0"/>
    <m/>
  </r>
  <r>
    <d v="2025-08-27T02:42:05"/>
    <x v="9"/>
    <x v="37"/>
    <s v="MARTINEZ  WILMAR"/>
    <x v="9"/>
    <x v="0"/>
    <n v="334"/>
    <n v="27.8333333333333"/>
    <n v="271.88112927191702"/>
    <m/>
    <n v="152030.46059999999"/>
    <x v="0"/>
    <n v="13189.189200000001"/>
    <x v="1483"/>
    <x v="0"/>
    <m/>
  </r>
  <r>
    <d v="2025-08-27T02:42:06"/>
    <x v="1"/>
    <x v="2"/>
    <s v="LONDOO LOPERA DUVAN ANDRES"/>
    <x v="0"/>
    <x v="0"/>
    <n v="189"/>
    <n v="21"/>
    <n v="203.91084695393801"/>
    <s v="2 Descuentos (Usuarios desubicados) "/>
    <n v="114022.8455"/>
    <x v="1"/>
    <n v="13189.189200000001"/>
    <x v="1483"/>
    <x v="0"/>
    <m/>
  </r>
  <r>
    <d v="2025-08-27T02:42:06"/>
    <x v="9"/>
    <x v="3"/>
    <s v="LOPEZ PINEDA DANIEL ESTIVEN"/>
    <x v="1"/>
    <x v="0"/>
    <n v="227"/>
    <n v="20.636363636363601"/>
    <n v="249.224368499257"/>
    <m/>
    <n v="139361.2556"/>
    <x v="0"/>
    <n v="13189.189200000001"/>
    <x v="1483"/>
    <x v="0"/>
    <m/>
  </r>
  <r>
    <d v="2025-08-27T02:42:06"/>
    <x v="1"/>
    <x v="4"/>
    <s v="GIRALDO GIRALDO YOVIN ANDRES"/>
    <x v="3"/>
    <x v="0"/>
    <n v="227"/>
    <n v="22.7"/>
    <n v="226.567607726597"/>
    <s v="2 Descuentos (Despachador y usuario movilidad reducida) "/>
    <n v="126692.0505"/>
    <x v="1"/>
    <n v="13189.189200000001"/>
    <x v="1483"/>
    <x v="0"/>
    <m/>
  </r>
  <r>
    <d v="2025-08-27T02:42:07"/>
    <x v="9"/>
    <x v="6"/>
    <s v="CARTAGENA RAMIREZ FREDY ALONSO"/>
    <x v="10"/>
    <x v="0"/>
    <n v="108"/>
    <n v="24"/>
    <n v="101.955423476969"/>
    <m/>
    <n v="57011.422700000003"/>
    <x v="0"/>
    <n v="13189.189200000001"/>
    <x v="1483"/>
    <x v="0"/>
    <m/>
  </r>
  <r>
    <d v="2025-08-27T02:42:07"/>
    <x v="1"/>
    <x v="7"/>
    <s v="MARIN ALZATE KEVIN ANDRES"/>
    <x v="6"/>
    <x v="0"/>
    <n v="135"/>
    <n v="16.875"/>
    <n v="181.25408618127801"/>
    <m/>
    <n v="101353.6404"/>
    <x v="0"/>
    <n v="13189.189200000001"/>
    <x v="1483"/>
    <x v="0"/>
    <m/>
  </r>
  <r>
    <d v="2025-08-27T02:42:07"/>
    <x v="9"/>
    <x v="9"/>
    <s v="DAVID  HENRY GIOVANNY"/>
    <x v="10"/>
    <x v="0"/>
    <n v="116"/>
    <n v="25.7777777777778"/>
    <n v="101.955423476969"/>
    <m/>
    <n v="57011.422700000003"/>
    <x v="0"/>
    <n v="13189.189200000001"/>
    <x v="1483"/>
    <x v="0"/>
    <m/>
  </r>
  <r>
    <d v="2025-08-27T02:42:07"/>
    <x v="1"/>
    <x v="11"/>
    <s v="HENAO MUOZ FERNEY"/>
    <x v="3"/>
    <x v="0"/>
    <n v="259"/>
    <n v="25.9"/>
    <n v="226.567607726597"/>
    <m/>
    <n v="126692.0505"/>
    <x v="1"/>
    <n v="13189.189200000001"/>
    <x v="1483"/>
    <x v="0"/>
    <m/>
  </r>
  <r>
    <d v="2025-08-27T02:42:08"/>
    <x v="9"/>
    <x v="12"/>
    <s v="VERENZUELA MARTINEZ ALEXANDER"/>
    <x v="0"/>
    <x v="0"/>
    <n v="219"/>
    <n v="24.3333333333333"/>
    <n v="203.91084695393801"/>
    <m/>
    <n v="114022.8455"/>
    <x v="1"/>
    <n v="13189.189200000001"/>
    <x v="1483"/>
    <x v="0"/>
    <m/>
  </r>
  <r>
    <d v="2025-08-27T02:42:08"/>
    <x v="1"/>
    <x v="13"/>
    <s v="PEREZ GARCIA JUAN ESTEBAN"/>
    <x v="3"/>
    <x v="0"/>
    <n v="238"/>
    <n v="23.8"/>
    <n v="226.567607726597"/>
    <m/>
    <n v="126692.0505"/>
    <x v="0"/>
    <n v="13189.189200000001"/>
    <x v="1483"/>
    <x v="0"/>
    <m/>
  </r>
  <r>
    <d v="2025-08-27T02:42:08"/>
    <x v="9"/>
    <x v="14"/>
    <s v="ESPINOZA CHAVARRIA GUILLERMO LEON"/>
    <x v="7"/>
    <x v="0"/>
    <n v="56"/>
    <n v="18.6666666666667"/>
    <n v="67.970282317979198"/>
    <m/>
    <n v="38007.6152"/>
    <x v="0"/>
    <n v="13189.189200000001"/>
    <x v="1483"/>
    <x v="0"/>
    <m/>
  </r>
  <r>
    <d v="2025-08-27T02:42:08"/>
    <x v="1"/>
    <x v="15"/>
    <s v="ALBERTO ARISTIZABAL RAFAEL"/>
    <x v="1"/>
    <x v="0"/>
    <n v="251"/>
    <n v="22.818181818181799"/>
    <n v="249.224368499257"/>
    <m/>
    <n v="139361.2556"/>
    <x v="0"/>
    <n v="13189.189200000001"/>
    <x v="1483"/>
    <x v="0"/>
    <m/>
  </r>
  <r>
    <d v="2025-08-27T02:42:09"/>
    <x v="9"/>
    <x v="16"/>
    <s v="MACEA ARBELAEZ MATEO"/>
    <x v="15"/>
    <x v="0"/>
    <n v="300"/>
    <n v="20"/>
    <n v="339.85141158989597"/>
    <m/>
    <n v="190038.07579999999"/>
    <x v="0"/>
    <n v="13189.189200000001"/>
    <x v="1483"/>
    <x v="0"/>
    <m/>
  </r>
  <r>
    <d v="2025-08-27T02:42:09"/>
    <x v="1"/>
    <x v="17"/>
    <s v="VALENCIA MENDOZA JHON"/>
    <x v="1"/>
    <x v="0"/>
    <n v="255"/>
    <n v="23.181818181818201"/>
    <n v="249.224368499257"/>
    <s v="2 Descuentos (Capacitacion)"/>
    <n v="139361.2556"/>
    <x v="0"/>
    <n v="13189.189200000001"/>
    <x v="1483"/>
    <x v="0"/>
    <m/>
  </r>
  <r>
    <d v="2025-08-27T02:42:09"/>
    <x v="9"/>
    <x v="18"/>
    <s v="DURANGO PAEZ GILDARDO"/>
    <x v="11"/>
    <x v="0"/>
    <n v="15"/>
    <n v="10"/>
    <n v="33.985141158989599"/>
    <m/>
    <n v="19003.8076"/>
    <x v="0"/>
    <n v="13189.189200000001"/>
    <x v="1483"/>
    <x v="0"/>
    <m/>
  </r>
  <r>
    <d v="2025-08-27T02:42:09"/>
    <x v="1"/>
    <x v="19"/>
    <s v="QUIRAMA CASTAEDA JHON JADER"/>
    <x v="0"/>
    <x v="0"/>
    <n v="202"/>
    <n v="22.4444444444444"/>
    <n v="203.91084695393801"/>
    <s v="7 Descuentos (Usuario movilidad reducida y despachador) "/>
    <n v="114022.8455"/>
    <x v="1"/>
    <n v="13189.189200000001"/>
    <x v="1483"/>
    <x v="0"/>
    <m/>
  </r>
  <r>
    <d v="2025-08-27T02:42:10"/>
    <x v="1"/>
    <x v="21"/>
    <s v="CUADROS PRESIGA JOSE GABRIEL"/>
    <x v="0"/>
    <x v="0"/>
    <n v="173"/>
    <n v="19.2222222222222"/>
    <n v="203.91084695393801"/>
    <m/>
    <n v="114022.8455"/>
    <x v="0"/>
    <n v="13189.189200000001"/>
    <x v="1483"/>
    <x v="0"/>
    <m/>
  </r>
  <r>
    <d v="2025-08-27T02:42:10"/>
    <x v="9"/>
    <x v="38"/>
    <s v="JIMENEZ HURTADO CARLOS ESTIVEN"/>
    <x v="0"/>
    <x v="0"/>
    <n v="200"/>
    <n v="22.2222222222222"/>
    <n v="203.91084695393801"/>
    <m/>
    <n v="114022.8455"/>
    <x v="1"/>
    <n v="13189.189200000001"/>
    <x v="1483"/>
    <x v="0"/>
    <m/>
  </r>
  <r>
    <d v="2025-08-27T02:42:10"/>
    <x v="9"/>
    <x v="20"/>
    <s v="GONZALEZ IPUANA RENE"/>
    <x v="6"/>
    <x v="3"/>
    <n v="194"/>
    <n v="24.25"/>
    <n v="181.25408618127801"/>
    <m/>
    <n v="101353.6404"/>
    <x v="2"/>
    <n v="13189.189200000001"/>
    <x v="1483"/>
    <x v="0"/>
    <m/>
  </r>
  <r>
    <d v="2025-08-27T02:42:10"/>
    <x v="1"/>
    <x v="22"/>
    <s v="CIRO MARIN RODRIGO ALBERTO"/>
    <x v="3"/>
    <x v="0"/>
    <n v="205"/>
    <n v="20.5"/>
    <n v="226.567607726597"/>
    <m/>
    <n v="126692.0505"/>
    <x v="0"/>
    <n v="13189.189200000001"/>
    <x v="1483"/>
    <x v="0"/>
    <m/>
  </r>
  <r>
    <d v="2025-08-27T02:42:11"/>
    <x v="9"/>
    <x v="23"/>
    <s v="FLORES RINCON JORGE ALBERTO"/>
    <x v="2"/>
    <x v="0"/>
    <n v="148"/>
    <n v="24.6666666666667"/>
    <n v="135.940564635958"/>
    <m/>
    <n v="76015.230299999996"/>
    <x v="0"/>
    <n v="13189.189200000001"/>
    <x v="1483"/>
    <x v="0"/>
    <m/>
  </r>
  <r>
    <d v="2025-08-27T02:42:11"/>
    <x v="1"/>
    <x v="24"/>
    <s v="AGUDELO GARCIA LLORDIN ELIAS"/>
    <x v="0"/>
    <x v="0"/>
    <n v="194"/>
    <n v="21.5555555555556"/>
    <n v="203.91084695393801"/>
    <s v="1 Descuento (Jefe de ruta) "/>
    <n v="114022.8455"/>
    <x v="0"/>
    <n v="13189.189200000001"/>
    <x v="1483"/>
    <x v="0"/>
    <m/>
  </r>
  <r>
    <d v="2025-08-27T02:42:11"/>
    <x v="1"/>
    <x v="26"/>
    <s v="LAYOS JIMENEZ JOHAN CAMILO"/>
    <x v="2"/>
    <x v="0"/>
    <n v="159"/>
    <n v="26.5"/>
    <n v="135.940564635958"/>
    <s v="1 Descuento (Conduct) "/>
    <n v="76015.230299999996"/>
    <x v="0"/>
    <n v="13189.189200000001"/>
    <x v="1483"/>
    <x v="0"/>
    <m/>
  </r>
  <r>
    <d v="2025-08-27T02:42:11"/>
    <x v="9"/>
    <x v="25"/>
    <s v="JARAMILLO JARAMILLO FRANCISCO WBEIMAR"/>
    <x v="0"/>
    <x v="0"/>
    <n v="156"/>
    <n v="17.3333333333333"/>
    <n v="203.91084695393801"/>
    <m/>
    <n v="114022.8455"/>
    <x v="0"/>
    <n v="13189.189200000001"/>
    <x v="1483"/>
    <x v="0"/>
    <m/>
  </r>
  <r>
    <d v="2025-08-27T02:42:12"/>
    <x v="9"/>
    <x v="27"/>
    <s v="PULGARIN GARCIA YONATHAN ANDRES"/>
    <x v="6"/>
    <x v="0"/>
    <n v="186"/>
    <n v="23.25"/>
    <n v="181.25408618127801"/>
    <s v="1 Descuento (Usuario movilidad reducida) "/>
    <n v="101353.6404"/>
    <x v="0"/>
    <n v="13189.189200000001"/>
    <x v="1483"/>
    <x v="0"/>
    <m/>
  </r>
  <r>
    <d v="2025-08-27T02:42:12"/>
    <x v="1"/>
    <x v="28"/>
    <s v="GOMEZ MARIN ALVARO"/>
    <x v="3"/>
    <x v="0"/>
    <n v="234"/>
    <n v="23.4"/>
    <n v="226.567607726597"/>
    <m/>
    <n v="126692.0505"/>
    <x v="0"/>
    <n v="13189.189200000001"/>
    <x v="1483"/>
    <x v="0"/>
    <m/>
  </r>
  <r>
    <d v="2025-08-27T02:42:12"/>
    <x v="9"/>
    <x v="29"/>
    <s v="MONTOYA OSPINA GILBERTO ANTONIO"/>
    <x v="3"/>
    <x v="0"/>
    <n v="281"/>
    <n v="28.1"/>
    <n v="226.567607726597"/>
    <s v="1 Descuento (Despachador) "/>
    <n v="126692.0505"/>
    <x v="0"/>
    <n v="13189.189200000001"/>
    <x v="1483"/>
    <x v="0"/>
    <m/>
  </r>
  <r>
    <d v="2025-08-27T02:42:12"/>
    <x v="1"/>
    <x v="30"/>
    <s v="HERRERA GIRALDO DAVINSON"/>
    <x v="1"/>
    <x v="0"/>
    <n v="247"/>
    <n v="22.454545454545499"/>
    <n v="249.224368499257"/>
    <m/>
    <n v="139361.2556"/>
    <x v="1"/>
    <n v="13189.189200000001"/>
    <x v="1483"/>
    <x v="0"/>
    <m/>
  </r>
  <r>
    <d v="2025-08-27T02:42:13"/>
    <x v="9"/>
    <x v="31"/>
    <s v="MARTINEZ CHAVERRA LUIS NORBERTO"/>
    <x v="1"/>
    <x v="0"/>
    <n v="240"/>
    <n v="21.818181818181799"/>
    <n v="249.224368499257"/>
    <s v="1 Descuento (Despachador) "/>
    <n v="139361.2556"/>
    <x v="0"/>
    <n v="13189.189200000001"/>
    <x v="1483"/>
    <x v="0"/>
    <m/>
  </r>
  <r>
    <d v="2025-08-27T02:42:13"/>
    <x v="1"/>
    <x v="32"/>
    <s v="PULGARIN GARCIA YONATHAN ANDRES"/>
    <x v="1"/>
    <x v="0"/>
    <n v="259"/>
    <n v="23.545454545454501"/>
    <n v="249.224368499257"/>
    <m/>
    <n v="139361.2556"/>
    <x v="1"/>
    <n v="13189.189200000001"/>
    <x v="1483"/>
    <x v="0"/>
    <m/>
  </r>
  <r>
    <d v="2025-08-27T02:42:13"/>
    <x v="9"/>
    <x v="33"/>
    <s v="CALLE BOTERO JUAN RICARDO"/>
    <x v="1"/>
    <x v="0"/>
    <n v="209"/>
    <n v="19"/>
    <n v="249.224368499257"/>
    <s v="1 Descuento (Conduct) "/>
    <n v="139361.2556"/>
    <x v="0"/>
    <n v="13189.189200000001"/>
    <x v="1483"/>
    <x v="0"/>
    <m/>
  </r>
  <r>
    <d v="2025-08-27T02:42:13"/>
    <x v="1"/>
    <x v="34"/>
    <s v="HENAO HOYOS SANTIAGO"/>
    <x v="3"/>
    <x v="0"/>
    <n v="219"/>
    <n v="21.9"/>
    <n v="226.567607726597"/>
    <m/>
    <n v="126692.0505"/>
    <x v="0"/>
    <n v="13189.189200000001"/>
    <x v="1483"/>
    <x v="0"/>
    <m/>
  </r>
  <r>
    <d v="2025-08-27T02:42:14"/>
    <x v="9"/>
    <x v="35"/>
    <s v="OCAMPO OCAMPO ANTONIO JOSE"/>
    <x v="1"/>
    <x v="0"/>
    <n v="246"/>
    <n v="22.363636363636399"/>
    <n v="249.224368499257"/>
    <s v="1 Descuento (Despachador) "/>
    <n v="139361.2556"/>
    <x v="0"/>
    <n v="13189.189200000001"/>
    <x v="1483"/>
    <x v="0"/>
    <m/>
  </r>
  <r>
    <d v="2025-08-27T02:42:14"/>
    <x v="1"/>
    <x v="41"/>
    <s v="HERNANDEZ MACIAS GILBERTO"/>
    <x v="0"/>
    <x v="0"/>
    <n v="223"/>
    <n v="24.7777777777778"/>
    <n v="203.91084695393801"/>
    <m/>
    <n v="114022.8455"/>
    <x v="1"/>
    <n v="13189.189200000001"/>
    <x v="1483"/>
    <x v="0"/>
    <m/>
  </r>
  <r>
    <d v="2025-08-27T02:42:14"/>
    <x v="9"/>
    <x v="40"/>
    <s v="AGUDELO GARCIA DENIN ANGELO"/>
    <x v="9"/>
    <x v="0"/>
    <n v="277"/>
    <n v="23.0833333333333"/>
    <n v="271.88112927191702"/>
    <s v="1 Descuento (Despachador) "/>
    <n v="152030.46059999999"/>
    <x v="1"/>
    <n v="13189.189200000001"/>
    <x v="1483"/>
    <x v="0"/>
    <m/>
  </r>
  <r>
    <d v="2025-08-28T02:21:17"/>
    <x v="1"/>
    <x v="36"/>
    <s v="HERNANDEZ MORALES JHON DAYRON"/>
    <x v="3"/>
    <x v="0"/>
    <n v="235"/>
    <n v="23.5"/>
    <n v="208.02244039270701"/>
    <s v="2 Descuentos (Tecnicos) "/>
    <n v="115843.12760000001"/>
    <x v="1"/>
    <n v="12505.128199999999"/>
    <x v="1484"/>
    <x v="0"/>
    <m/>
  </r>
  <r>
    <d v="2025-08-28T02:21:17"/>
    <x v="9"/>
    <x v="1"/>
    <s v="PARRA VILLA YUBER ALONSO"/>
    <x v="6"/>
    <x v="0"/>
    <n v="182"/>
    <n v="22.75"/>
    <n v="166.41795231416501"/>
    <s v="2 Descuentos (Conducts) "/>
    <n v="92674.502099999998"/>
    <x v="0"/>
    <n v="12505.128199999999"/>
    <x v="1484"/>
    <x v="0"/>
    <m/>
  </r>
  <r>
    <d v="2025-08-28T02:21:18"/>
    <x v="1"/>
    <x v="37"/>
    <s v="SANCHEZ BETANCOURT FRANSCISCO"/>
    <x v="3"/>
    <x v="0"/>
    <n v="233"/>
    <n v="23.3"/>
    <n v="208.02244039270701"/>
    <m/>
    <n v="115843.12760000001"/>
    <x v="0"/>
    <n v="12505.128199999999"/>
    <x v="1484"/>
    <x v="0"/>
    <m/>
  </r>
  <r>
    <d v="2025-08-28T02:21:18"/>
    <x v="9"/>
    <x v="2"/>
    <s v="LONDOO LOPERA DUVAN ANDRES"/>
    <x v="2"/>
    <x v="0"/>
    <n v="166"/>
    <n v="27.6666666666667"/>
    <n v="124.813464235624"/>
    <s v="1 Descuento (Despachador) "/>
    <n v="69505.876600000003"/>
    <x v="1"/>
    <n v="12505.128199999999"/>
    <x v="1484"/>
    <x v="0"/>
    <m/>
  </r>
  <r>
    <d v="2025-08-28T02:21:18"/>
    <x v="1"/>
    <x v="3"/>
    <s v="MARTINEZ  WILMAR"/>
    <x v="3"/>
    <x v="0"/>
    <n v="206"/>
    <n v="20.6"/>
    <n v="208.02244039270701"/>
    <m/>
    <n v="115843.12760000001"/>
    <x v="0"/>
    <n v="12505.128199999999"/>
    <x v="1484"/>
    <x v="0"/>
    <m/>
  </r>
  <r>
    <d v="2025-08-28T02:21:18"/>
    <x v="9"/>
    <x v="4"/>
    <s v="GIRALDO GIRALDO YOVIN ANDRES"/>
    <x v="12"/>
    <x v="0"/>
    <n v="280"/>
    <n v="21.538461538461501"/>
    <n v="270.42917251051898"/>
    <s v="2 Descuentos (Usuarios desubicados) "/>
    <n v="150596.06589999999"/>
    <x v="1"/>
    <n v="12505.128199999999"/>
    <x v="1484"/>
    <x v="0"/>
    <m/>
  </r>
  <r>
    <d v="2025-08-28T02:21:19"/>
    <x v="1"/>
    <x v="5"/>
    <s v="GONZALEZ PEREZ RAFAEL JOSE"/>
    <x v="0"/>
    <x v="0"/>
    <n v="184"/>
    <n v="20.4444444444444"/>
    <n v="187.22019635343599"/>
    <s v="1 Descuento (Usuario desubicado) "/>
    <n v="104258.8149"/>
    <x v="1"/>
    <n v="12505.128199999999"/>
    <x v="1484"/>
    <x v="0"/>
    <m/>
  </r>
  <r>
    <d v="2025-08-28T02:21:19"/>
    <x v="9"/>
    <x v="6"/>
    <s v="CARTAGENA RAMIREZ FREDY ALONSO"/>
    <x v="4"/>
    <x v="0"/>
    <n v="168"/>
    <n v="24"/>
    <n v="145.61570827489501"/>
    <s v="1 Descuento (Despachador) "/>
    <n v="81090.189299999998"/>
    <x v="0"/>
    <n v="12505.128199999999"/>
    <x v="1484"/>
    <x v="0"/>
    <m/>
  </r>
  <r>
    <d v="2025-08-28T02:21:19"/>
    <x v="1"/>
    <x v="7"/>
    <s v="MARIN ALZATE KEVIN ANDRES"/>
    <x v="3"/>
    <x v="0"/>
    <n v="190"/>
    <n v="19"/>
    <n v="208.02244039270701"/>
    <s v="17 Descuentos (Despachador e incidente con Usuarios) "/>
    <n v="115843.12760000001"/>
    <x v="0"/>
    <n v="12505.128199999999"/>
    <x v="1484"/>
    <x v="0"/>
    <m/>
  </r>
  <r>
    <d v="2025-08-28T02:21:20"/>
    <x v="9"/>
    <x v="9"/>
    <s v="DAVID  HENRY GIOVANNY"/>
    <x v="4"/>
    <x v="0"/>
    <n v="130"/>
    <n v="18.571428571428601"/>
    <n v="145.61570827489501"/>
    <m/>
    <n v="81090.189299999998"/>
    <x v="0"/>
    <n v="12505.128199999999"/>
    <x v="1484"/>
    <x v="0"/>
    <m/>
  </r>
  <r>
    <d v="2025-08-28T02:21:20"/>
    <x v="1"/>
    <x v="11"/>
    <s v="DURANGO PAEZ GILDARDO"/>
    <x v="0"/>
    <x v="0"/>
    <n v="142"/>
    <n v="15.7777777777778"/>
    <n v="187.22019635343599"/>
    <m/>
    <n v="104258.8149"/>
    <x v="1"/>
    <n v="12505.128199999999"/>
    <x v="1484"/>
    <x v="0"/>
    <m/>
  </r>
  <r>
    <d v="2025-08-28T02:21:20"/>
    <x v="9"/>
    <x v="12"/>
    <s v="VERENZUELA MARTINEZ ALEXANDER"/>
    <x v="0"/>
    <x v="0"/>
    <n v="192"/>
    <n v="21.3333333333333"/>
    <n v="187.22019635343599"/>
    <m/>
    <n v="104258.8149"/>
    <x v="1"/>
    <n v="12505.128199999999"/>
    <x v="1484"/>
    <x v="0"/>
    <m/>
  </r>
  <r>
    <d v="2025-08-28T02:21:20"/>
    <x v="1"/>
    <x v="13"/>
    <s v="JARAMILLO JARAMILLO FRANCISCO WBEIMAR"/>
    <x v="0"/>
    <x v="0"/>
    <n v="166"/>
    <n v="18.4444444444444"/>
    <n v="187.22019635343599"/>
    <m/>
    <n v="104258.8149"/>
    <x v="0"/>
    <n v="12505.128199999999"/>
    <x v="1484"/>
    <x v="0"/>
    <m/>
  </r>
  <r>
    <d v="2025-08-28T02:21:21"/>
    <x v="9"/>
    <x v="14"/>
    <s v="ESPINOZA CHAVARRIA GUILLERMO LEON"/>
    <x v="0"/>
    <x v="0"/>
    <n v="175"/>
    <n v="19.4444444444444"/>
    <n v="187.22019635343599"/>
    <m/>
    <n v="104258.8149"/>
    <x v="0"/>
    <n v="12505.128199999999"/>
    <x v="1484"/>
    <x v="0"/>
    <m/>
  </r>
  <r>
    <d v="2025-08-28T02:21:21"/>
    <x v="1"/>
    <x v="15"/>
    <s v="ALBERTO ARISTIZABAL RAFAEL"/>
    <x v="9"/>
    <x v="0"/>
    <n v="246"/>
    <n v="20.5"/>
    <n v="249.62692847124799"/>
    <s v="1 Descuento (Despachador) "/>
    <n v="139011.75320000001"/>
    <x v="0"/>
    <n v="12505.128199999999"/>
    <x v="1484"/>
    <x v="0"/>
    <m/>
  </r>
  <r>
    <d v="2025-08-28T02:21:21"/>
    <x v="9"/>
    <x v="16"/>
    <s v="GUTIERREZ ARICAPA DANIEL HUMBERTO"/>
    <x v="1"/>
    <x v="0"/>
    <n v="180"/>
    <n v="16.363636363636399"/>
    <n v="228.824684431978"/>
    <s v="1 Descuento (Despachador) "/>
    <n v="127427.44040000001"/>
    <x v="0"/>
    <n v="12505.128199999999"/>
    <x v="1484"/>
    <x v="0"/>
    <m/>
  </r>
  <r>
    <d v="2025-08-28T02:21:21"/>
    <x v="1"/>
    <x v="17"/>
    <s v="VALENCIA MENDOZA JHON"/>
    <x v="2"/>
    <x v="0"/>
    <n v="142"/>
    <n v="21.846153846153801"/>
    <n v="135.21458625525901"/>
    <m/>
    <n v="75298.032999999996"/>
    <x v="0"/>
    <n v="12505.128199999999"/>
    <x v="1484"/>
    <x v="0"/>
    <m/>
  </r>
  <r>
    <d v="2025-08-28T02:21:21"/>
    <x v="9"/>
    <x v="18"/>
    <s v="DURANGO DAVID JOSE"/>
    <x v="0"/>
    <x v="0"/>
    <n v="168"/>
    <n v="18.6666666666667"/>
    <n v="187.22019635343599"/>
    <m/>
    <n v="104258.8149"/>
    <x v="0"/>
    <n v="12505.128199999999"/>
    <x v="1484"/>
    <x v="0"/>
    <m/>
  </r>
  <r>
    <d v="2025-08-28T02:21:22"/>
    <x v="1"/>
    <x v="19"/>
    <s v="QUIRAMA CASTAEDA JHON JADER"/>
    <x v="7"/>
    <x v="0"/>
    <n v="96"/>
    <n v="32"/>
    <n v="62.406732117812098"/>
    <m/>
    <n v="34752.938300000002"/>
    <x v="1"/>
    <n v="12505.128199999999"/>
    <x v="1484"/>
    <x v="0"/>
    <m/>
  </r>
  <r>
    <d v="2025-08-28T02:21:22"/>
    <x v="9"/>
    <x v="20"/>
    <s v="SALDARRIAGA PARRA LUIS ALBERTO"/>
    <x v="0"/>
    <x v="0"/>
    <n v="177"/>
    <n v="19.6666666666667"/>
    <n v="187.22019635343599"/>
    <m/>
    <n v="104258.8149"/>
    <x v="2"/>
    <n v="12505.128199999999"/>
    <x v="1484"/>
    <x v="0"/>
    <m/>
  </r>
  <r>
    <d v="2025-08-28T02:21:22"/>
    <x v="1"/>
    <x v="21"/>
    <s v="CUADROS PRESIGA JOSE GABRIEL"/>
    <x v="3"/>
    <x v="0"/>
    <n v="211"/>
    <n v="21.1"/>
    <n v="208.02244039270701"/>
    <m/>
    <n v="115843.12760000001"/>
    <x v="0"/>
    <n v="12505.128199999999"/>
    <x v="1484"/>
    <x v="0"/>
    <m/>
  </r>
  <r>
    <d v="2025-08-28T02:21:22"/>
    <x v="9"/>
    <x v="38"/>
    <s v="JIMENEZ HURTADO CARLOS ESTIVEN"/>
    <x v="0"/>
    <x v="0"/>
    <n v="153"/>
    <n v="17"/>
    <n v="187.22019635343599"/>
    <m/>
    <n v="104258.8149"/>
    <x v="1"/>
    <n v="12505.128199999999"/>
    <x v="1484"/>
    <x v="0"/>
    <m/>
  </r>
  <r>
    <d v="2025-08-28T02:21:22"/>
    <x v="1"/>
    <x v="22"/>
    <s v="MACIAS HERNANDEZ JULIAN DAVID"/>
    <x v="0"/>
    <x v="0"/>
    <n v="170"/>
    <n v="18.8888888888889"/>
    <n v="187.22019635343599"/>
    <s v="1 Descuento (Usuario desubicado) "/>
    <n v="104258.8149"/>
    <x v="0"/>
    <n v="12505.128199999999"/>
    <x v="1484"/>
    <x v="0"/>
    <m/>
  </r>
  <r>
    <d v="2025-08-28T02:21:23"/>
    <x v="9"/>
    <x v="23"/>
    <s v="HENAO MUOZ FERNEY"/>
    <x v="3"/>
    <x v="0"/>
    <n v="270"/>
    <n v="27"/>
    <n v="208.02244039270701"/>
    <s v="JORGE FLORES Realiz 5 viajes donde moviliz 133 Usuarios. 2 Descuentos (conduct y despachador) "/>
    <n v="115843.12760000001"/>
    <x v="0"/>
    <n v="12505.128199999999"/>
    <x v="1484"/>
    <x v="0"/>
    <m/>
  </r>
  <r>
    <d v="2025-08-28T02:21:23"/>
    <x v="1"/>
    <x v="24"/>
    <s v="AGUDELO GARCIA LLORDIN ELIAS"/>
    <x v="10"/>
    <x v="0"/>
    <n v="113"/>
    <n v="28.25"/>
    <n v="83.208976157082702"/>
    <m/>
    <n v="46337.251100000001"/>
    <x v="0"/>
    <n v="12505.128199999999"/>
    <x v="1484"/>
    <x v="0"/>
    <m/>
  </r>
  <r>
    <d v="2025-08-28T02:21:23"/>
    <x v="9"/>
    <x v="25"/>
    <s v="LEON PEREZ RAUL ENRIQUE"/>
    <x v="0"/>
    <x v="0"/>
    <n v="150"/>
    <n v="16.6666666666667"/>
    <n v="187.22019635343599"/>
    <m/>
    <n v="104258.8149"/>
    <x v="0"/>
    <n v="12505.128199999999"/>
    <x v="1484"/>
    <x v="0"/>
    <m/>
  </r>
  <r>
    <d v="2025-08-28T02:21:23"/>
    <x v="1"/>
    <x v="26"/>
    <s v="LAYOS JIMENEZ JOHAN CAMILO"/>
    <x v="0"/>
    <x v="0"/>
    <n v="149"/>
    <n v="16.5555555555556"/>
    <n v="187.22019635343599"/>
    <m/>
    <n v="104258.8149"/>
    <x v="0"/>
    <n v="12505.128199999999"/>
    <x v="1484"/>
    <x v="0"/>
    <m/>
  </r>
  <r>
    <d v="2025-08-28T02:21:24"/>
    <x v="9"/>
    <x v="39"/>
    <s v="MARULANDA JARAMILLO DAWER ANDRES"/>
    <x v="0"/>
    <x v="0"/>
    <n v="191"/>
    <n v="21.2222222222222"/>
    <n v="187.22019635343599"/>
    <m/>
    <n v="104258.8149"/>
    <x v="0"/>
    <n v="12505.128199999999"/>
    <x v="1484"/>
    <x v="0"/>
    <m/>
  </r>
  <r>
    <d v="2025-08-28T02:21:24"/>
    <x v="1"/>
    <x v="27"/>
    <s v="PULGARIN GARCIA YONATHAN ANDRES"/>
    <x v="8"/>
    <x v="0"/>
    <n v="120"/>
    <n v="24"/>
    <n v="104.01122019635299"/>
    <m/>
    <n v="57921.563800000004"/>
    <x v="0"/>
    <n v="12505.128199999999"/>
    <x v="1484"/>
    <x v="0"/>
    <m/>
  </r>
  <r>
    <d v="2025-08-28T02:21:24"/>
    <x v="9"/>
    <x v="28"/>
    <s v="GOMEZ MARIN ALVARO"/>
    <x v="0"/>
    <x v="0"/>
    <n v="175"/>
    <n v="19.4444444444444"/>
    <n v="187.22019635343599"/>
    <m/>
    <n v="104258.8149"/>
    <x v="0"/>
    <n v="12505.128199999999"/>
    <x v="1484"/>
    <x v="0"/>
    <m/>
  </r>
  <r>
    <d v="2025-08-28T02:21:24"/>
    <x v="1"/>
    <x v="29"/>
    <s v="LOPERA ALVAREZ ESTIVEN"/>
    <x v="1"/>
    <x v="0"/>
    <n v="238"/>
    <n v="21.636363636363601"/>
    <n v="228.824684431978"/>
    <m/>
    <n v="127427.44040000001"/>
    <x v="0"/>
    <n v="12505.128199999999"/>
    <x v="1484"/>
    <x v="0"/>
    <m/>
  </r>
  <r>
    <d v="2025-08-28T02:21:24"/>
    <x v="9"/>
    <x v="30"/>
    <s v="HERRERA GIRALDO DAVINSON"/>
    <x v="3"/>
    <x v="0"/>
    <n v="243"/>
    <n v="24.3"/>
    <n v="208.02244039270701"/>
    <m/>
    <n v="115843.12760000001"/>
    <x v="1"/>
    <n v="12505.128199999999"/>
    <x v="1484"/>
    <x v="0"/>
    <m/>
  </r>
  <r>
    <d v="2025-08-28T02:21:25"/>
    <x v="1"/>
    <x v="31"/>
    <s v="MARTINEZ CHAVERRA LUIS NORBERTO"/>
    <x v="1"/>
    <x v="0"/>
    <n v="269"/>
    <n v="24.454545454545499"/>
    <n v="228.824684431978"/>
    <m/>
    <n v="127427.44040000001"/>
    <x v="0"/>
    <n v="12505.128199999999"/>
    <x v="1484"/>
    <x v="0"/>
    <m/>
  </r>
  <r>
    <d v="2025-08-28T02:21:25"/>
    <x v="9"/>
    <x v="32"/>
    <s v="TABORDA ROJAS DIEGO ALEJANDRO"/>
    <x v="1"/>
    <x v="0"/>
    <n v="235"/>
    <n v="21.363636363636399"/>
    <n v="228.824684431978"/>
    <m/>
    <n v="127427.44040000001"/>
    <x v="1"/>
    <n v="12505.128199999999"/>
    <x v="1484"/>
    <x v="0"/>
    <m/>
  </r>
  <r>
    <d v="2025-08-28T02:21:25"/>
    <x v="1"/>
    <x v="33"/>
    <s v="GONZALEZ IPUANA RENE"/>
    <x v="3"/>
    <x v="0"/>
    <n v="231"/>
    <n v="23.1"/>
    <n v="208.02244039270701"/>
    <s v="1 Descuento (Asociado) "/>
    <n v="115843.12760000001"/>
    <x v="0"/>
    <n v="12505.128199999999"/>
    <x v="1484"/>
    <x v="0"/>
    <m/>
  </r>
  <r>
    <d v="2025-08-28T02:21:25"/>
    <x v="9"/>
    <x v="34"/>
    <s v="HENAO HOYOS SANTIAGO"/>
    <x v="9"/>
    <x v="0"/>
    <n v="214"/>
    <n v="17.8333333333333"/>
    <n v="249.62692847124799"/>
    <m/>
    <n v="139011.75320000001"/>
    <x v="0"/>
    <n v="12505.128199999999"/>
    <x v="1484"/>
    <x v="0"/>
    <m/>
  </r>
  <r>
    <d v="2025-08-28T02:21:25"/>
    <x v="1"/>
    <x v="35"/>
    <s v="OCAMPO OCAMPO ANTONIO JOSE"/>
    <x v="1"/>
    <x v="0"/>
    <n v="190"/>
    <n v="17.272727272727298"/>
    <n v="228.824684431978"/>
    <m/>
    <n v="127427.44040000001"/>
    <x v="0"/>
    <n v="12505.128199999999"/>
    <x v="1484"/>
    <x v="0"/>
    <m/>
  </r>
  <r>
    <d v="2025-08-28T02:21:26"/>
    <x v="9"/>
    <x v="41"/>
    <s v="HERNANDEZ MACIAS GILBERTO"/>
    <x v="0"/>
    <x v="0"/>
    <n v="187"/>
    <n v="20.7777777777778"/>
    <n v="187.22019635343599"/>
    <m/>
    <n v="104258.8149"/>
    <x v="1"/>
    <n v="12505.128199999999"/>
    <x v="1484"/>
    <x v="0"/>
    <m/>
  </r>
  <r>
    <d v="2025-08-28T02:21:26"/>
    <x v="1"/>
    <x v="40"/>
    <s v="AGUDELO GARCIA DENIN ANGELO"/>
    <x v="9"/>
    <x v="0"/>
    <n v="249"/>
    <n v="20.75"/>
    <n v="249.62692847124799"/>
    <s v="3 Descuentos (Asociado y usuarios desubicados) "/>
    <n v="139011.75320000001"/>
    <x v="1"/>
    <n v="12505.128199999999"/>
    <x v="1484"/>
    <x v="0"/>
    <m/>
  </r>
  <r>
    <d v="2025-08-29T02:18:52"/>
    <x v="9"/>
    <x v="36"/>
    <s v="HERNANDEZ MACIAS GILBERTO"/>
    <x v="0"/>
    <x v="0"/>
    <n v="198"/>
    <n v="22"/>
    <n v="194.00826446280999"/>
    <m/>
    <n v="108229.83470000001"/>
    <x v="1"/>
    <n v="13655.263199999999"/>
    <x v="1485"/>
    <x v="0"/>
    <m/>
  </r>
  <r>
    <d v="2025-08-29T02:18:52"/>
    <x v="1"/>
    <x v="1"/>
    <s v="PARRA VILLA YUBER ALONSO"/>
    <x v="0"/>
    <x v="0"/>
    <n v="218"/>
    <n v="24.2222222222222"/>
    <n v="194.00826446280999"/>
    <s v="1 Descuento (Usuario desubicado) "/>
    <n v="108229.83470000001"/>
    <x v="0"/>
    <n v="13655.263199999999"/>
    <x v="1485"/>
    <x v="0"/>
    <m/>
  </r>
  <r>
    <d v="2025-08-29T02:18:52"/>
    <x v="9"/>
    <x v="37"/>
    <s v="SANCHEZ BETANCOURT FRANSCISCO"/>
    <x v="0"/>
    <x v="0"/>
    <n v="192"/>
    <n v="21.3333333333333"/>
    <n v="194.00826446280999"/>
    <m/>
    <n v="108229.83470000001"/>
    <x v="0"/>
    <n v="13655.263199999999"/>
    <x v="1485"/>
    <x v="0"/>
    <m/>
  </r>
  <r>
    <d v="2025-08-29T02:18:52"/>
    <x v="1"/>
    <x v="2"/>
    <s v="LONDOO LOPERA DUVAN ANDRES "/>
    <x v="3"/>
    <x v="0"/>
    <n v="214"/>
    <n v="21.4"/>
    <n v="215.56473829201099"/>
    <s v="Se descuenta 0.5 viaje de 7 50 am ya que NO ingresa al 13 sin autorizacin "/>
    <n v="114242.74189999999"/>
    <x v="1"/>
    <n v="13655.263199999999"/>
    <x v="1485"/>
    <x v="2"/>
    <n v="10.778"/>
  </r>
  <r>
    <d v="2025-08-29T02:18:53"/>
    <x v="9"/>
    <x v="3"/>
    <s v="LOPEZ PINEDA DANIEL ESTIVEN"/>
    <x v="1"/>
    <x v="0"/>
    <n v="218"/>
    <n v="19.818181818181799"/>
    <n v="237.12121212121201"/>
    <m/>
    <n v="132280.90909999999"/>
    <x v="0"/>
    <n v="13655.263199999999"/>
    <x v="1485"/>
    <x v="0"/>
    <m/>
  </r>
  <r>
    <d v="2025-08-29T02:18:53"/>
    <x v="1"/>
    <x v="4"/>
    <s v="JARAMILLO JARAMILLO FRANCISCO WBEIMAR"/>
    <x v="2"/>
    <x v="0"/>
    <n v="109"/>
    <n v="18.1666666666667"/>
    <n v="129.338842975207"/>
    <m/>
    <n v="72153.223100000003"/>
    <x v="1"/>
    <n v="13655.263199999999"/>
    <x v="1485"/>
    <x v="0"/>
    <m/>
  </r>
  <r>
    <d v="2025-08-29T02:18:53"/>
    <x v="9"/>
    <x v="5"/>
    <s v="GONZALEZ PEREZ RAFAEL JOSE"/>
    <x v="3"/>
    <x v="0"/>
    <n v="210"/>
    <n v="21"/>
    <n v="215.56473829201099"/>
    <m/>
    <n v="120255.3719"/>
    <x v="1"/>
    <n v="13655.263199999999"/>
    <x v="1485"/>
    <x v="0"/>
    <m/>
  </r>
  <r>
    <d v="2025-08-29T02:18:54"/>
    <x v="1"/>
    <x v="6"/>
    <s v="CARTAGENA RAMIREZ FREDY ALONSO "/>
    <x v="3"/>
    <x v="0"/>
    <n v="228"/>
    <n v="22.8"/>
    <n v="215.56473829201099"/>
    <m/>
    <n v="120255.3719"/>
    <x v="0"/>
    <n v="13655.263199999999"/>
    <x v="1485"/>
    <x v="0"/>
    <m/>
  </r>
  <r>
    <d v="2025-08-29T02:18:54"/>
    <x v="9"/>
    <x v="7"/>
    <s v="GUTIERREZ ARICAPA DANIEL HUMBERTO"/>
    <x v="3"/>
    <x v="0"/>
    <n v="221"/>
    <n v="22.1"/>
    <n v="215.56473829201099"/>
    <m/>
    <n v="120255.3719"/>
    <x v="0"/>
    <n v="13655.263199999999"/>
    <x v="1485"/>
    <x v="0"/>
    <m/>
  </r>
  <r>
    <d v="2025-08-29T02:18:54"/>
    <x v="1"/>
    <x v="9"/>
    <s v="MACIAS HERNANDEZ JULIAN DAVID"/>
    <x v="3"/>
    <x v="0"/>
    <n v="183"/>
    <n v="18.3"/>
    <n v="215.56473829201099"/>
    <m/>
    <n v="120255.3719"/>
    <x v="0"/>
    <n v="13655.263199999999"/>
    <x v="1485"/>
    <x v="0"/>
    <m/>
  </r>
  <r>
    <d v="2025-08-29T02:18:54"/>
    <x v="9"/>
    <x v="11"/>
    <s v="DURANGO PAEZ GILDARDO"/>
    <x v="0"/>
    <x v="0"/>
    <n v="224"/>
    <n v="24.8888888888889"/>
    <n v="194.00826446280999"/>
    <m/>
    <n v="108229.83470000001"/>
    <x v="1"/>
    <n v="13655.263199999999"/>
    <x v="1485"/>
    <x v="0"/>
    <m/>
  </r>
  <r>
    <d v="2025-08-29T02:18:55"/>
    <x v="1"/>
    <x v="12"/>
    <s v="VERENZUELA MARTINEZ ALEXANDER"/>
    <x v="3"/>
    <x v="0"/>
    <n v="262"/>
    <n v="26.2"/>
    <n v="215.56473829201099"/>
    <m/>
    <n v="120255.3719"/>
    <x v="1"/>
    <n v="13655.263199999999"/>
    <x v="1485"/>
    <x v="0"/>
    <m/>
  </r>
  <r>
    <d v="2025-08-29T02:18:55"/>
    <x v="9"/>
    <x v="13"/>
    <s v="PEREZ GARCIA JUAN ESTEBAN"/>
    <x v="0"/>
    <x v="3"/>
    <n v="196"/>
    <n v="21.7777777777778"/>
    <n v="194.00826446280999"/>
    <s v="2 Descuentos (Despachador y usuario desubicado)"/>
    <n v="108229.83470000001"/>
    <x v="0"/>
    <n v="13655.263199999999"/>
    <x v="1485"/>
    <x v="0"/>
    <m/>
  </r>
  <r>
    <d v="2025-08-29T02:18:55"/>
    <x v="1"/>
    <x v="14"/>
    <s v="ESPINOZA CHAVARRIA GUILLERMO LEON"/>
    <x v="0"/>
    <x v="0"/>
    <n v="171"/>
    <n v="19"/>
    <n v="194.00826446280999"/>
    <m/>
    <n v="108229.83470000001"/>
    <x v="0"/>
    <n v="13655.263199999999"/>
    <x v="1485"/>
    <x v="0"/>
    <m/>
  </r>
  <r>
    <d v="2025-08-29T02:18:56"/>
    <x v="9"/>
    <x v="15"/>
    <s v="ALBERTO ARISTIZABAL RAFAEL"/>
    <x v="0"/>
    <x v="0"/>
    <n v="235"/>
    <n v="26.1111111111111"/>
    <n v="194.00826446280999"/>
    <m/>
    <n v="108229.83470000001"/>
    <x v="0"/>
    <n v="13655.263199999999"/>
    <x v="1485"/>
    <x v="0"/>
    <m/>
  </r>
  <r>
    <d v="2025-08-29T02:18:56"/>
    <x v="1"/>
    <x v="16"/>
    <s v="MACEA ARBELAEZ MATEO"/>
    <x v="13"/>
    <x v="0"/>
    <n v="286"/>
    <n v="20.428571428571399"/>
    <n v="301.79063360881503"/>
    <m/>
    <n v="168357.52069999999"/>
    <x v="0"/>
    <n v="13655.263199999999"/>
    <x v="1485"/>
    <x v="0"/>
    <m/>
  </r>
  <r>
    <d v="2025-08-29T02:18:56"/>
    <x v="9"/>
    <x v="17"/>
    <s v="VALENCIA MENDOZA JHON"/>
    <x v="3"/>
    <x v="0"/>
    <n v="205"/>
    <n v="20.5"/>
    <n v="215.56473829201099"/>
    <s v="1 Descuento (Usuario movilidad reducida) "/>
    <n v="120255.3719"/>
    <x v="0"/>
    <n v="13655.263199999999"/>
    <x v="1485"/>
    <x v="0"/>
    <m/>
  </r>
  <r>
    <d v="2025-08-29T02:18:56"/>
    <x v="1"/>
    <x v="18"/>
    <s v="DURANGO DAVID JOSE"/>
    <x v="10"/>
    <x v="0"/>
    <n v="81"/>
    <n v="20.25"/>
    <n v="86.225895316804397"/>
    <m/>
    <n v="48102.148800000003"/>
    <x v="0"/>
    <n v="13655.263199999999"/>
    <x v="1485"/>
    <x v="0"/>
    <m/>
  </r>
  <r>
    <d v="2025-08-29T02:18:57"/>
    <x v="1"/>
    <x v="21"/>
    <s v="JARAMILLO JARAMILLO FRANCISCO WBEIMAR"/>
    <x v="3"/>
    <x v="3"/>
    <n v="209"/>
    <n v="20.9"/>
    <n v="215.56473829201099"/>
    <s v="JUAN CALLE Realiz 7 viajes donde moviliz 143 usuarios"/>
    <n v="120255.3719"/>
    <x v="0"/>
    <n v="13655.263199999999"/>
    <x v="1485"/>
    <x v="0"/>
    <m/>
  </r>
  <r>
    <d v="2025-08-29T02:18:57"/>
    <x v="9"/>
    <x v="38"/>
    <s v="JIMENEZ HURTADO CARLOS ESTIVEN"/>
    <x v="0"/>
    <x v="0"/>
    <n v="201"/>
    <n v="22.3333333333333"/>
    <n v="194.00826446280999"/>
    <s v="1 Descuento (Despachador) "/>
    <n v="108229.83470000001"/>
    <x v="1"/>
    <n v="13655.263199999999"/>
    <x v="1485"/>
    <x v="0"/>
    <m/>
  </r>
  <r>
    <d v="2025-08-29T02:18:57"/>
    <x v="9"/>
    <x v="20"/>
    <s v="SALDARRIAGA PARRA LUIS ALBERTO"/>
    <x v="0"/>
    <x v="0"/>
    <n v="190"/>
    <n v="21.1111111111111"/>
    <n v="194.00826446280999"/>
    <m/>
    <n v="108229.83470000001"/>
    <x v="2"/>
    <n v="13655.263199999999"/>
    <x v="1485"/>
    <x v="0"/>
    <m/>
  </r>
  <r>
    <d v="2025-08-29T02:18:57"/>
    <x v="1"/>
    <x v="22"/>
    <s v="HERNANDEZ MACIAS GILBERTO"/>
    <x v="0"/>
    <x v="0"/>
    <n v="144"/>
    <n v="16"/>
    <n v="194.00826446280999"/>
    <m/>
    <n v="108229.83470000001"/>
    <x v="0"/>
    <n v="13655.263199999999"/>
    <x v="1485"/>
    <x v="0"/>
    <m/>
  </r>
  <r>
    <d v="2025-08-29T02:18:58"/>
    <x v="9"/>
    <x v="23"/>
    <s v="FLORES RINCON JORGE ALBERTO"/>
    <x v="12"/>
    <x v="0"/>
    <n v="295"/>
    <n v="22.692307692307701"/>
    <n v="280.234159779614"/>
    <m/>
    <n v="156331.9835"/>
    <x v="0"/>
    <n v="13655.263199999999"/>
    <x v="1485"/>
    <x v="0"/>
    <m/>
  </r>
  <r>
    <d v="2025-08-29T02:18:58"/>
    <x v="1"/>
    <x v="24"/>
    <s v="MARTINEZ  WILMAR"/>
    <x v="0"/>
    <x v="0"/>
    <n v="184"/>
    <n v="20.4444444444444"/>
    <n v="194.00826446280999"/>
    <s v="2 Descuentos (Usuarios desubicados) "/>
    <n v="108229.83470000001"/>
    <x v="0"/>
    <n v="13655.263199999999"/>
    <x v="1485"/>
    <x v="0"/>
    <m/>
  </r>
  <r>
    <d v="2025-08-29T02:18:58"/>
    <x v="9"/>
    <x v="25"/>
    <s v="LEON PEREZ RAUL ENRIQUE"/>
    <x v="4"/>
    <x v="0"/>
    <n v="155"/>
    <n v="22.1428571428571"/>
    <n v="150.895316804408"/>
    <m/>
    <n v="84178.760299999994"/>
    <x v="0"/>
    <n v="13655.263199999999"/>
    <x v="1485"/>
    <x v="0"/>
    <m/>
  </r>
  <r>
    <d v="2025-08-29T02:18:59"/>
    <x v="1"/>
    <x v="26"/>
    <s v="LAYOS JIMENEZ JOHAN CAMILO"/>
    <x v="0"/>
    <x v="0"/>
    <n v="213"/>
    <n v="23.6666666666667"/>
    <n v="194.00826446280999"/>
    <m/>
    <n v="108229.83470000001"/>
    <x v="0"/>
    <n v="13655.263199999999"/>
    <x v="1485"/>
    <x v="0"/>
    <m/>
  </r>
  <r>
    <d v="2025-08-29T02:18:59"/>
    <x v="9"/>
    <x v="39"/>
    <s v="MARULANDA JARAMILLO DAWER ANDRES"/>
    <x v="0"/>
    <x v="0"/>
    <n v="177"/>
    <n v="19.6666666666667"/>
    <n v="194.00826446280999"/>
    <m/>
    <n v="108229.83470000001"/>
    <x v="0"/>
    <n v="13655.263199999999"/>
    <x v="1485"/>
    <x v="0"/>
    <m/>
  </r>
  <r>
    <d v="2025-08-29T02:18:59"/>
    <x v="1"/>
    <x v="27"/>
    <s v="PULGARIN GARCIA YONATHAN ANDRES"/>
    <x v="0"/>
    <x v="0"/>
    <n v="171"/>
    <n v="19"/>
    <n v="194.00826446280999"/>
    <m/>
    <n v="108229.83470000001"/>
    <x v="0"/>
    <n v="13655.263199999999"/>
    <x v="1485"/>
    <x v="0"/>
    <m/>
  </r>
  <r>
    <d v="2025-08-29T02:18:59"/>
    <x v="9"/>
    <x v="28"/>
    <s v="GOMEZ MARIN ALVARO"/>
    <x v="0"/>
    <x v="0"/>
    <n v="215"/>
    <n v="23.8888888888889"/>
    <n v="194.00826446280999"/>
    <s v="1 Descuento (Despachador) "/>
    <n v="108229.83470000001"/>
    <x v="0"/>
    <n v="13655.263199999999"/>
    <x v="1485"/>
    <x v="0"/>
    <m/>
  </r>
  <r>
    <d v="2025-08-29T02:18:59"/>
    <x v="1"/>
    <x v="29"/>
    <s v="LOPERA ALVAREZ ESTIVEN"/>
    <x v="3"/>
    <x v="0"/>
    <n v="195"/>
    <n v="19.5"/>
    <n v="215.56473829201099"/>
    <s v="2 Descuentos (Despachador y usuario movilidad reducida) "/>
    <n v="120255.3719"/>
    <x v="0"/>
    <n v="13655.263199999999"/>
    <x v="1485"/>
    <x v="0"/>
    <m/>
  </r>
  <r>
    <d v="2025-08-29T02:19:00"/>
    <x v="9"/>
    <x v="30"/>
    <s v="HERRERA GIRALDO DAVINSON"/>
    <x v="3"/>
    <x v="0"/>
    <n v="241"/>
    <n v="24.1"/>
    <n v="215.56473829201099"/>
    <s v="2 Descuentos (Conducts) "/>
    <n v="120255.3719"/>
    <x v="1"/>
    <n v="13655.263199999999"/>
    <x v="1485"/>
    <x v="0"/>
    <m/>
  </r>
  <r>
    <d v="2025-08-29T02:19:00"/>
    <x v="1"/>
    <x v="31"/>
    <s v="MARTINEZ CHAVERRA LUIS NORBERTO"/>
    <x v="3"/>
    <x v="0"/>
    <n v="254"/>
    <n v="25.4"/>
    <n v="215.56473829201099"/>
    <m/>
    <n v="120255.3719"/>
    <x v="0"/>
    <n v="13655.263199999999"/>
    <x v="1485"/>
    <x v="0"/>
    <m/>
  </r>
  <r>
    <d v="2025-08-29T02:19:00"/>
    <x v="9"/>
    <x v="32"/>
    <s v="TABORDA ROJAS DIEGO ALEJANDRO"/>
    <x v="1"/>
    <x v="0"/>
    <n v="267"/>
    <n v="24.272727272727298"/>
    <n v="237.12121212121201"/>
    <m/>
    <n v="132280.90909999999"/>
    <x v="1"/>
    <n v="13655.263199999999"/>
    <x v="1485"/>
    <x v="0"/>
    <m/>
  </r>
  <r>
    <d v="2025-08-29T02:19:00"/>
    <x v="1"/>
    <x v="33"/>
    <s v="GONZALEZ IPUANA RENE"/>
    <x v="3"/>
    <x v="0"/>
    <n v="213"/>
    <n v="21.3"/>
    <n v="215.56473829201099"/>
    <s v="Se descuenta 0.5 viaje de 2 36 pm ya que NO ingresa a la minorista. 1 Descuento (Despachador) "/>
    <n v="114242.74189999999"/>
    <x v="0"/>
    <n v="13655.263199999999"/>
    <x v="1485"/>
    <x v="2"/>
    <n v="10.778"/>
  </r>
  <r>
    <d v="2025-08-29T02:19:01"/>
    <x v="9"/>
    <x v="34"/>
    <s v="HENAO HOYOS SANTIAGO"/>
    <x v="0"/>
    <x v="0"/>
    <n v="128"/>
    <n v="14.2222222222222"/>
    <n v="194.00826446280999"/>
    <m/>
    <n v="108229.83470000001"/>
    <x v="0"/>
    <n v="13655.263199999999"/>
    <x v="1485"/>
    <x v="0"/>
    <m/>
  </r>
  <r>
    <d v="2025-08-29T02:19:01"/>
    <x v="1"/>
    <x v="35"/>
    <s v="OCAMPO OCAMPO ANTONIO JOSE"/>
    <x v="3"/>
    <x v="0"/>
    <n v="202"/>
    <n v="20.2"/>
    <n v="215.56473829201099"/>
    <m/>
    <n v="120255.3719"/>
    <x v="0"/>
    <n v="13655.263199999999"/>
    <x v="1485"/>
    <x v="0"/>
    <m/>
  </r>
  <r>
    <d v="2025-08-29T02:19:01"/>
    <x v="9"/>
    <x v="41"/>
    <s v="QUIRAMA CASTAEDA JHON JADER"/>
    <x v="0"/>
    <x v="3"/>
    <n v="199"/>
    <n v="22.1111111111111"/>
    <n v="194.00826446280999"/>
    <m/>
    <n v="108229.83470000001"/>
    <x v="1"/>
    <n v="13655.263199999999"/>
    <x v="1485"/>
    <x v="0"/>
    <m/>
  </r>
  <r>
    <d v="2025-08-29T02:19:01"/>
    <x v="1"/>
    <x v="40"/>
    <s v="AGUDELO GARCIA DENIN ANGELO"/>
    <x v="1"/>
    <x v="0"/>
    <n v="238"/>
    <n v="21.636363636363601"/>
    <n v="237.12121212121201"/>
    <m/>
    <n v="132280.90909999999"/>
    <x v="1"/>
    <n v="13655.263199999999"/>
    <x v="1485"/>
    <x v="0"/>
    <m/>
  </r>
  <r>
    <d v="2025-08-29T02:19:02"/>
    <x v="9"/>
    <x v="42"/>
    <s v="CALLE BOTERO ANDRES CAMILO "/>
    <x v="7"/>
    <x v="0"/>
    <n v="83"/>
    <n v="27.6666666666667"/>
    <n v="64.669421487603302"/>
    <m/>
    <n v="36076.611599999997"/>
    <x v="1"/>
    <n v="13655.263199999999"/>
    <x v="1485"/>
    <x v="0"/>
    <m/>
  </r>
  <r>
    <d v="2025-08-30T03:09:39"/>
    <x v="1"/>
    <x v="36"/>
    <s v="HERNANDEZ MORALES JHON DAYRON"/>
    <x v="0"/>
    <x v="0"/>
    <n v="238"/>
    <n v="26.4444444444444"/>
    <n v="200.877980364656"/>
    <m/>
    <n v="112248.6185"/>
    <x v="1"/>
    <n v="12982.051299999999"/>
    <x v="1486"/>
    <x v="0"/>
    <m/>
  </r>
  <r>
    <d v="2025-08-30T03:09:39"/>
    <x v="9"/>
    <x v="1"/>
    <s v="GONZALEZ IPUANA RENE"/>
    <x v="7"/>
    <x v="0"/>
    <n v="44"/>
    <n v="14.6666666666667"/>
    <n v="66.959326788218803"/>
    <m/>
    <n v="37416.206200000001"/>
    <x v="0"/>
    <n v="12982.051299999999"/>
    <x v="1486"/>
    <x v="0"/>
    <m/>
  </r>
  <r>
    <d v="2025-08-30T03:09:39"/>
    <x v="1"/>
    <x v="37"/>
    <s v="SANCHEZ BETANCOURT FRANSCISCO"/>
    <x v="4"/>
    <x v="0"/>
    <n v="140"/>
    <n v="20"/>
    <n v="156.23842917251099"/>
    <s v="1 Descuento (Usuario desubicado) "/>
    <n v="87304.481100000005"/>
    <x v="0"/>
    <n v="12982.051299999999"/>
    <x v="1486"/>
    <x v="0"/>
    <m/>
  </r>
  <r>
    <d v="2025-08-30T03:09:40"/>
    <x v="9"/>
    <x v="2"/>
    <s v="LONDOO LOPERA DUVAN ANDRES"/>
    <x v="3"/>
    <x v="0"/>
    <n v="214"/>
    <n v="21.4"/>
    <n v="223.19775596072901"/>
    <m/>
    <n v="124720.6872"/>
    <x v="1"/>
    <n v="12982.051299999999"/>
    <x v="1486"/>
    <x v="0"/>
    <m/>
  </r>
  <r>
    <d v="2025-08-30T03:09:40"/>
    <x v="1"/>
    <x v="3"/>
    <s v="MARTINEZ  WILMAR"/>
    <x v="3"/>
    <x v="0"/>
    <n v="272"/>
    <n v="27.2"/>
    <n v="223.19775596072901"/>
    <m/>
    <n v="124720.6872"/>
    <x v="0"/>
    <n v="12982.051299999999"/>
    <x v="1486"/>
    <x v="0"/>
    <m/>
  </r>
  <r>
    <d v="2025-08-30T03:09:40"/>
    <x v="9"/>
    <x v="4"/>
    <s v="GIRALDO GIRALDO YOVIN ANDRES"/>
    <x v="9"/>
    <x v="0"/>
    <n v="276"/>
    <n v="23"/>
    <n v="267.83730715287498"/>
    <s v="1 Descuento (Despachador) "/>
    <n v="149664.8247"/>
    <x v="1"/>
    <n v="12982.051299999999"/>
    <x v="1486"/>
    <x v="0"/>
    <m/>
  </r>
  <r>
    <d v="2025-08-30T03:09:41"/>
    <x v="1"/>
    <x v="5"/>
    <s v="GONZALEZ PEREZ RAFAEL JOSE"/>
    <x v="3"/>
    <x v="0"/>
    <n v="203"/>
    <n v="20.3"/>
    <n v="223.19775596072901"/>
    <m/>
    <n v="124720.6872"/>
    <x v="1"/>
    <n v="12982.051299999999"/>
    <x v="1486"/>
    <x v="0"/>
    <m/>
  </r>
  <r>
    <d v="2025-08-30T03:09:41"/>
    <x v="9"/>
    <x v="6"/>
    <s v="CARTAGENA RAMIREZ FREDY ALONSO"/>
    <x v="1"/>
    <x v="0"/>
    <n v="214"/>
    <n v="19.454545454545499"/>
    <n v="245.517531556802"/>
    <m/>
    <n v="137192.75599999999"/>
    <x v="0"/>
    <n v="12982.051299999999"/>
    <x v="1486"/>
    <x v="0"/>
    <m/>
  </r>
  <r>
    <d v="2025-08-30T03:09:42"/>
    <x v="9"/>
    <x v="9"/>
    <s v="DAVID  HENRY GIOVANNY"/>
    <x v="3"/>
    <x v="0"/>
    <n v="219"/>
    <n v="21.9"/>
    <n v="223.19775596072901"/>
    <m/>
    <n v="124720.6872"/>
    <x v="0"/>
    <n v="12982.051299999999"/>
    <x v="1486"/>
    <x v="0"/>
    <m/>
  </r>
  <r>
    <d v="2025-08-30T03:09:41"/>
    <x v="1"/>
    <x v="7"/>
    <s v="MARIN ALZATE KEVIN ANDRES"/>
    <x v="0"/>
    <x v="0"/>
    <n v="198"/>
    <n v="22"/>
    <n v="200.877980364656"/>
    <m/>
    <n v="112248.6185"/>
    <x v="0"/>
    <n v="12982.051299999999"/>
    <x v="1486"/>
    <x v="0"/>
    <m/>
  </r>
  <r>
    <d v="2025-08-30T03:09:42"/>
    <x v="1"/>
    <x v="11"/>
    <s v="DURANGO PAEZ GILDARDO"/>
    <x v="3"/>
    <x v="3"/>
    <n v="226"/>
    <n v="22.6"/>
    <n v="223.19775596072901"/>
    <m/>
    <n v="124720.6872"/>
    <x v="1"/>
    <n v="12982.051299999999"/>
    <x v="1486"/>
    <x v="0"/>
    <m/>
  </r>
  <r>
    <d v="2025-08-30T03:09:42"/>
    <x v="9"/>
    <x v="12"/>
    <s v="HERNANDEZ MACIAS GILBERTO"/>
    <x v="0"/>
    <x v="0"/>
    <n v="205"/>
    <n v="22.7777777777778"/>
    <n v="200.877980364656"/>
    <m/>
    <n v="112248.6185"/>
    <x v="1"/>
    <n v="12982.051299999999"/>
    <x v="1486"/>
    <x v="0"/>
    <m/>
  </r>
  <r>
    <d v="2025-08-30T03:09:43"/>
    <x v="1"/>
    <x v="13"/>
    <s v="PEREZ GARCIA JUAN ESTEBAN"/>
    <x v="3"/>
    <x v="0"/>
    <n v="225"/>
    <n v="22.5"/>
    <n v="223.19775596072901"/>
    <m/>
    <n v="124720.6872"/>
    <x v="0"/>
    <n v="12982.051299999999"/>
    <x v="1486"/>
    <x v="0"/>
    <m/>
  </r>
  <r>
    <d v="2025-08-30T03:09:43"/>
    <x v="9"/>
    <x v="14"/>
    <s v="JARAMILLO JARAMILLO FRANCISCO WBEIMAR"/>
    <x v="2"/>
    <x v="0"/>
    <n v="118"/>
    <n v="19.6666666666667"/>
    <n v="133.918653576438"/>
    <s v="3 Descuentos (Despachadores y usuario desubicado) "/>
    <n v="74832.412299999996"/>
    <x v="0"/>
    <n v="12982.051299999999"/>
    <x v="1486"/>
    <x v="0"/>
    <m/>
  </r>
  <r>
    <d v="2025-08-30T03:09:43"/>
    <x v="1"/>
    <x v="15"/>
    <s v="ALBERTO ARISTIZABAL RAFAEL"/>
    <x v="3"/>
    <x v="0"/>
    <n v="193"/>
    <n v="19.3"/>
    <n v="223.19775596072901"/>
    <m/>
    <n v="124720.6872"/>
    <x v="0"/>
    <n v="12982.051299999999"/>
    <x v="1486"/>
    <x v="0"/>
    <m/>
  </r>
  <r>
    <d v="2025-08-30T03:09:44"/>
    <x v="9"/>
    <x v="16"/>
    <s v="GUTIERREZ ARICAPA DANIEL HUMBERTO"/>
    <x v="0"/>
    <x v="0"/>
    <n v="197"/>
    <n v="21.8888888888889"/>
    <n v="200.877980364656"/>
    <s v="1 Descuento (Despachador) "/>
    <n v="112248.6185"/>
    <x v="0"/>
    <n v="12982.051299999999"/>
    <x v="1486"/>
    <x v="0"/>
    <m/>
  </r>
  <r>
    <d v="2025-08-30T03:09:44"/>
    <x v="1"/>
    <x v="17"/>
    <s v="VALENCIA MENDOZA JHON"/>
    <x v="1"/>
    <x v="0"/>
    <n v="200"/>
    <n v="18.181818181818201"/>
    <n v="245.517531556802"/>
    <m/>
    <n v="137192.75599999999"/>
    <x v="0"/>
    <n v="12982.051299999999"/>
    <x v="1486"/>
    <x v="0"/>
    <m/>
  </r>
  <r>
    <d v="2025-08-30T03:09:44"/>
    <x v="9"/>
    <x v="18"/>
    <s v="DURANGO DAVID JOSE"/>
    <x v="0"/>
    <x v="0"/>
    <n v="166"/>
    <n v="18.4444444444444"/>
    <n v="200.877980364656"/>
    <m/>
    <n v="112248.6185"/>
    <x v="0"/>
    <n v="12982.051299999999"/>
    <x v="1486"/>
    <x v="0"/>
    <m/>
  </r>
  <r>
    <d v="2025-08-30T03:09:45"/>
    <x v="1"/>
    <x v="20"/>
    <s v="SALDARRIAGA PARRA LUIS ALBERTO"/>
    <x v="8"/>
    <x v="0"/>
    <n v="96"/>
    <n v="19.2"/>
    <n v="111.598877980365"/>
    <m/>
    <n v="62360.3436"/>
    <x v="2"/>
    <n v="12982.051299999999"/>
    <x v="1486"/>
    <x v="0"/>
    <m/>
  </r>
  <r>
    <d v="2025-08-30T03:09:45"/>
    <x v="9"/>
    <x v="21"/>
    <s v="CUADROS PRESIGA JOSE GABRIEL"/>
    <x v="0"/>
    <x v="0"/>
    <n v="205"/>
    <n v="22.7777777777778"/>
    <n v="200.877980364656"/>
    <m/>
    <n v="112248.6185"/>
    <x v="0"/>
    <n v="12982.051299999999"/>
    <x v="1486"/>
    <x v="0"/>
    <m/>
  </r>
  <r>
    <d v="2025-08-30T03:09:45"/>
    <x v="1"/>
    <x v="38"/>
    <s v="HENAO MUOZ FERNEY"/>
    <x v="3"/>
    <x v="0"/>
    <n v="263"/>
    <n v="26.3"/>
    <n v="223.19775596072901"/>
    <m/>
    <n v="124720.6872"/>
    <x v="1"/>
    <n v="12982.051299999999"/>
    <x v="1486"/>
    <x v="0"/>
    <m/>
  </r>
  <r>
    <d v="2025-08-30T03:09:45"/>
    <x v="9"/>
    <x v="22"/>
    <s v="CIRO MARIN RODRIGO ALBERTO"/>
    <x v="0"/>
    <x v="0"/>
    <n v="182"/>
    <n v="20.2222222222222"/>
    <n v="200.877980364656"/>
    <m/>
    <n v="112248.6185"/>
    <x v="0"/>
    <n v="12982.051299999999"/>
    <x v="1486"/>
    <x v="0"/>
    <m/>
  </r>
  <r>
    <d v="2025-08-30T03:09:46"/>
    <x v="1"/>
    <x v="23"/>
    <s v="HENAO HOYOS SANTIAGO"/>
    <x v="6"/>
    <x v="0"/>
    <n v="214"/>
    <n v="26.75"/>
    <n v="178.55820476858301"/>
    <m/>
    <n v="99776.549799999993"/>
    <x v="0"/>
    <n v="12982.051299999999"/>
    <x v="1486"/>
    <x v="0"/>
    <m/>
  </r>
  <r>
    <d v="2025-08-30T03:09:46"/>
    <x v="9"/>
    <x v="24"/>
    <s v="AGUDELO GARCIA LLORDIN ELIAS"/>
    <x v="0"/>
    <x v="0"/>
    <n v="167"/>
    <n v="18.5555555555556"/>
    <n v="200.877980364656"/>
    <s v="2 Descuentos (jefe de ruta y despachador)"/>
    <n v="112248.6185"/>
    <x v="0"/>
    <n v="12982.051299999999"/>
    <x v="1486"/>
    <x v="0"/>
    <m/>
  </r>
  <r>
    <d v="2025-08-30T03:09:46"/>
    <x v="1"/>
    <x v="25"/>
    <s v="LEON PEREZ RAUL ENRIQUE"/>
    <x v="0"/>
    <x v="0"/>
    <n v="208"/>
    <n v="23.1111111111111"/>
    <n v="200.877980364656"/>
    <m/>
    <n v="112248.6185"/>
    <x v="0"/>
    <n v="12982.051299999999"/>
    <x v="1486"/>
    <x v="0"/>
    <m/>
  </r>
  <r>
    <d v="2025-08-30T03:09:47"/>
    <x v="9"/>
    <x v="26"/>
    <s v="LAYOS JIMENEZ JOHAN CAMILO"/>
    <x v="0"/>
    <x v="0"/>
    <n v="189"/>
    <n v="21"/>
    <n v="200.877980364656"/>
    <s v="2 Descuentos (Usuarios desubicados) "/>
    <n v="112248.6185"/>
    <x v="0"/>
    <n v="12982.051299999999"/>
    <x v="1486"/>
    <x v="0"/>
    <m/>
  </r>
  <r>
    <d v="2025-08-30T03:09:47"/>
    <x v="1"/>
    <x v="39"/>
    <s v="MARULANDA JARAMILLO DAWER ANDRES"/>
    <x v="0"/>
    <x v="0"/>
    <n v="192"/>
    <n v="21.3333333333333"/>
    <n v="200.877980364656"/>
    <m/>
    <n v="112248.6185"/>
    <x v="0"/>
    <n v="12982.051299999999"/>
    <x v="1486"/>
    <x v="0"/>
    <m/>
  </r>
  <r>
    <d v="2025-08-30T03:09:48"/>
    <x v="9"/>
    <x v="27"/>
    <s v="PULGARIN GARCIA YONATHAN ANDRES"/>
    <x v="2"/>
    <x v="3"/>
    <n v="142"/>
    <n v="21.846153846153801"/>
    <n v="145.07854137447401"/>
    <s v="1 Descuento (Conduct) "/>
    <n v="81068.4467"/>
    <x v="0"/>
    <n v="12982.051299999999"/>
    <x v="1486"/>
    <x v="0"/>
    <m/>
  </r>
  <r>
    <d v="2025-08-30T03:09:48"/>
    <x v="1"/>
    <x v="28"/>
    <s v="GOMEZ VERGARA EDWIN"/>
    <x v="6"/>
    <x v="0"/>
    <n v="175"/>
    <n v="21.875"/>
    <n v="178.55820476858301"/>
    <s v="1 Descuento (Despachador) "/>
    <n v="99776.549799999993"/>
    <x v="0"/>
    <n v="12982.051299999999"/>
    <x v="1486"/>
    <x v="0"/>
    <m/>
  </r>
  <r>
    <d v="2025-08-30T03:09:48"/>
    <x v="9"/>
    <x v="29"/>
    <s v="MONTOYA OSPINA GILBERTO ANTONIO"/>
    <x v="3"/>
    <x v="0"/>
    <n v="273"/>
    <n v="27.3"/>
    <n v="223.19775596072901"/>
    <m/>
    <n v="124720.6872"/>
    <x v="0"/>
    <n v="12982.051299999999"/>
    <x v="1486"/>
    <x v="0"/>
    <m/>
  </r>
  <r>
    <d v="2025-08-30T03:09:48"/>
    <x v="1"/>
    <x v="30"/>
    <s v="HINCAPIE LOPEZ DIDIER FABIAN"/>
    <x v="1"/>
    <x v="0"/>
    <n v="253"/>
    <n v="23"/>
    <n v="245.517531556802"/>
    <s v="2 Descuentos (Conduct y despachador) "/>
    <n v="137192.75599999999"/>
    <x v="1"/>
    <n v="12982.051299999999"/>
    <x v="1486"/>
    <x v="0"/>
    <m/>
  </r>
  <r>
    <d v="2025-08-30T03:09:49"/>
    <x v="9"/>
    <x v="31"/>
    <s v="MARTINEZ CHAVERRA LUIS NORBERTO"/>
    <x v="0"/>
    <x v="0"/>
    <n v="234"/>
    <n v="26"/>
    <n v="200.877980364656"/>
    <m/>
    <n v="112248.6185"/>
    <x v="0"/>
    <n v="12982.051299999999"/>
    <x v="1486"/>
    <x v="0"/>
    <m/>
  </r>
  <r>
    <d v="2025-08-30T03:09:49"/>
    <x v="1"/>
    <x v="32"/>
    <s v="TABORDA ROJAS DIEGO ALEJANDRO"/>
    <x v="3"/>
    <x v="0"/>
    <n v="235"/>
    <n v="23.5"/>
    <n v="223.19775596072901"/>
    <s v="5 Descuentos (Incidente con Usuarios) "/>
    <n v="124720.6872"/>
    <x v="1"/>
    <n v="12982.051299999999"/>
    <x v="1486"/>
    <x v="0"/>
    <m/>
  </r>
  <r>
    <d v="2025-08-30T03:09:49"/>
    <x v="9"/>
    <x v="33"/>
    <s v="CALLE BOTERO JUAN RICARDO"/>
    <x v="3"/>
    <x v="0"/>
    <n v="223"/>
    <n v="22.3"/>
    <n v="223.19775596072901"/>
    <s v="1 Descuento (Usuario desubicado) "/>
    <n v="124720.6872"/>
    <x v="0"/>
    <n v="12982.051299999999"/>
    <x v="1486"/>
    <x v="0"/>
    <m/>
  </r>
  <r>
    <d v="2025-08-30T03:09:50"/>
    <x v="1"/>
    <x v="34"/>
    <s v="PALMAR PANA EDIXON JOSUE"/>
    <x v="1"/>
    <x v="0"/>
    <n v="250"/>
    <n v="22.727272727272702"/>
    <n v="245.517531556802"/>
    <m/>
    <n v="137192.75599999999"/>
    <x v="0"/>
    <n v="12982.051299999999"/>
    <x v="1486"/>
    <x v="0"/>
    <m/>
  </r>
  <r>
    <d v="2025-08-30T03:09:50"/>
    <x v="9"/>
    <x v="35"/>
    <s v="OCAMPO OCAMPO ANTONIO JOSE"/>
    <x v="1"/>
    <x v="0"/>
    <n v="223"/>
    <n v="20.272727272727298"/>
    <n v="245.517531556802"/>
    <m/>
    <n v="137192.75599999999"/>
    <x v="0"/>
    <n v="12982.051299999999"/>
    <x v="1486"/>
    <x v="0"/>
    <m/>
  </r>
  <r>
    <d v="2025-08-30T03:09:50"/>
    <x v="1"/>
    <x v="41"/>
    <s v="QUIRAMA CASTAEDA JHON JADER"/>
    <x v="0"/>
    <x v="0"/>
    <n v="194"/>
    <n v="21.5555555555556"/>
    <n v="200.877980364656"/>
    <m/>
    <n v="112248.6185"/>
    <x v="1"/>
    <n v="12982.051299999999"/>
    <x v="1486"/>
    <x v="0"/>
    <m/>
  </r>
  <r>
    <d v="2025-08-30T03:09:51"/>
    <x v="9"/>
    <x v="40"/>
    <s v="AGUDELO GARCIA DENIN ANGELO"/>
    <x v="9"/>
    <x v="0"/>
    <n v="276"/>
    <n v="23"/>
    <n v="267.83730715287498"/>
    <s v="2 Descuentos (Usuarios desubicados) "/>
    <n v="149664.8247"/>
    <x v="1"/>
    <n v="12982.051299999999"/>
    <x v="1486"/>
    <x v="0"/>
    <m/>
  </r>
  <r>
    <d v="2025-08-30T03:09:51"/>
    <x v="1"/>
    <x v="42"/>
    <s v="CALLE BOTERO ANDRES CAMILO "/>
    <x v="4"/>
    <x v="0"/>
    <n v="215"/>
    <n v="30.714285714285701"/>
    <n v="156.23842917251099"/>
    <m/>
    <n v="87304.481100000005"/>
    <x v="1"/>
    <n v="12982.051299999999"/>
    <x v="1486"/>
    <x v="0"/>
    <m/>
  </r>
  <r>
    <d v="2025-08-31T02:20:44"/>
    <x v="9"/>
    <x v="36"/>
    <s v="HERNANDEZ MORALES JHON DAYRON "/>
    <x v="0"/>
    <x v="0"/>
    <n v="165"/>
    <n v="18.3333333333333"/>
    <n v="194.51612903225799"/>
    <m/>
    <n v="108526.93550000001"/>
    <x v="1"/>
    <n v="11902.631600000001"/>
    <x v="1487"/>
    <x v="0"/>
    <m/>
  </r>
  <r>
    <d v="2025-08-31T02:20:45"/>
    <x v="1"/>
    <x v="1"/>
    <s v="GONZALEZ IPUANA RENE "/>
    <x v="2"/>
    <x v="0"/>
    <n v="113"/>
    <n v="20.545454545454501"/>
    <n v="118.870967741935"/>
    <m/>
    <n v="66322.016099999993"/>
    <x v="0"/>
    <n v="11902.631600000001"/>
    <x v="1487"/>
    <x v="0"/>
    <m/>
  </r>
  <r>
    <d v="2025-08-31T02:20:45"/>
    <x v="9"/>
    <x v="37"/>
    <s v="SANCHEZ BETANCOURT FRANSCISCO"/>
    <x v="6"/>
    <x v="0"/>
    <n v="194"/>
    <n v="24.25"/>
    <n v="172.90322580645201"/>
    <m/>
    <n v="96468.387100000007"/>
    <x v="0"/>
    <n v="11902.631600000001"/>
    <x v="1487"/>
    <x v="0"/>
    <m/>
  </r>
  <r>
    <d v="2025-08-31T02:20:45"/>
    <x v="1"/>
    <x v="2"/>
    <s v="LONDOO LOPERA DUVAN ANDRES"/>
    <x v="6"/>
    <x v="0"/>
    <n v="170"/>
    <n v="21.25"/>
    <n v="172.90322580645201"/>
    <s v="7 Descuentos (Transbordo) "/>
    <n v="96468.387100000007"/>
    <x v="1"/>
    <n v="11902.631600000001"/>
    <x v="1487"/>
    <x v="0"/>
    <m/>
  </r>
  <r>
    <d v="2025-08-31T02:20:46"/>
    <x v="9"/>
    <x v="3"/>
    <s v="LOPEZ PINEDA DANIEL ESTIVEN"/>
    <x v="0"/>
    <x v="0"/>
    <n v="205"/>
    <n v="22.7777777777778"/>
    <n v="194.51612903225799"/>
    <m/>
    <n v="108526.93550000001"/>
    <x v="0"/>
    <n v="11902.631600000001"/>
    <x v="1487"/>
    <x v="0"/>
    <m/>
  </r>
  <r>
    <d v="2025-08-31T02:20:46"/>
    <x v="1"/>
    <x v="4"/>
    <s v="GIRALDO GIRALDO YOVIN ANDRES"/>
    <x v="0"/>
    <x v="0"/>
    <n v="242"/>
    <n v="26.8888888888889"/>
    <n v="194.51612903225799"/>
    <m/>
    <n v="108526.93550000001"/>
    <x v="1"/>
    <n v="11902.631600000001"/>
    <x v="1487"/>
    <x v="0"/>
    <m/>
  </r>
  <r>
    <d v="2025-08-31T02:20:46"/>
    <x v="9"/>
    <x v="5"/>
    <s v="JARAMILLO JARAMILLO FRANCISCO WBEIMAR"/>
    <x v="0"/>
    <x v="0"/>
    <n v="206"/>
    <n v="22.8888888888889"/>
    <n v="194.51612903225799"/>
    <s v="2 Descuentos (Conduct y usuario desubicado) "/>
    <n v="108526.93550000001"/>
    <x v="1"/>
    <n v="11902.631600000001"/>
    <x v="1487"/>
    <x v="0"/>
    <m/>
  </r>
  <r>
    <d v="2025-08-31T02:20:47"/>
    <x v="1"/>
    <x v="6"/>
    <s v="CARTAGENA RAMIREZ FREDY ALONSO"/>
    <x v="0"/>
    <x v="0"/>
    <n v="194"/>
    <n v="21.5555555555556"/>
    <n v="194.51612903225799"/>
    <m/>
    <n v="108526.93550000001"/>
    <x v="0"/>
    <n v="11902.631600000001"/>
    <x v="1487"/>
    <x v="0"/>
    <m/>
  </r>
  <r>
    <d v="2025-08-31T02:20:47"/>
    <x v="9"/>
    <x v="7"/>
    <s v="GUTIERREZ ARICAPA DANIEL HUMBERTO"/>
    <x v="0"/>
    <x v="0"/>
    <n v="207"/>
    <n v="23"/>
    <n v="194.51612903225799"/>
    <s v="1 Descuento (Despachador) "/>
    <n v="108526.93550000001"/>
    <x v="0"/>
    <n v="11902.631600000001"/>
    <x v="1487"/>
    <x v="0"/>
    <m/>
  </r>
  <r>
    <d v="2025-08-31T02:20:47"/>
    <x v="1"/>
    <x v="9"/>
    <s v="MACIAS HERNANDEZ JULIAN DAVID"/>
    <x v="0"/>
    <x v="0"/>
    <n v="165"/>
    <n v="18.3333333333333"/>
    <n v="194.51612903225799"/>
    <s v="2 Descuentos (Usuarios desubicados) "/>
    <n v="108526.93550000001"/>
    <x v="0"/>
    <n v="11902.631600000001"/>
    <x v="1487"/>
    <x v="0"/>
    <m/>
  </r>
  <r>
    <d v="2025-08-31T02:20:48"/>
    <x v="9"/>
    <x v="11"/>
    <s v="HINCAPIE LOPEZ DIDIER FABIAN"/>
    <x v="4"/>
    <x v="0"/>
    <n v="161"/>
    <n v="23"/>
    <n v="151.29032258064501"/>
    <m/>
    <n v="84409.838699999993"/>
    <x v="1"/>
    <n v="11902.631600000001"/>
    <x v="1487"/>
    <x v="0"/>
    <m/>
  </r>
  <r>
    <d v="2025-08-31T02:20:48"/>
    <x v="1"/>
    <x v="12"/>
    <s v="VERENZUELA MARTINEZ ALEXANDER"/>
    <x v="0"/>
    <x v="0"/>
    <n v="222"/>
    <n v="24.6666666666667"/>
    <n v="194.51612903225799"/>
    <m/>
    <n v="108526.93550000001"/>
    <x v="1"/>
    <n v="11902.631600000001"/>
    <x v="1487"/>
    <x v="0"/>
    <m/>
  </r>
  <r>
    <d v="2025-08-31T02:20:48"/>
    <x v="9"/>
    <x v="13"/>
    <s v="PEREZ GARCIA JUAN ESTEBAN"/>
    <x v="0"/>
    <x v="0"/>
    <n v="154"/>
    <n v="17.1111111111111"/>
    <n v="194.51612903225799"/>
    <m/>
    <n v="108526.93550000001"/>
    <x v="0"/>
    <n v="11902.631600000001"/>
    <x v="1487"/>
    <x v="0"/>
    <m/>
  </r>
  <r>
    <d v="2025-08-31T02:20:48"/>
    <x v="1"/>
    <x v="14"/>
    <s v="PARRA VILLA YUBER ALONSO"/>
    <x v="10"/>
    <x v="0"/>
    <n v="95"/>
    <n v="23.75"/>
    <n v="86.451612903225794"/>
    <m/>
    <n v="48234.193500000001"/>
    <x v="0"/>
    <n v="11902.631600000001"/>
    <x v="1487"/>
    <x v="0"/>
    <m/>
  </r>
  <r>
    <d v="2025-08-31T02:20:49"/>
    <x v="9"/>
    <x v="15"/>
    <s v="ALBERTO ARISTIZABAL RAFAEL "/>
    <x v="1"/>
    <x v="0"/>
    <n v="239"/>
    <n v="21.727272727272702"/>
    <n v="237.741935483871"/>
    <s v="2 Descuentos (Despachador y usuario desubicado) "/>
    <n v="132644.03229999999"/>
    <x v="0"/>
    <n v="11902.631600000001"/>
    <x v="1487"/>
    <x v="0"/>
    <m/>
  </r>
  <r>
    <d v="2025-08-31T02:20:49"/>
    <x v="1"/>
    <x v="16"/>
    <s v="MACEA ARBELAEZ MATEO"/>
    <x v="3"/>
    <x v="0"/>
    <n v="190"/>
    <n v="18.095238095238098"/>
    <n v="226.935483870968"/>
    <m/>
    <n v="126614.75810000001"/>
    <x v="0"/>
    <n v="11902.631600000001"/>
    <x v="1487"/>
    <x v="0"/>
    <m/>
  </r>
  <r>
    <d v="2025-08-31T02:20:49"/>
    <x v="9"/>
    <x v="17"/>
    <s v="VALENCIA MENDOZA JHON"/>
    <x v="0"/>
    <x v="0"/>
    <n v="182"/>
    <n v="20.2222222222222"/>
    <n v="194.51612903225799"/>
    <m/>
    <n v="108526.93550000001"/>
    <x v="0"/>
    <n v="11902.631600000001"/>
    <x v="1487"/>
    <x v="0"/>
    <m/>
  </r>
  <r>
    <d v="2025-08-31T02:20:49"/>
    <x v="1"/>
    <x v="18"/>
    <s v="DURANGO DAVID JOSE"/>
    <x v="1"/>
    <x v="0"/>
    <n v="259"/>
    <n v="23.545454545454501"/>
    <n v="237.741935483871"/>
    <s v="HENRY DAVID Realiz 5 viajes donde moviliz 129 Usuarios. 1 Descuento (Despachador) "/>
    <n v="132644.03229999999"/>
    <x v="0"/>
    <n v="11902.631600000001"/>
    <x v="1487"/>
    <x v="0"/>
    <m/>
  </r>
  <r>
    <d v="2025-08-31T02:20:50"/>
    <x v="9"/>
    <x v="20"/>
    <s v="SALDARRIAGA PARRA LUIS ALBERTO"/>
    <x v="6"/>
    <x v="0"/>
    <n v="182"/>
    <n v="22.75"/>
    <n v="172.90322580645201"/>
    <m/>
    <n v="96468.387100000007"/>
    <x v="2"/>
    <n v="11902.631600000001"/>
    <x v="1487"/>
    <x v="0"/>
    <m/>
  </r>
  <r>
    <d v="2025-08-31T02:20:50"/>
    <x v="1"/>
    <x v="21"/>
    <s v="CUADROS PRESIGA JOSE GABRIEL"/>
    <x v="0"/>
    <x v="0"/>
    <n v="167"/>
    <n v="18.5555555555556"/>
    <n v="194.51612903225799"/>
    <m/>
    <n v="108526.93550000001"/>
    <x v="0"/>
    <n v="11902.631600000001"/>
    <x v="1487"/>
    <x v="0"/>
    <m/>
  </r>
  <r>
    <d v="2025-08-31T02:20:50"/>
    <x v="9"/>
    <x v="38"/>
    <s v="MARTINEZ  WILMAR"/>
    <x v="0"/>
    <x v="0"/>
    <n v="188"/>
    <n v="20.8888888888889"/>
    <n v="194.51612903225799"/>
    <s v="1 Descuento (Despachador) "/>
    <n v="108526.93550000001"/>
    <x v="1"/>
    <n v="11902.631600000001"/>
    <x v="1487"/>
    <x v="0"/>
    <m/>
  </r>
  <r>
    <d v="2025-08-31T02:20:50"/>
    <x v="1"/>
    <x v="22"/>
    <s v="CIRO MARIN RODRIGO ALBERTO"/>
    <x v="0"/>
    <x v="0"/>
    <n v="184"/>
    <n v="20.4444444444444"/>
    <n v="194.51612903225799"/>
    <m/>
    <n v="108526.93550000001"/>
    <x v="0"/>
    <n v="11902.631600000001"/>
    <x v="1487"/>
    <x v="0"/>
    <m/>
  </r>
  <r>
    <d v="2025-08-31T02:20:50"/>
    <x v="9"/>
    <x v="23"/>
    <s v="FLORES RINCON JORGE ALBERTO"/>
    <x v="9"/>
    <x v="0"/>
    <n v="318"/>
    <n v="26.5"/>
    <n v="259.35483870967698"/>
    <m/>
    <n v="144702.58059999999"/>
    <x v="0"/>
    <n v="11902.631600000001"/>
    <x v="1487"/>
    <x v="0"/>
    <m/>
  </r>
  <r>
    <d v="2025-08-31T02:20:51"/>
    <x v="1"/>
    <x v="24"/>
    <s v="AGUDELO GARCIA LLORDIN ELIAS"/>
    <x v="4"/>
    <x v="0"/>
    <n v="110"/>
    <n v="15.714285714285699"/>
    <n v="151.29032258064501"/>
    <s v="1 Descuento (Despachador) "/>
    <n v="84409.838699999993"/>
    <x v="0"/>
    <n v="11902.631600000001"/>
    <x v="1487"/>
    <x v="0"/>
    <m/>
  </r>
  <r>
    <d v="2025-08-31T02:20:51"/>
    <x v="9"/>
    <x v="25"/>
    <s v="LEON PEREZ RAUL ENRIQUE"/>
    <x v="0"/>
    <x v="0"/>
    <n v="177"/>
    <n v="19.6666666666667"/>
    <n v="194.51612903225799"/>
    <m/>
    <n v="108526.93550000001"/>
    <x v="0"/>
    <n v="11902.631600000001"/>
    <x v="1487"/>
    <x v="0"/>
    <m/>
  </r>
  <r>
    <d v="2025-08-31T02:20:51"/>
    <x v="1"/>
    <x v="26"/>
    <s v="LAYOS JIMENEZ JOHAN CAMILO"/>
    <x v="6"/>
    <x v="0"/>
    <n v="139"/>
    <n v="17.375"/>
    <n v="172.90322580645201"/>
    <m/>
    <n v="96468.387100000007"/>
    <x v="0"/>
    <n v="11902.631600000001"/>
    <x v="1487"/>
    <x v="0"/>
    <m/>
  </r>
  <r>
    <d v="2025-08-31T02:20:51"/>
    <x v="9"/>
    <x v="39"/>
    <s v="MARULANDA JARAMILLO DAWER ANDRES"/>
    <x v="6"/>
    <x v="0"/>
    <n v="136"/>
    <n v="17"/>
    <n v="172.90322580645201"/>
    <s v="Se descuenta 0.5 viaje de 7 35 am ya que NO ingresa a san juan "/>
    <n v="90439.084600000002"/>
    <x v="0"/>
    <n v="11902.631600000001"/>
    <x v="1487"/>
    <x v="2"/>
    <n v="10.8065"/>
  </r>
  <r>
    <d v="2025-08-31T02:20:52"/>
    <x v="1"/>
    <x v="28"/>
    <s v="GOMEZ MARIN ALVARO"/>
    <x v="0"/>
    <x v="0"/>
    <n v="191"/>
    <n v="21.2222222222222"/>
    <n v="194.51612903225799"/>
    <m/>
    <n v="108526.93550000001"/>
    <x v="0"/>
    <n v="11902.631600000001"/>
    <x v="1487"/>
    <x v="0"/>
    <m/>
  </r>
  <r>
    <d v="2025-08-31T02:20:52"/>
    <x v="1"/>
    <x v="30"/>
    <s v="HERRERA GIRALDO DAVINSON"/>
    <x v="6"/>
    <x v="0"/>
    <n v="170"/>
    <n v="21.25"/>
    <n v="172.90322580645201"/>
    <s v="2 Descuentos (Conducts) "/>
    <n v="96468.387100000007"/>
    <x v="1"/>
    <n v="11902.631600000001"/>
    <x v="1487"/>
    <x v="0"/>
    <m/>
  </r>
  <r>
    <d v="2025-08-31T02:20:52"/>
    <x v="9"/>
    <x v="29"/>
    <s v="MONTOYA OSPINA GILBERTO ANTONIO"/>
    <x v="2"/>
    <x v="0"/>
    <n v="144"/>
    <n v="24"/>
    <n v="129.677419354839"/>
    <m/>
    <n v="72351.290299999993"/>
    <x v="0"/>
    <n v="11902.631600000001"/>
    <x v="1487"/>
    <x v="0"/>
    <m/>
  </r>
  <r>
    <d v="2025-08-31T02:20:52"/>
    <x v="9"/>
    <x v="31"/>
    <s v="MARTINEZ CHAVERRA LUIS NORBERTO"/>
    <x v="0"/>
    <x v="0"/>
    <n v="244"/>
    <n v="27.1111111111111"/>
    <n v="194.51612903225799"/>
    <s v="1 Descuento (Despachador) "/>
    <n v="108526.93550000001"/>
    <x v="0"/>
    <n v="11902.631600000001"/>
    <x v="1487"/>
    <x v="0"/>
    <m/>
  </r>
  <r>
    <d v="2025-08-31T02:20:53"/>
    <x v="1"/>
    <x v="32"/>
    <s v="TABORDA ROJAS DIEGO ALEJANDRO"/>
    <x v="1"/>
    <x v="0"/>
    <n v="244"/>
    <n v="22.181818181818201"/>
    <n v="237.741935483871"/>
    <m/>
    <n v="132644.03229999999"/>
    <x v="1"/>
    <n v="11902.631600000001"/>
    <x v="1487"/>
    <x v="0"/>
    <m/>
  </r>
  <r>
    <d v="2025-08-31T02:20:53"/>
    <x v="9"/>
    <x v="33"/>
    <s v="CALLE BOTERO JUAN RICARDO"/>
    <x v="0"/>
    <x v="0"/>
    <n v="192"/>
    <n v="21.3333333333333"/>
    <n v="194.51612903225799"/>
    <m/>
    <n v="108526.93550000001"/>
    <x v="0"/>
    <n v="11902.631600000001"/>
    <x v="1487"/>
    <x v="0"/>
    <m/>
  </r>
  <r>
    <d v="2025-08-31T02:20:53"/>
    <x v="1"/>
    <x v="34"/>
    <s v="PALMAR PANA EDIXON JOSUE"/>
    <x v="0"/>
    <x v="0"/>
    <n v="192"/>
    <n v="21.3333333333333"/>
    <n v="194.51612903225799"/>
    <s v="1 Descuento (Conduct) "/>
    <n v="108526.93550000001"/>
    <x v="0"/>
    <n v="11902.631600000001"/>
    <x v="1487"/>
    <x v="0"/>
    <m/>
  </r>
  <r>
    <d v="2025-08-31T02:20:53"/>
    <x v="9"/>
    <x v="35"/>
    <s v="OCAMPO OCAMPO ANTONIO JOSE"/>
    <x v="2"/>
    <x v="3"/>
    <n v="132"/>
    <n v="20.307692307692299"/>
    <n v="140.48387096774201"/>
    <m/>
    <n v="78380.564499999993"/>
    <x v="0"/>
    <n v="11902.631600000001"/>
    <x v="1487"/>
    <x v="0"/>
    <m/>
  </r>
  <r>
    <d v="2025-08-31T02:20:53"/>
    <x v="1"/>
    <x v="41"/>
    <s v="QUIRAMA CASTAEDA JHON JADER"/>
    <x v="0"/>
    <x v="0"/>
    <n v="231"/>
    <n v="25.6666666666667"/>
    <n v="194.51612903225799"/>
    <m/>
    <n v="108526.93550000001"/>
    <x v="1"/>
    <n v="11902.631600000001"/>
    <x v="1487"/>
    <x v="0"/>
    <m/>
  </r>
  <r>
    <d v="2025-08-31T02:20:54"/>
    <x v="9"/>
    <x v="40"/>
    <s v="AGUDELO GARCIA DENIN ANGELO"/>
    <x v="3"/>
    <x v="0"/>
    <n v="179"/>
    <n v="17.899999999999999"/>
    <n v="216.129032258065"/>
    <m/>
    <n v="120585.48390000001"/>
    <x v="1"/>
    <n v="11902.631600000001"/>
    <x v="1487"/>
    <x v="0"/>
    <m/>
  </r>
  <r>
    <d v="2025-08-31T02:20:54"/>
    <x v="1"/>
    <x v="42"/>
    <s v="CALLE BOTERO ANDRES CAMILO "/>
    <x v="8"/>
    <x v="0"/>
    <n v="152"/>
    <n v="30.4"/>
    <n v="108.064516129032"/>
    <m/>
    <n v="60292.741900000001"/>
    <x v="1"/>
    <n v="11902.631600000001"/>
    <x v="1487"/>
    <x v="0"/>
    <m/>
  </r>
  <r>
    <d v="2025-09-01T00:56:56"/>
    <x v="12"/>
    <x v="1"/>
    <s v="GONZALEZ IPUANA RENE"/>
    <x v="1"/>
    <x v="0"/>
    <n v="253"/>
    <n v="23"/>
    <n v="229.845303867403"/>
    <m/>
    <n v="128024.5028"/>
    <x v="0"/>
    <n v="11268.4211"/>
    <x v="1488"/>
    <x v="0"/>
    <m/>
  </r>
  <r>
    <d v="2025-09-01T00:56:57"/>
    <x v="12"/>
    <x v="2"/>
    <s v="HERNANDEZ MACIAS GILBERTO"/>
    <x v="1"/>
    <x v="0"/>
    <n v="193"/>
    <n v="17.545454545454501"/>
    <n v="229.845303867403"/>
    <m/>
    <n v="128024.5028"/>
    <x v="1"/>
    <n v="11268.4211"/>
    <x v="1488"/>
    <x v="0"/>
    <m/>
  </r>
  <r>
    <d v="2025-09-01T00:56:57"/>
    <x v="12"/>
    <x v="4"/>
    <s v="GIRALDO GIRALDO YOVIN ANDRES"/>
    <x v="1"/>
    <x v="0"/>
    <n v="274"/>
    <n v="24.909090909090899"/>
    <n v="229.845303867403"/>
    <s v="2 Descuentos (Usuarios desubicados) "/>
    <n v="128024.5028"/>
    <x v="1"/>
    <n v="11268.4211"/>
    <x v="1488"/>
    <x v="0"/>
    <m/>
  </r>
  <r>
    <d v="2025-09-01T00:56:58"/>
    <x v="12"/>
    <x v="6"/>
    <s v="CARTAGENA RAMIREZ FREDY ALONSO"/>
    <x v="4"/>
    <x v="0"/>
    <n v="143"/>
    <n v="20.428571428571399"/>
    <n v="146.265193370166"/>
    <m/>
    <n v="81470.138099999996"/>
    <x v="0"/>
    <n v="11268.4211"/>
    <x v="1488"/>
    <x v="0"/>
    <m/>
  </r>
  <r>
    <d v="2025-09-01T00:56:58"/>
    <x v="12"/>
    <x v="12"/>
    <s v="VERENZUELA MARTINEZ ALEXANDER"/>
    <x v="1"/>
    <x v="0"/>
    <n v="230"/>
    <n v="20.909090909090899"/>
    <n v="229.845303867403"/>
    <m/>
    <n v="128024.5028"/>
    <x v="1"/>
    <n v="11268.4211"/>
    <x v="1488"/>
    <x v="0"/>
    <m/>
  </r>
  <r>
    <d v="2025-09-01T00:56:59"/>
    <x v="12"/>
    <x v="14"/>
    <s v="PARRA VILLA YUBER ALONSO"/>
    <x v="3"/>
    <x v="0"/>
    <n v="207"/>
    <n v="20.7"/>
    <n v="208.95027624309401"/>
    <m/>
    <n v="116385.91160000001"/>
    <x v="0"/>
    <n v="11268.4211"/>
    <x v="1488"/>
    <x v="0"/>
    <m/>
  </r>
  <r>
    <d v="2025-09-01T00:56:59"/>
    <x v="12"/>
    <x v="16"/>
    <s v="MACEA ARBELAEZ MATEO"/>
    <x v="0"/>
    <x v="0"/>
    <n v="160"/>
    <n v="17.7777777777778"/>
    <n v="188.05524861878499"/>
    <m/>
    <n v="104747.3204"/>
    <x v="0"/>
    <n v="11268.4211"/>
    <x v="1488"/>
    <x v="0"/>
    <m/>
  </r>
  <r>
    <d v="2025-09-01T00:56:59"/>
    <x v="12"/>
    <x v="18"/>
    <s v="DURANGO DAVID JOSE"/>
    <x v="3"/>
    <x v="0"/>
    <n v="162"/>
    <n v="16.2"/>
    <n v="208.95027624309401"/>
    <m/>
    <n v="116385.91160000001"/>
    <x v="0"/>
    <n v="11268.4211"/>
    <x v="1488"/>
    <x v="0"/>
    <m/>
  </r>
  <r>
    <d v="2025-09-01T00:57:00"/>
    <x v="12"/>
    <x v="20"/>
    <s v="SALDARRIAGA PARRA LUIS ALBERTO"/>
    <x v="4"/>
    <x v="0"/>
    <n v="150"/>
    <n v="21.428571428571399"/>
    <n v="146.265193370166"/>
    <m/>
    <n v="81470.138099999996"/>
    <x v="2"/>
    <n v="11268.4211"/>
    <x v="1488"/>
    <x v="0"/>
    <m/>
  </r>
  <r>
    <d v="2025-09-01T00:57:00"/>
    <x v="12"/>
    <x v="21"/>
    <s v="CUADROS PRESIGA JOSE GABRIEL"/>
    <x v="0"/>
    <x v="0"/>
    <n v="181"/>
    <n v="20.1111111111111"/>
    <n v="188.05524861878499"/>
    <m/>
    <n v="104747.3204"/>
    <x v="0"/>
    <n v="11268.4211"/>
    <x v="1488"/>
    <x v="0"/>
    <m/>
  </r>
  <r>
    <d v="2025-09-01T00:57:00"/>
    <x v="12"/>
    <x v="23"/>
    <s v="HINCAPIE LOPEZ DIDIER FABIAN"/>
    <x v="6"/>
    <x v="0"/>
    <n v="187"/>
    <n v="23.375"/>
    <n v="167.160220994475"/>
    <m/>
    <n v="93108.729300000006"/>
    <x v="0"/>
    <n v="11268.4211"/>
    <x v="1488"/>
    <x v="0"/>
    <m/>
  </r>
  <r>
    <d v="2025-09-01T00:57:01"/>
    <x v="12"/>
    <x v="26"/>
    <s v="LAYOS JIMENEZ JOHAN CAMILO"/>
    <x v="1"/>
    <x v="0"/>
    <n v="250"/>
    <n v="22.727272727272702"/>
    <n v="229.845303867403"/>
    <m/>
    <n v="128024.5028"/>
    <x v="0"/>
    <n v="11268.4211"/>
    <x v="1488"/>
    <x v="0"/>
    <m/>
  </r>
  <r>
    <d v="2025-09-01T00:57:01"/>
    <x v="12"/>
    <x v="25"/>
    <s v="LEON PEREZ RAUL ENRIQUE"/>
    <x v="0"/>
    <x v="0"/>
    <n v="223"/>
    <n v="24.7777777777778"/>
    <n v="188.05524861878499"/>
    <m/>
    <n v="104747.3204"/>
    <x v="0"/>
    <n v="11268.4211"/>
    <x v="1488"/>
    <x v="0"/>
    <m/>
  </r>
  <r>
    <d v="2025-09-01T00:57:01"/>
    <x v="12"/>
    <x v="39"/>
    <s v="MARULANDA JARAMILLO DAWER ANDRES"/>
    <x v="6"/>
    <x v="0"/>
    <n v="136"/>
    <n v="17"/>
    <n v="167.160220994475"/>
    <m/>
    <n v="93108.729300000006"/>
    <x v="0"/>
    <n v="11268.4211"/>
    <x v="1488"/>
    <x v="0"/>
    <m/>
  </r>
  <r>
    <d v="2025-09-01T00:57:02"/>
    <x v="12"/>
    <x v="28"/>
    <s v="GOMEZ MARIN ALVARO"/>
    <x v="1"/>
    <x v="0"/>
    <n v="239"/>
    <n v="21.727272727272702"/>
    <n v="229.845303867403"/>
    <m/>
    <n v="128024.5028"/>
    <x v="0"/>
    <n v="11268.4211"/>
    <x v="1488"/>
    <x v="0"/>
    <m/>
  </r>
  <r>
    <d v="2025-09-01T00:57:02"/>
    <x v="12"/>
    <x v="30"/>
    <s v="HERRERA GIRALDO DAVINSON"/>
    <x v="0"/>
    <x v="0"/>
    <n v="207"/>
    <n v="23"/>
    <n v="188.05524861878499"/>
    <s v="15 Descuentos (Conducts, despachador y usuarios desubicados) "/>
    <n v="104747.3204"/>
    <x v="1"/>
    <n v="11268.4211"/>
    <x v="1488"/>
    <x v="0"/>
    <m/>
  </r>
  <r>
    <d v="2025-09-01T00:57:02"/>
    <x v="12"/>
    <x v="32"/>
    <s v="TABORDA ROJAS DIEGO ALEJANDRO"/>
    <x v="0"/>
    <x v="0"/>
    <n v="194"/>
    <n v="21.5555555555556"/>
    <n v="188.05524861878499"/>
    <m/>
    <n v="104747.3204"/>
    <x v="1"/>
    <n v="11268.4211"/>
    <x v="1488"/>
    <x v="0"/>
    <m/>
  </r>
  <r>
    <d v="2025-09-01T00:57:02"/>
    <x v="12"/>
    <x v="40"/>
    <s v="LOPERA ALVAREZ ESTIVEN"/>
    <x v="1"/>
    <x v="0"/>
    <n v="213"/>
    <n v="19.363636363636399"/>
    <n v="229.845303867403"/>
    <m/>
    <n v="128024.5028"/>
    <x v="1"/>
    <n v="11268.4211"/>
    <x v="1488"/>
    <x v="0"/>
    <m/>
  </r>
  <r>
    <d v="2025-09-01T00:57:03"/>
    <x v="12"/>
    <x v="42"/>
    <s v="CALLE BOTERO ANDRES CAMILO "/>
    <x v="0"/>
    <x v="0"/>
    <n v="180"/>
    <n v="20"/>
    <n v="188.05524861878499"/>
    <m/>
    <n v="104747.3204"/>
    <x v="1"/>
    <n v="11268.4211"/>
    <x v="1488"/>
    <x v="0"/>
    <m/>
  </r>
  <r>
    <d v="2025-09-02T02:30:24"/>
    <x v="1"/>
    <x v="36"/>
    <s v="PARIAS MURIEL JHON FREDY"/>
    <x v="2"/>
    <x v="0"/>
    <n v="136"/>
    <n v="22.6666666666667"/>
    <n v="135.20675105485199"/>
    <m/>
    <n v="75585.949399999998"/>
    <x v="1"/>
    <n v="12851.3514"/>
    <x v="1489"/>
    <x v="0"/>
    <m/>
  </r>
  <r>
    <d v="2025-09-02T02:30:24"/>
    <x v="9"/>
    <x v="1"/>
    <s v="GONZALEZ IPUANA RENE"/>
    <x v="6"/>
    <x v="0"/>
    <n v="144"/>
    <n v="18"/>
    <n v="180.27566807313599"/>
    <m/>
    <n v="100781.26579999999"/>
    <x v="0"/>
    <n v="12851.3514"/>
    <x v="1489"/>
    <x v="0"/>
    <m/>
  </r>
  <r>
    <d v="2025-09-02T02:30:24"/>
    <x v="1"/>
    <x v="37"/>
    <s v="SANCHEZ BETANCOURT FRANSCISCO"/>
    <x v="0"/>
    <x v="0"/>
    <n v="184"/>
    <n v="20.4444444444444"/>
    <n v="202.810126582278"/>
    <s v="2 Descuentos (Usuarios desubicados) "/>
    <n v="113378.9241"/>
    <x v="0"/>
    <n v="12851.3514"/>
    <x v="1489"/>
    <x v="0"/>
    <m/>
  </r>
  <r>
    <d v="2025-09-02T02:30:25"/>
    <x v="9"/>
    <x v="2"/>
    <s v="HERNANDEZ MACIAS GILBERTO"/>
    <x v="1"/>
    <x v="0"/>
    <n v="274"/>
    <n v="24.909090909090899"/>
    <n v="247.87904360056299"/>
    <m/>
    <n v="138574.24050000001"/>
    <x v="1"/>
    <n v="12851.3514"/>
    <x v="1489"/>
    <x v="0"/>
    <m/>
  </r>
  <r>
    <d v="2025-09-02T02:30:25"/>
    <x v="1"/>
    <x v="3"/>
    <s v="LOPEZ PINEDA DANIEL ESTIVEN"/>
    <x v="2"/>
    <x v="0"/>
    <n v="155"/>
    <n v="25.8333333333333"/>
    <n v="135.20675105485199"/>
    <m/>
    <n v="75585.949399999998"/>
    <x v="0"/>
    <n v="12851.3514"/>
    <x v="1489"/>
    <x v="0"/>
    <m/>
  </r>
  <r>
    <d v="2025-09-02T02:30:25"/>
    <x v="9"/>
    <x v="4"/>
    <s v="GIRALDO GIRALDO YOVIN ANDRES"/>
    <x v="1"/>
    <x v="0"/>
    <n v="245"/>
    <n v="22.272727272727298"/>
    <n v="247.87904360056299"/>
    <s v="2 Descuentos (Usuarios desubicados) "/>
    <n v="138574.24050000001"/>
    <x v="1"/>
    <n v="12851.3514"/>
    <x v="1489"/>
    <x v="0"/>
    <m/>
  </r>
  <r>
    <d v="2025-09-02T02:30:25"/>
    <x v="1"/>
    <x v="5"/>
    <s v="GONZALEZ PEREZ RAFAEL JOSE"/>
    <x v="3"/>
    <x v="0"/>
    <n v="265"/>
    <n v="26.5"/>
    <n v="225.34458509142101"/>
    <m/>
    <n v="125976.58229999999"/>
    <x v="1"/>
    <n v="12851.3514"/>
    <x v="1489"/>
    <x v="0"/>
    <m/>
  </r>
  <r>
    <d v="2025-09-02T02:30:26"/>
    <x v="9"/>
    <x v="6"/>
    <s v="CARTAGENA RAMIREZ FREDY ALONSO"/>
    <x v="1"/>
    <x v="0"/>
    <n v="289"/>
    <n v="26.272727272727298"/>
    <n v="247.87904360056299"/>
    <m/>
    <n v="138574.24050000001"/>
    <x v="0"/>
    <n v="12851.3514"/>
    <x v="1489"/>
    <x v="0"/>
    <m/>
  </r>
  <r>
    <d v="2025-09-02T02:30:26"/>
    <x v="1"/>
    <x v="7"/>
    <s v="MARIN ALZATE KEVIN ANDRES"/>
    <x v="1"/>
    <x v="3"/>
    <n v="244"/>
    <n v="22.181818181818201"/>
    <n v="247.87904360056299"/>
    <m/>
    <n v="138574.24050000001"/>
    <x v="0"/>
    <n v="12851.3514"/>
    <x v="1489"/>
    <x v="0"/>
    <m/>
  </r>
  <r>
    <d v="2025-09-02T02:30:26"/>
    <x v="9"/>
    <x v="9"/>
    <s v="DAVID  HENRY GIOVANNY"/>
    <x v="3"/>
    <x v="0"/>
    <n v="210"/>
    <n v="21"/>
    <n v="225.34458509142101"/>
    <m/>
    <n v="125976.58229999999"/>
    <x v="0"/>
    <n v="12851.3514"/>
    <x v="1489"/>
    <x v="0"/>
    <m/>
  </r>
  <r>
    <d v="2025-09-02T02:30:26"/>
    <x v="1"/>
    <x v="11"/>
    <s v="DURANGO PAEZ GILDARDO"/>
    <x v="3"/>
    <x v="3"/>
    <n v="249"/>
    <n v="24.9"/>
    <n v="225.34458509142101"/>
    <m/>
    <n v="125976.58229999999"/>
    <x v="1"/>
    <n v="12851.3514"/>
    <x v="1489"/>
    <x v="0"/>
    <m/>
  </r>
  <r>
    <d v="2025-09-02T02:30:27"/>
    <x v="9"/>
    <x v="12"/>
    <s v="VERENZUELA MARTINEZ ALEXANDER"/>
    <x v="12"/>
    <x v="0"/>
    <n v="327"/>
    <n v="25.153846153846199"/>
    <n v="292.94796061884699"/>
    <s v="2 Descuentos (Usuarios desubicados) "/>
    <n v="163769.557"/>
    <x v="1"/>
    <n v="12851.3514"/>
    <x v="1489"/>
    <x v="0"/>
    <m/>
  </r>
  <r>
    <d v="2025-09-02T02:30:27"/>
    <x v="1"/>
    <x v="13"/>
    <s v="HENAO HOYOS SANTIAGO"/>
    <x v="0"/>
    <x v="3"/>
    <n v="206"/>
    <n v="22.8888888888889"/>
    <n v="202.810126582278"/>
    <s v="FERNEY HENAO Realiz 6 viajes donde moviliz 132 Usuarios "/>
    <n v="113378.9241"/>
    <x v="0"/>
    <n v="12851.3514"/>
    <x v="1489"/>
    <x v="0"/>
    <m/>
  </r>
  <r>
    <d v="2025-09-02T02:30:27"/>
    <x v="9"/>
    <x v="14"/>
    <s v="PARRA VILLA YUBER ALONSO"/>
    <x v="4"/>
    <x v="0"/>
    <n v="195"/>
    <n v="27.8571428571429"/>
    <n v="157.741209563994"/>
    <m/>
    <n v="88183.607600000003"/>
    <x v="0"/>
    <n v="12851.3514"/>
    <x v="1489"/>
    <x v="0"/>
    <m/>
  </r>
  <r>
    <d v="2025-09-02T02:30:27"/>
    <x v="1"/>
    <x v="15"/>
    <s v="ALBERTO ARISTIZABAL RAFAEL"/>
    <x v="2"/>
    <x v="0"/>
    <n v="102"/>
    <n v="17"/>
    <n v="135.20675105485199"/>
    <m/>
    <n v="75585.949399999998"/>
    <x v="0"/>
    <n v="12851.3514"/>
    <x v="1489"/>
    <x v="0"/>
    <m/>
  </r>
  <r>
    <d v="2025-09-02T02:30:29"/>
    <x v="9"/>
    <x v="38"/>
    <s v="JIMENEZ HURTADO CARLOS ESTIVEN"/>
    <x v="3"/>
    <x v="3"/>
    <n v="218"/>
    <n v="21.8"/>
    <n v="225.34458509142101"/>
    <m/>
    <n v="125976.58229999999"/>
    <x v="1"/>
    <n v="12851.3514"/>
    <x v="1489"/>
    <x v="0"/>
    <m/>
  </r>
  <r>
    <d v="2025-09-02T02:30:27"/>
    <x v="9"/>
    <x v="16"/>
    <s v="MACEA ARBELAEZ MATEO"/>
    <x v="10"/>
    <x v="3"/>
    <n v="109"/>
    <n v="24.2222222222222"/>
    <n v="101.405063291139"/>
    <m/>
    <n v="56689.462"/>
    <x v="0"/>
    <n v="12851.3514"/>
    <x v="1489"/>
    <x v="0"/>
    <m/>
  </r>
  <r>
    <d v="2025-09-02T02:30:28"/>
    <x v="1"/>
    <x v="17"/>
    <s v="HINCAPIE LOPEZ DIDIER FABIAN"/>
    <x v="0"/>
    <x v="0"/>
    <n v="220"/>
    <n v="24.4444444444444"/>
    <n v="202.810126582278"/>
    <m/>
    <n v="113378.9241"/>
    <x v="0"/>
    <n v="12851.3514"/>
    <x v="1489"/>
    <x v="0"/>
    <m/>
  </r>
  <r>
    <d v="2025-09-02T02:30:28"/>
    <x v="9"/>
    <x v="18"/>
    <s v="DURANGO DAVID JOSE"/>
    <x v="9"/>
    <x v="0"/>
    <n v="234"/>
    <n v="19.5"/>
    <n v="270.41350210970501"/>
    <m/>
    <n v="151171.89869999999"/>
    <x v="0"/>
    <n v="12851.3514"/>
    <x v="1489"/>
    <x v="0"/>
    <m/>
  </r>
  <r>
    <d v="2025-09-02T02:30:28"/>
    <x v="1"/>
    <x v="19"/>
    <s v="QUIRAMA CASTAEDA JHON JADER"/>
    <x v="11"/>
    <x v="0"/>
    <n v="56"/>
    <n v="28"/>
    <n v="45.068917018284097"/>
    <m/>
    <n v="25195.316500000001"/>
    <x v="1"/>
    <n v="12851.3514"/>
    <x v="1489"/>
    <x v="0"/>
    <m/>
  </r>
  <r>
    <d v="2025-09-02T02:30:28"/>
    <x v="9"/>
    <x v="20"/>
    <s v="SALDARRIAGA PARRA LUIS ALBERTO"/>
    <x v="3"/>
    <x v="0"/>
    <n v="203"/>
    <n v="20.3"/>
    <n v="225.34458509142101"/>
    <m/>
    <n v="125976.58229999999"/>
    <x v="2"/>
    <n v="12851.3514"/>
    <x v="1489"/>
    <x v="0"/>
    <m/>
  </r>
  <r>
    <d v="2025-09-02T02:30:29"/>
    <x v="1"/>
    <x v="21"/>
    <s v="MARULANDA JARAMILLO DAWER ANDRES"/>
    <x v="0"/>
    <x v="0"/>
    <n v="198"/>
    <n v="22"/>
    <n v="202.810126582278"/>
    <m/>
    <n v="113378.9241"/>
    <x v="0"/>
    <n v="12851.3514"/>
    <x v="1489"/>
    <x v="0"/>
    <m/>
  </r>
  <r>
    <d v="2025-09-02T02:30:29"/>
    <x v="1"/>
    <x v="22"/>
    <s v="CIRO MARIN RODRIGO ALBERTO"/>
    <x v="1"/>
    <x v="0"/>
    <n v="212"/>
    <n v="19.272727272727298"/>
    <n v="247.87904360056299"/>
    <m/>
    <n v="138574.24050000001"/>
    <x v="0"/>
    <n v="12851.3514"/>
    <x v="1489"/>
    <x v="0"/>
    <m/>
  </r>
  <r>
    <d v="2025-09-02T02:30:30"/>
    <x v="1"/>
    <x v="24"/>
    <s v="AGUDELO GARCIA LLORDIN ELIAS"/>
    <x v="0"/>
    <x v="0"/>
    <n v="195"/>
    <n v="21.6666666666667"/>
    <n v="202.810126582278"/>
    <s v="Se descuenta 0.5 viaje de 4 28 am ya que NO ingresa a san juan. 2 Descuentos (Despachador y usuario desubicado)"/>
    <n v="107080.2291"/>
    <x v="0"/>
    <n v="12851.3514"/>
    <x v="1489"/>
    <x v="2"/>
    <n v="11.266999999999999"/>
  </r>
  <r>
    <d v="2025-09-02T02:30:29"/>
    <x v="9"/>
    <x v="23"/>
    <s v="FLORES RINCON JORGE ALBERTO"/>
    <x v="15"/>
    <x v="0"/>
    <n v="300"/>
    <n v="20"/>
    <n v="338.01687763713102"/>
    <s v="1 Descuento (Despachador) "/>
    <n v="188964.87340000001"/>
    <x v="0"/>
    <n v="12851.3514"/>
    <x v="1489"/>
    <x v="0"/>
    <m/>
  </r>
  <r>
    <d v="2025-09-02T02:30:30"/>
    <x v="1"/>
    <x v="26"/>
    <s v="LAYOS JIMENEZ JOHAN CAMILO"/>
    <x v="2"/>
    <x v="3"/>
    <n v="141"/>
    <n v="23.5"/>
    <n v="135.20675105485199"/>
    <m/>
    <n v="75585.949399999998"/>
    <x v="0"/>
    <n v="12851.3514"/>
    <x v="1489"/>
    <x v="0"/>
    <m/>
  </r>
  <r>
    <d v="2025-09-02T02:30:30"/>
    <x v="9"/>
    <x v="27"/>
    <s v="PULGARIN GARCIA YONATHAN ANDRES"/>
    <x v="2"/>
    <x v="0"/>
    <n v="148"/>
    <n v="24.6666666666667"/>
    <n v="135.20675105485199"/>
    <m/>
    <n v="75585.949399999998"/>
    <x v="0"/>
    <n v="12851.3514"/>
    <x v="1489"/>
    <x v="0"/>
    <m/>
  </r>
  <r>
    <d v="2025-09-02T02:30:30"/>
    <x v="1"/>
    <x v="28"/>
    <s v="GOMEZ MARIN ALVARO"/>
    <x v="3"/>
    <x v="0"/>
    <n v="164"/>
    <n v="16.399999999999999"/>
    <n v="225.34458509142101"/>
    <m/>
    <n v="125976.58229999999"/>
    <x v="0"/>
    <n v="12851.3514"/>
    <x v="1489"/>
    <x v="0"/>
    <m/>
  </r>
  <r>
    <d v="2025-09-02T02:30:31"/>
    <x v="9"/>
    <x v="30"/>
    <s v="HERRERA GIRALDO DAVINSON"/>
    <x v="0"/>
    <x v="0"/>
    <n v="200"/>
    <n v="22.2222222222222"/>
    <n v="202.810126582278"/>
    <m/>
    <n v="113378.9241"/>
    <x v="1"/>
    <n v="12851.3514"/>
    <x v="1489"/>
    <x v="0"/>
    <m/>
  </r>
  <r>
    <d v="2025-09-02T02:30:31"/>
    <x v="1"/>
    <x v="31"/>
    <s v="MARTINEZ CHAVERRA LUIS NORBERTO"/>
    <x v="0"/>
    <x v="0"/>
    <n v="238"/>
    <n v="26.4444444444444"/>
    <n v="202.810126582278"/>
    <s v="1 Descuento (Conduct) "/>
    <n v="113378.9241"/>
    <x v="0"/>
    <n v="12851.3514"/>
    <x v="1489"/>
    <x v="0"/>
    <m/>
  </r>
  <r>
    <d v="2025-09-02T02:30:31"/>
    <x v="9"/>
    <x v="32"/>
    <s v="GUTIERREZ ARICAPA DANIEL HUMBERTO"/>
    <x v="1"/>
    <x v="0"/>
    <n v="275"/>
    <n v="25"/>
    <n v="247.87904360056299"/>
    <m/>
    <n v="138574.24050000001"/>
    <x v="1"/>
    <n v="12851.3514"/>
    <x v="1489"/>
    <x v="0"/>
    <m/>
  </r>
  <r>
    <d v="2025-09-02T02:30:31"/>
    <x v="1"/>
    <x v="33"/>
    <s v="CALLE BOTERO JUAN RICARDO"/>
    <x v="0"/>
    <x v="0"/>
    <n v="200"/>
    <n v="22.2222222222222"/>
    <n v="202.810126582278"/>
    <s v="2 Descuentos (Usuarios desubicados) "/>
    <n v="113378.9241"/>
    <x v="0"/>
    <n v="12851.3514"/>
    <x v="1489"/>
    <x v="0"/>
    <m/>
  </r>
  <r>
    <d v="2025-09-02T02:30:31"/>
    <x v="9"/>
    <x v="34"/>
    <s v="PALMAR PANA EDIXON JOSUE"/>
    <x v="9"/>
    <x v="0"/>
    <n v="243"/>
    <n v="20.25"/>
    <n v="270.41350210970501"/>
    <m/>
    <n v="151171.89869999999"/>
    <x v="0"/>
    <n v="12851.3514"/>
    <x v="1489"/>
    <x v="0"/>
    <m/>
  </r>
  <r>
    <d v="2025-09-02T02:30:32"/>
    <x v="1"/>
    <x v="35"/>
    <s v="OCAMPO OCAMPO ANTONIO JOSE"/>
    <x v="9"/>
    <x v="0"/>
    <n v="250"/>
    <n v="20.8333333333333"/>
    <n v="270.41350210970501"/>
    <m/>
    <n v="151171.89869999999"/>
    <x v="0"/>
    <n v="12851.3514"/>
    <x v="1489"/>
    <x v="0"/>
    <m/>
  </r>
  <r>
    <d v="2025-09-02T02:30:32"/>
    <x v="9"/>
    <x v="41"/>
    <s v="HERNANDEZ MORALES JHON DAYRON"/>
    <x v="1"/>
    <x v="0"/>
    <n v="303"/>
    <n v="27.545454545454501"/>
    <n v="247.87904360056299"/>
    <m/>
    <n v="138574.24050000001"/>
    <x v="1"/>
    <n v="12851.3514"/>
    <x v="1489"/>
    <x v="0"/>
    <m/>
  </r>
  <r>
    <d v="2025-09-02T02:30:32"/>
    <x v="9"/>
    <x v="42"/>
    <s v="CALLE BOTERO ANDRES CAMILO "/>
    <x v="3"/>
    <x v="0"/>
    <n v="237"/>
    <n v="23.7"/>
    <n v="225.34458509142101"/>
    <s v="1 Descuento (Usuario desubicado) "/>
    <n v="125976.58229999999"/>
    <x v="1"/>
    <n v="12851.3514"/>
    <x v="1489"/>
    <x v="0"/>
    <m/>
  </r>
  <r>
    <d v="2025-09-02T02:30:30"/>
    <x v="9"/>
    <x v="25"/>
    <s v="LEON PEREZ RAUL ENRIQUE"/>
    <x v="0"/>
    <x v="0"/>
    <n v="174"/>
    <n v="19.3333333333333"/>
    <n v="202.810126582278"/>
    <m/>
    <n v="113378.9241"/>
    <x v="0"/>
    <n v="12851.3514"/>
    <x v="1489"/>
    <x v="0"/>
    <m/>
  </r>
  <r>
    <d v="2025-09-02T02:30:32"/>
    <x v="1"/>
    <x v="40"/>
    <s v="LOPERA ALVAREZ ESTIVEN"/>
    <x v="9"/>
    <x v="0"/>
    <n v="268"/>
    <n v="22.3333333333333"/>
    <n v="270.41350210970501"/>
    <s v="Se descuenta 0.5 viaje de 6 15 am ya que NO ingresa al 13 sin autorizacion. "/>
    <n v="144873.20370000001"/>
    <x v="1"/>
    <n v="12851.3514"/>
    <x v="1489"/>
    <x v="2"/>
    <n v="11.266999999999999"/>
  </r>
  <r>
    <d v="2025-09-03T02:12:07"/>
    <x v="1"/>
    <x v="36"/>
    <s v="PARIAS MURIEL JHON FREDY"/>
    <x v="4"/>
    <x v="0"/>
    <n v="154"/>
    <n v="22"/>
    <n v="155.09686609686599"/>
    <s v="1 Descuento (Despachador) "/>
    <n v="86636.666700000002"/>
    <x v="1"/>
    <n v="12726.3158"/>
    <x v="1490"/>
    <x v="0"/>
    <m/>
  </r>
  <r>
    <d v="2025-09-03T02:12:07"/>
    <x v="9"/>
    <x v="1"/>
    <s v="GONZALEZ IPUANA RENE"/>
    <x v="6"/>
    <x v="0"/>
    <n v="187"/>
    <n v="23.375"/>
    <n v="177.253561253561"/>
    <m/>
    <n v="99013.333299999998"/>
    <x v="0"/>
    <n v="12726.3158"/>
    <x v="1490"/>
    <x v="0"/>
    <m/>
  </r>
  <r>
    <d v="2025-09-03T02:12:07"/>
    <x v="1"/>
    <x v="37"/>
    <s v="SANCHEZ BETANCOURT FRANSCISCO"/>
    <x v="0"/>
    <x v="0"/>
    <n v="215"/>
    <n v="23.8888888888889"/>
    <n v="199.41025641025601"/>
    <m/>
    <n v="111390"/>
    <x v="0"/>
    <n v="12726.3158"/>
    <x v="1490"/>
    <x v="0"/>
    <m/>
  </r>
  <r>
    <d v="2025-09-03T02:12:08"/>
    <x v="9"/>
    <x v="2"/>
    <s v="LONDOO LOPERA DUVAN ANDRES"/>
    <x v="3"/>
    <x v="0"/>
    <n v="234"/>
    <n v="23.4"/>
    <n v="221.56695156695201"/>
    <s v="2 Descuentos (Oficina y capacitacin) "/>
    <n v="123766.6667"/>
    <x v="1"/>
    <n v="12726.3158"/>
    <x v="1490"/>
    <x v="0"/>
    <m/>
  </r>
  <r>
    <d v="2025-09-03T02:12:08"/>
    <x v="1"/>
    <x v="3"/>
    <s v="LOPEZ PINEDA DANIEL ESTIVEN"/>
    <x v="0"/>
    <x v="0"/>
    <n v="164"/>
    <n v="18.2222222222222"/>
    <n v="199.41025641025601"/>
    <s v="1 Descuento (Despachador) "/>
    <n v="111390"/>
    <x v="0"/>
    <n v="12726.3158"/>
    <x v="1490"/>
    <x v="0"/>
    <m/>
  </r>
  <r>
    <d v="2025-09-03T02:12:08"/>
    <x v="9"/>
    <x v="4"/>
    <s v="GIRALDO GIRALDO YOVIN ANDRES"/>
    <x v="1"/>
    <x v="0"/>
    <n v="210"/>
    <n v="19.090909090909101"/>
    <n v="243.72364672364699"/>
    <s v="Se descuenta 0.5 viaje de 10 47 am ya que NO ingresa a la minorista. 1 Descuento (Usuario desubicado) "/>
    <n v="129954.9108"/>
    <x v="1"/>
    <n v="12726.3158"/>
    <x v="1490"/>
    <x v="2"/>
    <n v="11.0785"/>
  </r>
  <r>
    <d v="2025-09-03T02:12:08"/>
    <x v="1"/>
    <x v="5"/>
    <s v="GONZALEZ PEREZ RAFAEL JOSE"/>
    <x v="9"/>
    <x v="0"/>
    <n v="306"/>
    <n v="25.5"/>
    <n v="265.88034188034197"/>
    <m/>
    <n v="148520"/>
    <x v="1"/>
    <n v="12726.3158"/>
    <x v="1490"/>
    <x v="0"/>
    <m/>
  </r>
  <r>
    <d v="2025-09-03T02:12:09"/>
    <x v="9"/>
    <x v="6"/>
    <s v="MARTINEZ  WILMAR"/>
    <x v="0"/>
    <x v="0"/>
    <n v="245"/>
    <n v="27.2222222222222"/>
    <n v="199.41025641025601"/>
    <m/>
    <n v="111390"/>
    <x v="0"/>
    <n v="12726.3158"/>
    <x v="1490"/>
    <x v="0"/>
    <m/>
  </r>
  <r>
    <d v="2025-09-03T02:12:09"/>
    <x v="1"/>
    <x v="7"/>
    <s v="MARIN ALZATE KEVIN ANDRES"/>
    <x v="0"/>
    <x v="0"/>
    <n v="129"/>
    <n v="14.3333333333333"/>
    <n v="199.41025641025601"/>
    <s v="16 Descuentos (Incidente con Usuarios) "/>
    <n v="111390"/>
    <x v="0"/>
    <n v="12726.3158"/>
    <x v="1490"/>
    <x v="0"/>
    <m/>
  </r>
  <r>
    <d v="2025-09-03T02:12:09"/>
    <x v="9"/>
    <x v="9"/>
    <s v="DAVID  HENRY GIOVANNY"/>
    <x v="6"/>
    <x v="0"/>
    <n v="189"/>
    <n v="23.625"/>
    <n v="177.253561253561"/>
    <m/>
    <n v="99013.333299999998"/>
    <x v="0"/>
    <n v="12726.3158"/>
    <x v="1490"/>
    <x v="0"/>
    <m/>
  </r>
  <r>
    <d v="2025-09-03T02:12:10"/>
    <x v="1"/>
    <x v="11"/>
    <s v="DURANGO PAEZ GILDARDO"/>
    <x v="1"/>
    <x v="0"/>
    <n v="270"/>
    <n v="24.545454545454501"/>
    <n v="243.72364672364699"/>
    <s v="4 Descuentos (Usuario desubicado, Asociado y despachador)"/>
    <n v="136143.3333"/>
    <x v="1"/>
    <n v="12726.3158"/>
    <x v="1490"/>
    <x v="0"/>
    <m/>
  </r>
  <r>
    <d v="2025-09-03T02:12:10"/>
    <x v="9"/>
    <x v="12"/>
    <s v="HERNANDEZ MACIAS GILBERTO"/>
    <x v="3"/>
    <x v="0"/>
    <n v="273"/>
    <n v="27.3"/>
    <n v="221.56695156695201"/>
    <m/>
    <n v="123766.6667"/>
    <x v="1"/>
    <n v="12726.3158"/>
    <x v="1490"/>
    <x v="0"/>
    <m/>
  </r>
  <r>
    <d v="2025-09-03T02:12:10"/>
    <x v="1"/>
    <x v="13"/>
    <s v="PEREZ GARCIA JUAN ESTEBAN"/>
    <x v="5"/>
    <x v="0"/>
    <n v="22"/>
    <n v="22"/>
    <n v="22.1566951566952"/>
    <m/>
    <n v="12376.6667"/>
    <x v="0"/>
    <n v="12726.3158"/>
    <x v="1490"/>
    <x v="0"/>
    <m/>
  </r>
  <r>
    <d v="2025-09-03T02:12:10"/>
    <x v="9"/>
    <x v="14"/>
    <s v="PARRA VILLA YUBER ALONSO"/>
    <x v="1"/>
    <x v="0"/>
    <n v="263"/>
    <n v="23.909090909090899"/>
    <n v="243.72364672364699"/>
    <m/>
    <n v="136143.3333"/>
    <x v="0"/>
    <n v="12726.3158"/>
    <x v="1490"/>
    <x v="0"/>
    <m/>
  </r>
  <r>
    <d v="2025-09-03T02:12:11"/>
    <x v="1"/>
    <x v="15"/>
    <s v="ALBERTO ARISTIZABAL RAFAEL"/>
    <x v="6"/>
    <x v="0"/>
    <n v="211"/>
    <n v="24.823529411764699"/>
    <n v="188.331908831909"/>
    <s v="7 Descuentos (Despachador, usuario desubicado y Transbordo) "/>
    <n v="105201.6667"/>
    <x v="0"/>
    <n v="12726.3158"/>
    <x v="1490"/>
    <x v="0"/>
    <m/>
  </r>
  <r>
    <d v="2025-09-03T02:12:11"/>
    <x v="9"/>
    <x v="16"/>
    <s v="MACEA ARBELAEZ MATEO"/>
    <x v="3"/>
    <x v="0"/>
    <n v="236"/>
    <n v="23.6"/>
    <n v="221.56695156695201"/>
    <m/>
    <n v="123766.6667"/>
    <x v="0"/>
    <n v="12726.3158"/>
    <x v="1490"/>
    <x v="0"/>
    <m/>
  </r>
  <r>
    <d v="2025-09-03T02:12:11"/>
    <x v="1"/>
    <x v="17"/>
    <s v="JARAMILLO JARAMILLO FRANCISCO WBEIMAR"/>
    <x v="3"/>
    <x v="0"/>
    <n v="244"/>
    <n v="24.4"/>
    <n v="221.56695156695201"/>
    <m/>
    <n v="123766.6667"/>
    <x v="0"/>
    <n v="12726.3158"/>
    <x v="1490"/>
    <x v="0"/>
    <m/>
  </r>
  <r>
    <d v="2025-09-03T02:12:12"/>
    <x v="9"/>
    <x v="18"/>
    <s v="MACIAS HERNANDEZ JULIAN DAVID"/>
    <x v="1"/>
    <x v="0"/>
    <n v="219"/>
    <n v="19.909090909090899"/>
    <n v="243.72364672364699"/>
    <s v="2 Descuentos (Usuarios desubicados) "/>
    <n v="136143.3333"/>
    <x v="0"/>
    <n v="12726.3158"/>
    <x v="1490"/>
    <x v="0"/>
    <m/>
  </r>
  <r>
    <d v="2025-09-03T02:12:12"/>
    <x v="1"/>
    <x v="19"/>
    <s v="QUIRAMA CASTAEDA JHON JADER "/>
    <x v="6"/>
    <x v="0"/>
    <n v="171"/>
    <n v="21.375"/>
    <n v="177.253561253561"/>
    <m/>
    <n v="99013.333299999998"/>
    <x v="1"/>
    <n v="12726.3158"/>
    <x v="1490"/>
    <x v="0"/>
    <m/>
  </r>
  <r>
    <d v="2025-09-03T02:12:12"/>
    <x v="9"/>
    <x v="21"/>
    <s v="MARULANDA JARAMILLO DAWER ANDRES"/>
    <x v="1"/>
    <x v="0"/>
    <n v="242"/>
    <n v="22"/>
    <n v="243.72364672364699"/>
    <m/>
    <n v="136143.3333"/>
    <x v="0"/>
    <n v="12726.3158"/>
    <x v="1490"/>
    <x v="0"/>
    <m/>
  </r>
  <r>
    <d v="2025-09-03T02:12:12"/>
    <x v="1"/>
    <x v="38"/>
    <s v="JIMENEZ HURTADO CARLOS ESTIVEN"/>
    <x v="0"/>
    <x v="0"/>
    <n v="215"/>
    <n v="23.8888888888889"/>
    <n v="199.41025641025601"/>
    <s v="2 Descuentos (Asociado) "/>
    <n v="111390"/>
    <x v="1"/>
    <n v="12726.3158"/>
    <x v="1490"/>
    <x v="0"/>
    <m/>
  </r>
  <r>
    <d v="2025-09-03T02:12:13"/>
    <x v="9"/>
    <x v="22"/>
    <s v="ESPINOZA CHAVARRIA GUILLERMO LEON"/>
    <x v="0"/>
    <x v="0"/>
    <n v="164"/>
    <n v="18.2222222222222"/>
    <n v="199.41025641025601"/>
    <m/>
    <n v="111390"/>
    <x v="0"/>
    <n v="12726.3158"/>
    <x v="1490"/>
    <x v="0"/>
    <m/>
  </r>
  <r>
    <d v="2025-09-03T02:12:13"/>
    <x v="9"/>
    <x v="24"/>
    <s v="AGUDELO GARCIA LLORDIN ELIAS"/>
    <x v="11"/>
    <x v="0"/>
    <n v="13"/>
    <n v="8.6666666666666696"/>
    <n v="33.235042735042697"/>
    <m/>
    <n v="18565"/>
    <x v="0"/>
    <n v="12726.3158"/>
    <x v="1490"/>
    <x v="0"/>
    <m/>
  </r>
  <r>
    <d v="2025-09-03T02:12:13"/>
    <x v="1"/>
    <x v="23"/>
    <s v="FLORES RINCON JORGE ALBERTO"/>
    <x v="13"/>
    <x v="3"/>
    <n v="281"/>
    <n v="20.071428571428601"/>
    <n v="310.19373219373199"/>
    <s v="FERNEY HENAO Realiz 6 viajes donde moviliz 129 Usuarios. 2 Descuentos (Conducts) "/>
    <n v="173273.3333"/>
    <x v="0"/>
    <n v="12726.3158"/>
    <x v="1490"/>
    <x v="0"/>
    <m/>
  </r>
  <r>
    <d v="2025-09-03T02:12:13"/>
    <x v="1"/>
    <x v="25"/>
    <s v="LEON PEREZ RAUL ENRIQUE"/>
    <x v="0"/>
    <x v="0"/>
    <n v="195"/>
    <n v="21.6666666666667"/>
    <n v="199.41025641025601"/>
    <m/>
    <n v="111390"/>
    <x v="0"/>
    <n v="12726.3158"/>
    <x v="1490"/>
    <x v="0"/>
    <m/>
  </r>
  <r>
    <d v="2025-09-03T02:12:14"/>
    <x v="9"/>
    <x v="26"/>
    <s v="LAYOS JIMENEZ JOHAN CAMILO"/>
    <x v="0"/>
    <x v="0"/>
    <n v="162"/>
    <n v="18"/>
    <n v="199.41025641025601"/>
    <m/>
    <n v="111390"/>
    <x v="0"/>
    <n v="12726.3158"/>
    <x v="1490"/>
    <x v="0"/>
    <m/>
  </r>
  <r>
    <d v="2025-09-03T02:12:14"/>
    <x v="1"/>
    <x v="39"/>
    <s v="GUTIERREZ ARICAPA DANIEL HUMBERTO"/>
    <x v="0"/>
    <x v="0"/>
    <n v="189"/>
    <n v="21"/>
    <n v="199.41025641025601"/>
    <s v="1 Descuento (Despachador) "/>
    <n v="111390"/>
    <x v="0"/>
    <n v="12726.3158"/>
    <x v="1490"/>
    <x v="0"/>
    <m/>
  </r>
  <r>
    <d v="2025-09-03T02:12:14"/>
    <x v="9"/>
    <x v="27"/>
    <s v="PULGARIN GARCIA YONATHAN ANDRES"/>
    <x v="0"/>
    <x v="0"/>
    <n v="182"/>
    <n v="20.2222222222222"/>
    <n v="199.41025641025601"/>
    <m/>
    <n v="111390"/>
    <x v="0"/>
    <n v="12726.3158"/>
    <x v="1490"/>
    <x v="0"/>
    <m/>
  </r>
  <r>
    <d v="2025-09-03T02:12:15"/>
    <x v="1"/>
    <x v="28"/>
    <s v="GOMEZ MARIN ALVARO"/>
    <x v="3"/>
    <x v="0"/>
    <n v="194"/>
    <n v="19.399999999999999"/>
    <n v="221.56695156695201"/>
    <m/>
    <n v="123766.6667"/>
    <x v="0"/>
    <n v="12726.3158"/>
    <x v="1490"/>
    <x v="0"/>
    <m/>
  </r>
  <r>
    <d v="2025-09-03T02:12:15"/>
    <x v="9"/>
    <x v="30"/>
    <s v="HERRERA GIRALDO DAVINSON"/>
    <x v="0"/>
    <x v="0"/>
    <n v="183"/>
    <n v="20.3333333333333"/>
    <n v="199.41025641025601"/>
    <m/>
    <n v="111390"/>
    <x v="1"/>
    <n v="12726.3158"/>
    <x v="1490"/>
    <x v="0"/>
    <m/>
  </r>
  <r>
    <d v="2025-09-03T02:12:15"/>
    <x v="1"/>
    <x v="31"/>
    <s v="MARTINEZ CHAVERRA LUIS NORBERTO"/>
    <x v="3"/>
    <x v="0"/>
    <n v="221"/>
    <n v="22.1"/>
    <n v="221.56695156695201"/>
    <m/>
    <n v="123766.6667"/>
    <x v="0"/>
    <n v="12726.3158"/>
    <x v="1490"/>
    <x v="0"/>
    <m/>
  </r>
  <r>
    <d v="2025-09-03T02:12:15"/>
    <x v="9"/>
    <x v="32"/>
    <s v="TABORDA ROJAS DIEGO ALEJANDRO"/>
    <x v="1"/>
    <x v="0"/>
    <n v="227"/>
    <n v="20.636363636363601"/>
    <n v="243.72364672364699"/>
    <m/>
    <n v="136143.3333"/>
    <x v="1"/>
    <n v="12726.3158"/>
    <x v="1490"/>
    <x v="0"/>
    <m/>
  </r>
  <r>
    <d v="2025-09-03T02:12:16"/>
    <x v="1"/>
    <x v="33"/>
    <s v="CALLE BOTERO JUAN RICARDO"/>
    <x v="0"/>
    <x v="0"/>
    <n v="195"/>
    <n v="21.6666666666667"/>
    <n v="199.41025641025601"/>
    <s v="1 Descuento (Despachador) "/>
    <n v="111390"/>
    <x v="0"/>
    <n v="12726.3158"/>
    <x v="1490"/>
    <x v="0"/>
    <m/>
  </r>
  <r>
    <d v="2025-09-03T02:12:16"/>
    <x v="1"/>
    <x v="35"/>
    <s v="OCAMPO OCAMPO ANTONIO JOSE"/>
    <x v="1"/>
    <x v="3"/>
    <n v="249"/>
    <n v="22.636363636363601"/>
    <n v="243.72364672364699"/>
    <m/>
    <n v="136143.3333"/>
    <x v="0"/>
    <n v="12726.3158"/>
    <x v="1490"/>
    <x v="0"/>
    <m/>
  </r>
  <r>
    <d v="2025-09-03T02:12:16"/>
    <x v="9"/>
    <x v="34"/>
    <s v="PALMAR PANA EDIXON JOSUE"/>
    <x v="3"/>
    <x v="3"/>
    <n v="225"/>
    <n v="22.5"/>
    <n v="221.56695156695201"/>
    <m/>
    <n v="123766.6667"/>
    <x v="0"/>
    <n v="12726.3158"/>
    <x v="1490"/>
    <x v="0"/>
    <m/>
  </r>
  <r>
    <d v="2025-09-03T02:12:17"/>
    <x v="9"/>
    <x v="41"/>
    <s v="HERNANDEZ MORALES JHON DAYRON"/>
    <x v="0"/>
    <x v="3"/>
    <n v="247"/>
    <n v="27.4444444444444"/>
    <n v="199.41025641025601"/>
    <m/>
    <n v="111390"/>
    <x v="1"/>
    <n v="12726.3158"/>
    <x v="1490"/>
    <x v="0"/>
    <m/>
  </r>
  <r>
    <d v="2025-09-03T02:12:17"/>
    <x v="1"/>
    <x v="40"/>
    <s v="AGUDELO GARCIA DENIN ANGELO"/>
    <x v="3"/>
    <x v="0"/>
    <n v="232"/>
    <n v="23.2"/>
    <n v="221.56695156695201"/>
    <m/>
    <n v="123766.6667"/>
    <x v="1"/>
    <n v="12726.3158"/>
    <x v="1490"/>
    <x v="0"/>
    <m/>
  </r>
  <r>
    <d v="2025-09-03T02:12:17"/>
    <x v="9"/>
    <x v="42"/>
    <s v="CALLE BOTERO ANDRES CAMILO "/>
    <x v="0"/>
    <x v="0"/>
    <n v="219"/>
    <n v="24.3333333333333"/>
    <n v="199.41025641025601"/>
    <s v="3 Descuentos (Usuarios desubicados y conduct) "/>
    <n v="111390"/>
    <x v="1"/>
    <n v="12726.3158"/>
    <x v="1490"/>
    <x v="0"/>
    <m/>
  </r>
  <r>
    <d v="2025-09-04T01:52:11"/>
    <x v="1"/>
    <x v="6"/>
    <s v="CARTAGENA RAMIREZ FREDY ALONSO "/>
    <x v="1"/>
    <x v="0"/>
    <n v="227"/>
    <n v="20.636363636363601"/>
    <n v="237.45147679324899"/>
    <m/>
    <n v="132474.1139"/>
    <x v="0"/>
    <n v="12700"/>
    <x v="1491"/>
    <x v="0"/>
    <m/>
  </r>
  <r>
    <d v="2025-09-04T01:52:09"/>
    <x v="1"/>
    <x v="1"/>
    <s v="GONZALEZ IPUANA RENE"/>
    <x v="2"/>
    <x v="0"/>
    <n v="128"/>
    <n v="21.3333333333333"/>
    <n v="129.518987341772"/>
    <m/>
    <n v="72258.607600000003"/>
    <x v="0"/>
    <n v="12700"/>
    <x v="1491"/>
    <x v="0"/>
    <m/>
  </r>
  <r>
    <d v="2025-09-04T01:52:09"/>
    <x v="9"/>
    <x v="37"/>
    <s v="SANCHEZ BETANCOURT FRANSCISCO"/>
    <x v="0"/>
    <x v="0"/>
    <n v="180"/>
    <n v="20"/>
    <n v="194.27848101265801"/>
    <m/>
    <n v="108387.9114"/>
    <x v="0"/>
    <n v="12700"/>
    <x v="1491"/>
    <x v="0"/>
    <m/>
  </r>
  <r>
    <d v="2025-09-04T01:52:09"/>
    <x v="1"/>
    <x v="2"/>
    <s v="LONDOO LOPERA DUVAN ANDRES"/>
    <x v="0"/>
    <x v="0"/>
    <n v="207"/>
    <n v="23"/>
    <n v="194.27848101265801"/>
    <m/>
    <n v="108387.9114"/>
    <x v="1"/>
    <n v="12700"/>
    <x v="1491"/>
    <x v="0"/>
    <m/>
  </r>
  <r>
    <d v="2025-09-04T01:52:10"/>
    <x v="9"/>
    <x v="3"/>
    <s v="MARTINEZ  WILMAR"/>
    <x v="0"/>
    <x v="0"/>
    <n v="174"/>
    <n v="19.3333333333333"/>
    <n v="194.27848101265801"/>
    <s v="2 Descuentos (Jefe de ruta) "/>
    <n v="108387.9114"/>
    <x v="0"/>
    <n v="12700"/>
    <x v="1491"/>
    <x v="0"/>
    <m/>
  </r>
  <r>
    <d v="2025-09-04T01:52:10"/>
    <x v="1"/>
    <x v="4"/>
    <s v="GIRALDO GIRALDO YOVIN ANDRES"/>
    <x v="3"/>
    <x v="0"/>
    <n v="233"/>
    <n v="23.3"/>
    <n v="215.86497890295399"/>
    <s v="2 Descuentos (Usuarios desubicados) "/>
    <n v="120431.01270000001"/>
    <x v="1"/>
    <n v="12700"/>
    <x v="1491"/>
    <x v="0"/>
    <m/>
  </r>
  <r>
    <d v="2025-09-04T01:52:10"/>
    <x v="9"/>
    <x v="5"/>
    <s v="GONZALEZ PEREZ RAFAEL JOSE"/>
    <x v="3"/>
    <x v="0"/>
    <n v="235"/>
    <n v="23.5"/>
    <n v="215.86497890295399"/>
    <s v="1 Descuento (Despachador) "/>
    <n v="120431.01270000001"/>
    <x v="1"/>
    <n v="12700"/>
    <x v="1491"/>
    <x v="0"/>
    <m/>
  </r>
  <r>
    <d v="2025-09-04T01:52:11"/>
    <x v="9"/>
    <x v="7"/>
    <s v="MARIN ALZATE KEVIN ANDRES "/>
    <x v="9"/>
    <x v="0"/>
    <n v="257"/>
    <n v="21.4166666666667"/>
    <n v="259.03797468354401"/>
    <s v="2 Descuentos (Despachador) "/>
    <n v="144517.21520000001"/>
    <x v="0"/>
    <n v="12700"/>
    <x v="1491"/>
    <x v="0"/>
    <m/>
  </r>
  <r>
    <d v="2025-09-04T01:52:11"/>
    <x v="1"/>
    <x v="9"/>
    <s v="DAVID HENRY GIOVANNY"/>
    <x v="3"/>
    <x v="0"/>
    <n v="249"/>
    <n v="24.9"/>
    <n v="215.86497890295399"/>
    <m/>
    <n v="120431.01270000001"/>
    <x v="0"/>
    <n v="12700"/>
    <x v="1491"/>
    <x v="0"/>
    <m/>
  </r>
  <r>
    <d v="2025-09-04T01:52:11"/>
    <x v="9"/>
    <x v="11"/>
    <s v="HINCAPIE LOPEZ DIDIER FABIAN"/>
    <x v="3"/>
    <x v="0"/>
    <n v="207"/>
    <n v="20.7"/>
    <n v="215.86497890295399"/>
    <m/>
    <n v="120431.01270000001"/>
    <x v="1"/>
    <n v="12700"/>
    <x v="1491"/>
    <x v="0"/>
    <m/>
  </r>
  <r>
    <d v="2025-09-04T01:52:12"/>
    <x v="1"/>
    <x v="12"/>
    <s v="HERNANDEZ MACIAS GILBERTO"/>
    <x v="3"/>
    <x v="0"/>
    <n v="248"/>
    <n v="24.8"/>
    <n v="215.86497890295399"/>
    <m/>
    <n v="120431.01270000001"/>
    <x v="1"/>
    <n v="12700"/>
    <x v="1491"/>
    <x v="0"/>
    <m/>
  </r>
  <r>
    <d v="2025-09-04T01:52:12"/>
    <x v="9"/>
    <x v="13"/>
    <s v="PEREZ GARCIA JUAN ESTEBAN"/>
    <x v="1"/>
    <x v="0"/>
    <n v="221"/>
    <n v="20.090909090909101"/>
    <n v="237.45147679324899"/>
    <m/>
    <n v="132474.1139"/>
    <x v="0"/>
    <n v="12700"/>
    <x v="1491"/>
    <x v="0"/>
    <m/>
  </r>
  <r>
    <d v="2025-09-04T01:52:12"/>
    <x v="1"/>
    <x v="14"/>
    <s v="PARRA VILLA YUBER ALONSO"/>
    <x v="0"/>
    <x v="0"/>
    <n v="223"/>
    <n v="24.7777777777778"/>
    <n v="194.27848101265801"/>
    <s v="1 Descuento (Despachador) "/>
    <n v="108387.9114"/>
    <x v="0"/>
    <n v="12700"/>
    <x v="1491"/>
    <x v="0"/>
    <m/>
  </r>
  <r>
    <d v="2025-09-04T01:52:13"/>
    <x v="9"/>
    <x v="15"/>
    <s v="ALBERTO ARISTIZABAL RAFAEL"/>
    <x v="0"/>
    <x v="0"/>
    <n v="189"/>
    <n v="21"/>
    <n v="194.27848101265801"/>
    <s v="2 Descuentos (Usuarios desubicados) "/>
    <n v="108387.9114"/>
    <x v="0"/>
    <n v="12700"/>
    <x v="1491"/>
    <x v="0"/>
    <m/>
  </r>
  <r>
    <d v="2025-09-04T01:52:13"/>
    <x v="1"/>
    <x v="16"/>
    <s v="MACEA ARBELAEZ MATEO"/>
    <x v="4"/>
    <x v="0"/>
    <n v="127"/>
    <n v="18.1428571428571"/>
    <n v="151.10548523206799"/>
    <m/>
    <n v="84301.708899999998"/>
    <x v="0"/>
    <n v="12700"/>
    <x v="1491"/>
    <x v="0"/>
    <m/>
  </r>
  <r>
    <d v="2025-09-04T01:52:13"/>
    <x v="9"/>
    <x v="17"/>
    <s v="VALENCIA MENDOZA JHON"/>
    <x v="9"/>
    <x v="0"/>
    <n v="214"/>
    <n v="17.8333333333333"/>
    <n v="259.03797468354401"/>
    <m/>
    <n v="144517.21520000001"/>
    <x v="0"/>
    <n v="12700"/>
    <x v="1491"/>
    <x v="0"/>
    <m/>
  </r>
  <r>
    <d v="2025-09-04T01:52:14"/>
    <x v="1"/>
    <x v="18"/>
    <s v="MACIAS HERNANDEZ JULIAN DAVID"/>
    <x v="12"/>
    <x v="0"/>
    <n v="240"/>
    <n v="18.461538461538499"/>
    <n v="280.62447257384002"/>
    <s v="JOSE DURANGO Realiz 6 viajes donde moviliz 109 Usuarios. 1 Descuento (Despachador) "/>
    <n v="156560.31649999999"/>
    <x v="0"/>
    <n v="12700"/>
    <x v="1491"/>
    <x v="0"/>
    <m/>
  </r>
  <r>
    <d v="2025-09-04T01:52:14"/>
    <x v="9"/>
    <x v="19"/>
    <s v="QUIRAMA CASTAEDA JHON JADER"/>
    <x v="1"/>
    <x v="0"/>
    <n v="245"/>
    <n v="22.272727272727298"/>
    <n v="237.45147679324899"/>
    <m/>
    <n v="132474.1139"/>
    <x v="1"/>
    <n v="12700"/>
    <x v="1491"/>
    <x v="0"/>
    <m/>
  </r>
  <r>
    <d v="2025-09-04T01:52:14"/>
    <x v="1"/>
    <x v="20"/>
    <s v="SALDARRIAGA PARRA LUIS ALBERTO"/>
    <x v="3"/>
    <x v="0"/>
    <n v="180"/>
    <n v="18"/>
    <n v="215.86497890295399"/>
    <m/>
    <n v="120431.01270000001"/>
    <x v="2"/>
    <n v="12700"/>
    <x v="1491"/>
    <x v="0"/>
    <m/>
  </r>
  <r>
    <d v="2025-09-04T01:52:14"/>
    <x v="9"/>
    <x v="21"/>
    <s v="MARULANDA JARAMILLO DAWER ANDRES"/>
    <x v="10"/>
    <x v="0"/>
    <n v="75"/>
    <n v="16.6666666666667"/>
    <n v="97.139240506329102"/>
    <s v="5 Descuentos (conducts y despachador) "/>
    <n v="54193.955699999999"/>
    <x v="0"/>
    <n v="12700"/>
    <x v="1491"/>
    <x v="0"/>
    <m/>
  </r>
  <r>
    <d v="2025-09-04T01:52:15"/>
    <x v="1"/>
    <x v="38"/>
    <s v="JIMENEZ HURTADO CARLOS ESTIVEN"/>
    <x v="4"/>
    <x v="0"/>
    <n v="188"/>
    <n v="26.8571428571429"/>
    <n v="151.10548523206799"/>
    <s v="2 Descuentos (Conducts) "/>
    <n v="84301.708899999998"/>
    <x v="1"/>
    <n v="12700"/>
    <x v="1491"/>
    <x v="0"/>
    <m/>
  </r>
  <r>
    <d v="2025-09-04T01:52:15"/>
    <x v="9"/>
    <x v="22"/>
    <s v="CIRO MARIN RODRIGO ALBERTO"/>
    <x v="0"/>
    <x v="0"/>
    <n v="189"/>
    <n v="21"/>
    <n v="194.27848101265801"/>
    <s v="3 Descuentos (Despachador y usuarios desubicados) "/>
    <n v="108387.9114"/>
    <x v="0"/>
    <n v="12700"/>
    <x v="1491"/>
    <x v="0"/>
    <m/>
  </r>
  <r>
    <d v="2025-09-04T01:52:15"/>
    <x v="1"/>
    <x v="23"/>
    <s v="FLORES RINCON JORGE ALBERTO"/>
    <x v="6"/>
    <x v="0"/>
    <n v="185"/>
    <n v="23.125"/>
    <n v="172.69198312236301"/>
    <s v="1 Descuento (Despachador) "/>
    <n v="96344.810100000002"/>
    <x v="0"/>
    <n v="12700"/>
    <x v="1491"/>
    <x v="0"/>
    <m/>
  </r>
  <r>
    <d v="2025-09-04T01:52:15"/>
    <x v="9"/>
    <x v="24"/>
    <s v="AGUDELO GARCIA LLORDIN ELIAS"/>
    <x v="6"/>
    <x v="0"/>
    <n v="139"/>
    <n v="17.375"/>
    <n v="172.69198312236301"/>
    <m/>
    <n v="96344.810100000002"/>
    <x v="0"/>
    <n v="12700"/>
    <x v="1491"/>
    <x v="0"/>
    <m/>
  </r>
  <r>
    <d v="2025-09-04T01:52:16"/>
    <x v="1"/>
    <x v="25"/>
    <s v="LEON PEREZ RAUL ENRIQUE"/>
    <x v="3"/>
    <x v="0"/>
    <n v="215"/>
    <n v="21.5"/>
    <n v="215.86497890295399"/>
    <m/>
    <n v="120431.01270000001"/>
    <x v="0"/>
    <n v="12700"/>
    <x v="1491"/>
    <x v="0"/>
    <m/>
  </r>
  <r>
    <d v="2025-09-04T01:52:16"/>
    <x v="9"/>
    <x v="26"/>
    <s v="LAYOS JIMENEZ JOHAN CAMILO"/>
    <x v="0"/>
    <x v="0"/>
    <n v="174"/>
    <n v="19.3333333333333"/>
    <n v="194.27848101265801"/>
    <s v="1 Descuento (Despachador) "/>
    <n v="108387.9114"/>
    <x v="0"/>
    <n v="12700"/>
    <x v="1491"/>
    <x v="0"/>
    <m/>
  </r>
  <r>
    <d v="2025-09-04T01:52:16"/>
    <x v="1"/>
    <x v="27"/>
    <s v="PULGARIN GARCIA YONATHAN ANDRES"/>
    <x v="0"/>
    <x v="0"/>
    <n v="139"/>
    <n v="15.4444444444444"/>
    <n v="194.27848101265801"/>
    <m/>
    <n v="108387.9114"/>
    <x v="0"/>
    <n v="12700"/>
    <x v="1491"/>
    <x v="0"/>
    <m/>
  </r>
  <r>
    <d v="2025-09-04T01:52:16"/>
    <x v="9"/>
    <x v="28"/>
    <s v="GOMEZ MARIN ALVARO"/>
    <x v="0"/>
    <x v="0"/>
    <n v="169"/>
    <n v="18.7777777777778"/>
    <n v="194.27848101265801"/>
    <m/>
    <n v="108387.9114"/>
    <x v="0"/>
    <n v="12700"/>
    <x v="1491"/>
    <x v="0"/>
    <m/>
  </r>
  <r>
    <d v="2025-09-04T01:52:16"/>
    <x v="1"/>
    <x v="29"/>
    <s v="MONTOYA OSPINA GILBERTO ANTONIO"/>
    <x v="3"/>
    <x v="0"/>
    <n v="236"/>
    <n v="23.6"/>
    <n v="215.86497890295399"/>
    <m/>
    <n v="120431.01270000001"/>
    <x v="0"/>
    <n v="12700"/>
    <x v="1491"/>
    <x v="0"/>
    <m/>
  </r>
  <r>
    <d v="2025-09-04T01:52:17"/>
    <x v="9"/>
    <x v="30"/>
    <s v="JARAMILLO JARAMILLO FRANCISCO WBEIMAR"/>
    <x v="0"/>
    <x v="0"/>
    <n v="255"/>
    <n v="28.3333333333333"/>
    <n v="194.27848101265801"/>
    <m/>
    <n v="108387.9114"/>
    <x v="1"/>
    <n v="12700"/>
    <x v="1491"/>
    <x v="0"/>
    <m/>
  </r>
  <r>
    <d v="2025-09-04T01:52:17"/>
    <x v="1"/>
    <x v="31"/>
    <s v="MARTINEZ CHAVERRA LUIS NORBERTO"/>
    <x v="1"/>
    <x v="0"/>
    <n v="241"/>
    <n v="21.909090909090899"/>
    <n v="237.45147679324899"/>
    <m/>
    <n v="132474.1139"/>
    <x v="0"/>
    <n v="12700"/>
    <x v="1491"/>
    <x v="0"/>
    <m/>
  </r>
  <r>
    <d v="2025-09-04T01:52:17"/>
    <x v="9"/>
    <x v="32"/>
    <s v="TABORDA ROJAS DIEGO ALEJANDRO"/>
    <x v="1"/>
    <x v="0"/>
    <n v="286"/>
    <n v="26"/>
    <n v="237.45147679324899"/>
    <s v="1 Descuento (Conduct)"/>
    <n v="132474.1139"/>
    <x v="1"/>
    <n v="12700"/>
    <x v="1491"/>
    <x v="0"/>
    <m/>
  </r>
  <r>
    <d v="2025-09-04T01:52:17"/>
    <x v="1"/>
    <x v="33"/>
    <s v="CALLE BOTERO JUAN RICARDO"/>
    <x v="3"/>
    <x v="0"/>
    <n v="247"/>
    <n v="24.7"/>
    <n v="215.86497890295399"/>
    <m/>
    <n v="120431.01270000001"/>
    <x v="0"/>
    <n v="12700"/>
    <x v="1491"/>
    <x v="0"/>
    <m/>
  </r>
  <r>
    <d v="2025-09-04T01:52:18"/>
    <x v="9"/>
    <x v="34"/>
    <s v="PALMAR PANA EDIXON JOSUE"/>
    <x v="6"/>
    <x v="0"/>
    <n v="166"/>
    <n v="20.75"/>
    <n v="172.69198312236301"/>
    <m/>
    <n v="96344.810100000002"/>
    <x v="0"/>
    <n v="12700"/>
    <x v="1491"/>
    <x v="0"/>
    <m/>
  </r>
  <r>
    <d v="2025-09-04T01:52:18"/>
    <x v="1"/>
    <x v="35"/>
    <s v="LOPERA ALVAREZ ESTIVEN"/>
    <x v="1"/>
    <x v="0"/>
    <n v="222"/>
    <n v="20.181818181818201"/>
    <n v="237.45147679324899"/>
    <m/>
    <n v="132474.1139"/>
    <x v="0"/>
    <n v="12700"/>
    <x v="1491"/>
    <x v="0"/>
    <m/>
  </r>
  <r>
    <d v="2025-09-04T01:52:18"/>
    <x v="9"/>
    <x v="41"/>
    <s v="HERNANDEZ MORALES JHON DAYRON"/>
    <x v="10"/>
    <x v="0"/>
    <n v="102"/>
    <n v="25.5"/>
    <n v="86.345991561181407"/>
    <s v="1 Descuento (Despachador) "/>
    <n v="48172.405100000004"/>
    <x v="1"/>
    <n v="12700"/>
    <x v="1491"/>
    <x v="0"/>
    <m/>
  </r>
  <r>
    <d v="2025-09-04T01:52:18"/>
    <x v="1"/>
    <x v="40"/>
    <s v="AGUDELO GARCIA DENIN ANGELO"/>
    <x v="1"/>
    <x v="0"/>
    <n v="226"/>
    <n v="20.545454545454501"/>
    <n v="237.45147679324899"/>
    <s v="2 Descuentos (Conducts)"/>
    <n v="132474.1139"/>
    <x v="1"/>
    <n v="12700"/>
    <x v="1491"/>
    <x v="0"/>
    <m/>
  </r>
  <r>
    <d v="2025-09-04T01:52:19"/>
    <x v="9"/>
    <x v="42"/>
    <s v="CALLE BOTERO ANDRES CAMILO "/>
    <x v="0"/>
    <x v="0"/>
    <n v="236"/>
    <n v="26.2222222222222"/>
    <n v="194.27848101265801"/>
    <m/>
    <n v="108387.9114"/>
    <x v="1"/>
    <n v="12700"/>
    <x v="1491"/>
    <x v="0"/>
    <m/>
  </r>
  <r>
    <d v="2025-09-05T02:43:49"/>
    <x v="1"/>
    <x v="36"/>
    <s v="JARAMILLO JARAMILLO FRANCISCO WBEIMAR"/>
    <x v="0"/>
    <x v="0"/>
    <n v="163"/>
    <n v="18.1111111111111"/>
    <n v="202.48011782032401"/>
    <m/>
    <n v="113185.8689"/>
    <x v="1"/>
    <n v="13432.4324"/>
    <x v="1492"/>
    <x v="0"/>
    <m/>
  </r>
  <r>
    <d v="2025-09-05T02:43:49"/>
    <x v="9"/>
    <x v="1"/>
    <s v="GONZALEZ IPUANA RENE"/>
    <x v="0"/>
    <x v="0"/>
    <n v="219"/>
    <n v="24.3333333333333"/>
    <n v="202.48011782032401"/>
    <m/>
    <n v="113185.8689"/>
    <x v="0"/>
    <n v="13432.4324"/>
    <x v="1492"/>
    <x v="0"/>
    <m/>
  </r>
  <r>
    <d v="2025-09-05T02:43:49"/>
    <x v="1"/>
    <x v="37"/>
    <s v="OSORIO URREGO SANTIAGO"/>
    <x v="1"/>
    <x v="0"/>
    <n v="277"/>
    <n v="25.181818181818201"/>
    <n v="247.475699558174"/>
    <m/>
    <n v="138338.28419999999"/>
    <x v="0"/>
    <n v="13432.4324"/>
    <x v="1492"/>
    <x v="0"/>
    <m/>
  </r>
  <r>
    <d v="2025-09-05T02:43:50"/>
    <x v="9"/>
    <x v="2"/>
    <s v="LONDOO LOPERA DUVAN ANDRES"/>
    <x v="3"/>
    <x v="0"/>
    <n v="286"/>
    <n v="28.6"/>
    <n v="224.97790868924901"/>
    <s v="Se descuenta 0.5 viaje de 5 21 am ya que NO ingresa al 13 "/>
    <n v="119477.4216"/>
    <x v="1"/>
    <n v="13432.4324"/>
    <x v="1492"/>
    <x v="2"/>
    <n v="11.243"/>
  </r>
  <r>
    <d v="2025-09-05T02:43:50"/>
    <x v="1"/>
    <x v="3"/>
    <s v="LOPEZ PINEDA DANIEL ESTIVEN"/>
    <x v="1"/>
    <x v="0"/>
    <n v="208"/>
    <n v="18.909090909090899"/>
    <n v="247.475699558174"/>
    <m/>
    <n v="138338.28419999999"/>
    <x v="0"/>
    <n v="13432.4324"/>
    <x v="1492"/>
    <x v="0"/>
    <m/>
  </r>
  <r>
    <d v="2025-09-05T02:43:50"/>
    <x v="9"/>
    <x v="4"/>
    <s v="GIRALDO GIRALDO YOVIN ANDRES"/>
    <x v="1"/>
    <x v="0"/>
    <n v="297"/>
    <n v="27"/>
    <n v="247.475699558174"/>
    <m/>
    <n v="138338.28419999999"/>
    <x v="1"/>
    <n v="13432.4324"/>
    <x v="1492"/>
    <x v="0"/>
    <m/>
  </r>
  <r>
    <d v="2025-09-05T02:43:50"/>
    <x v="1"/>
    <x v="5"/>
    <s v="GONZALEZ PEREZ RAFAEL JOSE"/>
    <x v="3"/>
    <x v="0"/>
    <n v="193"/>
    <n v="19.3"/>
    <n v="224.97790868924901"/>
    <m/>
    <n v="125762.0766"/>
    <x v="1"/>
    <n v="13432.4324"/>
    <x v="1492"/>
    <x v="0"/>
    <m/>
  </r>
  <r>
    <d v="2025-09-05T02:43:51"/>
    <x v="9"/>
    <x v="6"/>
    <s v="CARTAGENA RAMIREZ FREDY ALONSO"/>
    <x v="10"/>
    <x v="0"/>
    <n v="142"/>
    <n v="31.5555555555556"/>
    <n v="101.24005891016201"/>
    <s v="1 Descuento (Usuario desubicado) "/>
    <n v="56592.934500000003"/>
    <x v="0"/>
    <n v="13432.4324"/>
    <x v="1492"/>
    <x v="0"/>
    <m/>
  </r>
  <r>
    <d v="2025-09-05T02:43:51"/>
    <x v="1"/>
    <x v="7"/>
    <s v="GUTIERREZ ARICAPA DANIEL HUMBERTO"/>
    <x v="0"/>
    <x v="0"/>
    <n v="163"/>
    <n v="18.1111111111111"/>
    <n v="202.48011782032401"/>
    <m/>
    <n v="113185.8689"/>
    <x v="0"/>
    <n v="13432.4324"/>
    <x v="1492"/>
    <x v="0"/>
    <m/>
  </r>
  <r>
    <d v="2025-09-05T02:43:51"/>
    <x v="9"/>
    <x v="9"/>
    <s v="DAVID  HENRY GIOVANNY"/>
    <x v="2"/>
    <x v="0"/>
    <n v="181"/>
    <n v="30.1666666666667"/>
    <n v="134.986745213549"/>
    <m/>
    <n v="75457.245899999994"/>
    <x v="0"/>
    <n v="13432.4324"/>
    <x v="1492"/>
    <x v="0"/>
    <m/>
  </r>
  <r>
    <d v="2025-09-05T02:43:51"/>
    <x v="1"/>
    <x v="12"/>
    <s v="VERENZUELA MARTINEZ ALEXANDER"/>
    <x v="9"/>
    <x v="0"/>
    <n v="286"/>
    <n v="23.8333333333333"/>
    <n v="269.97349042709902"/>
    <s v="3 Descuentos (Conduct y usuarios desubicados) "/>
    <n v="150914.49189999999"/>
    <x v="1"/>
    <n v="13432.4324"/>
    <x v="1492"/>
    <x v="0"/>
    <m/>
  </r>
  <r>
    <d v="2025-09-05T02:43:52"/>
    <x v="9"/>
    <x v="13"/>
    <s v="PEREZ GARCIA JUAN ESTEBAN"/>
    <x v="0"/>
    <x v="0"/>
    <n v="191"/>
    <n v="21.2222222222222"/>
    <n v="202.48011782032401"/>
    <m/>
    <n v="113185.8689"/>
    <x v="0"/>
    <n v="13432.4324"/>
    <x v="1492"/>
    <x v="0"/>
    <m/>
  </r>
  <r>
    <d v="2025-09-05T02:43:52"/>
    <x v="1"/>
    <x v="14"/>
    <s v="PARRA VILLA YUBER ALONSO"/>
    <x v="3"/>
    <x v="0"/>
    <n v="232"/>
    <n v="23.2"/>
    <n v="224.97790868924901"/>
    <m/>
    <n v="125762.0766"/>
    <x v="0"/>
    <n v="13432.4324"/>
    <x v="1492"/>
    <x v="0"/>
    <m/>
  </r>
  <r>
    <d v="2025-09-05T02:43:52"/>
    <x v="9"/>
    <x v="15"/>
    <s v="ALBERTO ARISTIZABAL RAFAEL"/>
    <x v="0"/>
    <x v="0"/>
    <n v="190"/>
    <n v="21.1111111111111"/>
    <n v="202.48011782032401"/>
    <s v="2 Descuentos (Despachador y usuario desubicado) "/>
    <n v="113185.8689"/>
    <x v="0"/>
    <n v="13432.4324"/>
    <x v="1492"/>
    <x v="0"/>
    <m/>
  </r>
  <r>
    <d v="2025-09-05T02:43:52"/>
    <x v="1"/>
    <x v="16"/>
    <s v="MACEA ARBELAEZ MATEO"/>
    <x v="1"/>
    <x v="0"/>
    <n v="189"/>
    <n v="17.181818181818201"/>
    <n v="247.475699558174"/>
    <m/>
    <n v="138338.28419999999"/>
    <x v="0"/>
    <n v="13432.4324"/>
    <x v="1492"/>
    <x v="0"/>
    <m/>
  </r>
  <r>
    <d v="2025-09-05T02:43:53"/>
    <x v="9"/>
    <x v="17"/>
    <s v="VALENCIA MENDOZA JHON"/>
    <x v="6"/>
    <x v="0"/>
    <n v="208"/>
    <n v="26"/>
    <n v="179.98232695139899"/>
    <m/>
    <n v="100609.66130000001"/>
    <x v="0"/>
    <n v="13432.4324"/>
    <x v="1492"/>
    <x v="0"/>
    <m/>
  </r>
  <r>
    <d v="2025-09-05T02:43:53"/>
    <x v="9"/>
    <x v="19"/>
    <s v="QUIRAMA CASTAEDA JHON JADER"/>
    <x v="1"/>
    <x v="0"/>
    <n v="239"/>
    <n v="21.727272727272702"/>
    <n v="247.475699558174"/>
    <s v="1 Descuento (Despachador) "/>
    <n v="138338.28419999999"/>
    <x v="1"/>
    <n v="13432.4324"/>
    <x v="1492"/>
    <x v="0"/>
    <m/>
  </r>
  <r>
    <d v="2025-09-05T02:43:53"/>
    <x v="1"/>
    <x v="18"/>
    <s v="DURANGO DAVID JOSE"/>
    <x v="9"/>
    <x v="0"/>
    <n v="278"/>
    <n v="23.1666666666667"/>
    <n v="269.97349042709902"/>
    <s v="JULIAN MACIAS Realiz 7 viajes donde moviliz 157 Usuarios. 1 Descuento (Despachador) "/>
    <n v="150914.49189999999"/>
    <x v="0"/>
    <n v="13432.4324"/>
    <x v="1492"/>
    <x v="0"/>
    <m/>
  </r>
  <r>
    <d v="2025-09-05T02:43:53"/>
    <x v="1"/>
    <x v="20"/>
    <s v="SALDARRIAGA PARRA LUIS ALBERTO"/>
    <x v="2"/>
    <x v="0"/>
    <n v="143"/>
    <n v="22"/>
    <n v="146.23564064801201"/>
    <m/>
    <n v="81745.349799999996"/>
    <x v="2"/>
    <n v="13432.4324"/>
    <x v="1492"/>
    <x v="0"/>
    <m/>
  </r>
  <r>
    <d v="2025-09-05T02:43:54"/>
    <x v="9"/>
    <x v="21"/>
    <s v="HINCAPIE LOPEZ DIDIER FABIAN"/>
    <x v="3"/>
    <x v="0"/>
    <n v="204"/>
    <n v="20.399999999999999"/>
    <n v="224.97790868924901"/>
    <m/>
    <n v="125762.0766"/>
    <x v="0"/>
    <n v="13432.4324"/>
    <x v="1492"/>
    <x v="0"/>
    <m/>
  </r>
  <r>
    <d v="2025-09-05T02:43:54"/>
    <x v="1"/>
    <x v="38"/>
    <s v="JIMENEZ HURTADO CARLOS ESTIVEN"/>
    <x v="0"/>
    <x v="0"/>
    <n v="213"/>
    <n v="23.6666666666667"/>
    <n v="202.48011782032401"/>
    <s v="2 Descuentos (Conducts) "/>
    <n v="113185.8689"/>
    <x v="1"/>
    <n v="13432.4324"/>
    <x v="1492"/>
    <x v="0"/>
    <m/>
  </r>
  <r>
    <d v="2025-09-05T02:43:54"/>
    <x v="9"/>
    <x v="22"/>
    <s v="CIRO MARIN RODRIGO ALBERTO"/>
    <x v="1"/>
    <x v="0"/>
    <n v="198"/>
    <n v="18"/>
    <n v="247.475699558174"/>
    <m/>
    <n v="138338.28419999999"/>
    <x v="0"/>
    <n v="13432.4324"/>
    <x v="1492"/>
    <x v="0"/>
    <m/>
  </r>
  <r>
    <d v="2025-09-05T02:43:55"/>
    <x v="9"/>
    <x v="24"/>
    <s v="AGUDELO GARCIA LLORDIN ELIAS"/>
    <x v="6"/>
    <x v="0"/>
    <n v="158"/>
    <n v="19.75"/>
    <n v="179.98232695139899"/>
    <m/>
    <n v="100609.66130000001"/>
    <x v="0"/>
    <n v="13432.4324"/>
    <x v="1492"/>
    <x v="0"/>
    <m/>
  </r>
  <r>
    <d v="2025-09-05T02:43:55"/>
    <x v="1"/>
    <x v="25"/>
    <s v="LEON PEREZ RAUL ENRIQUE"/>
    <x v="0"/>
    <x v="0"/>
    <n v="199"/>
    <n v="22.1111111111111"/>
    <n v="202.48011782032401"/>
    <s v="2 Descuentos (Conducts) "/>
    <n v="113185.8689"/>
    <x v="0"/>
    <n v="13432.4324"/>
    <x v="1492"/>
    <x v="0"/>
    <m/>
  </r>
  <r>
    <d v="2025-09-05T02:43:55"/>
    <x v="9"/>
    <x v="26"/>
    <s v="MARTINEZ  WILMAR"/>
    <x v="0"/>
    <x v="0"/>
    <n v="182"/>
    <n v="20.2222222222222"/>
    <n v="202.48011782032401"/>
    <m/>
    <n v="113185.8689"/>
    <x v="0"/>
    <n v="13432.4324"/>
    <x v="1492"/>
    <x v="0"/>
    <m/>
  </r>
  <r>
    <d v="2025-09-05T02:43:54"/>
    <x v="1"/>
    <x v="23"/>
    <s v="FLORES RINCON JORGE ALBERTO"/>
    <x v="12"/>
    <x v="0"/>
    <n v="250"/>
    <n v="19.230769230769202"/>
    <n v="292.47128129602402"/>
    <s v="SANTIAGO HENAO Realiz 6 viajes donde moviliz 109 Usuarios "/>
    <n v="163490.69959999999"/>
    <x v="0"/>
    <n v="13432.4324"/>
    <x v="1492"/>
    <x v="0"/>
    <m/>
  </r>
  <r>
    <d v="2025-09-05T02:43:55"/>
    <x v="1"/>
    <x v="27"/>
    <s v="PULGARIN GARCIA YONATHAN ANDRES"/>
    <x v="7"/>
    <x v="0"/>
    <n v="82"/>
    <n v="27.3333333333333"/>
    <n v="67.493372606774699"/>
    <s v="1 Descuento (Despachador) "/>
    <n v="37728.623"/>
    <x v="0"/>
    <n v="13432.4324"/>
    <x v="1492"/>
    <x v="0"/>
    <m/>
  </r>
  <r>
    <d v="2025-09-05T02:43:56"/>
    <x v="9"/>
    <x v="28"/>
    <s v="GOMEZ MARIN ALVARO"/>
    <x v="0"/>
    <x v="0"/>
    <n v="210"/>
    <n v="23.3333333333333"/>
    <n v="202.48011782032401"/>
    <s v="11 Descuentos (Transbordo y despachador) "/>
    <n v="113185.8689"/>
    <x v="0"/>
    <n v="13432.4324"/>
    <x v="1492"/>
    <x v="0"/>
    <m/>
  </r>
  <r>
    <d v="2025-09-05T02:43:56"/>
    <x v="1"/>
    <x v="29"/>
    <s v="MONTOYA OSPINA GILBERTO ANTONIO"/>
    <x v="3"/>
    <x v="0"/>
    <n v="236"/>
    <n v="23.6"/>
    <n v="224.97790868924901"/>
    <m/>
    <n v="125762.0766"/>
    <x v="0"/>
    <n v="13432.4324"/>
    <x v="1492"/>
    <x v="0"/>
    <m/>
  </r>
  <r>
    <d v="2025-09-05T02:43:56"/>
    <x v="9"/>
    <x v="30"/>
    <s v="HERRERA GIRALDO DAVINSON"/>
    <x v="4"/>
    <x v="0"/>
    <n v="157"/>
    <n v="22.428571428571399"/>
    <n v="157.48453608247399"/>
    <m/>
    <n v="88033.453599999993"/>
    <x v="1"/>
    <n v="13432.4324"/>
    <x v="1492"/>
    <x v="0"/>
    <m/>
  </r>
  <r>
    <d v="2025-09-05T02:43:56"/>
    <x v="1"/>
    <x v="31"/>
    <s v="MARTINEZ CHAVERRA LUIS NORBERTO"/>
    <x v="0"/>
    <x v="0"/>
    <n v="211"/>
    <n v="23.4444444444444"/>
    <n v="202.48011782032401"/>
    <m/>
    <n v="113185.8689"/>
    <x v="0"/>
    <n v="13432.4324"/>
    <x v="1492"/>
    <x v="0"/>
    <m/>
  </r>
  <r>
    <d v="2025-09-05T02:43:57"/>
    <x v="9"/>
    <x v="32"/>
    <s v="TABORDA ROJAS DIEGO ALEJANDRO"/>
    <x v="0"/>
    <x v="0"/>
    <n v="167"/>
    <n v="18.5555555555556"/>
    <n v="202.48011782032401"/>
    <s v="2 Descuentos (Conducts) "/>
    <n v="113185.8689"/>
    <x v="1"/>
    <n v="13432.4324"/>
    <x v="1492"/>
    <x v="0"/>
    <m/>
  </r>
  <r>
    <d v="2025-09-05T02:43:57"/>
    <x v="9"/>
    <x v="34"/>
    <s v="PALMAR PANA EDIXON JOSUE "/>
    <x v="2"/>
    <x v="0"/>
    <n v="126"/>
    <n v="19.384615384615401"/>
    <n v="146.23564064801201"/>
    <m/>
    <n v="81745.349799999996"/>
    <x v="0"/>
    <n v="13432.4324"/>
    <x v="1492"/>
    <x v="0"/>
    <m/>
  </r>
  <r>
    <d v="2025-09-05T02:43:57"/>
    <x v="1"/>
    <x v="33"/>
    <s v="CALLE BOTERO JUAN RICARDO"/>
    <x v="0"/>
    <x v="0"/>
    <n v="205"/>
    <n v="22.7777777777778"/>
    <n v="202.48011782032401"/>
    <s v="1 Descuento (Conduct) "/>
    <n v="113185.8689"/>
    <x v="0"/>
    <n v="13432.4324"/>
    <x v="1492"/>
    <x v="0"/>
    <m/>
  </r>
  <r>
    <d v="2025-09-05T02:43:57"/>
    <x v="1"/>
    <x v="35"/>
    <s v="OCAMPO OCAMPO ANTONIO JOSE"/>
    <x v="3"/>
    <x v="0"/>
    <n v="231"/>
    <n v="23.1"/>
    <n v="224.97790868924901"/>
    <m/>
    <n v="125762.0766"/>
    <x v="0"/>
    <n v="13432.4324"/>
    <x v="1492"/>
    <x v="0"/>
    <m/>
  </r>
  <r>
    <d v="2025-09-05T02:43:57"/>
    <x v="9"/>
    <x v="40"/>
    <s v="AGUDELO GARCIA DENIN ANGELO"/>
    <x v="3"/>
    <x v="0"/>
    <n v="279"/>
    <n v="27.9"/>
    <n v="224.97790868924901"/>
    <m/>
    <n v="125762.0766"/>
    <x v="1"/>
    <n v="13432.4324"/>
    <x v="1492"/>
    <x v="0"/>
    <m/>
  </r>
  <r>
    <d v="2025-09-05T02:43:58"/>
    <x v="1"/>
    <x v="42"/>
    <s v="CALLE BOTERO ANDRES CAMILO "/>
    <x v="0"/>
    <x v="0"/>
    <n v="245"/>
    <n v="27.2222222222222"/>
    <n v="202.48011782032401"/>
    <m/>
    <n v="113185.8689"/>
    <x v="1"/>
    <n v="13432.4324"/>
    <x v="1492"/>
    <x v="0"/>
    <m/>
  </r>
  <r>
    <d v="2025-09-06T03:28:46"/>
    <x v="9"/>
    <x v="36"/>
    <s v="HINCAPIE LOPEZ DIDIER FABIAN"/>
    <x v="6"/>
    <x v="0"/>
    <n v="166"/>
    <n v="20.75"/>
    <n v="172.92479108635101"/>
    <m/>
    <n v="96481.002800000002"/>
    <x v="1"/>
    <n v="13417.948700000001"/>
    <x v="1493"/>
    <x v="0"/>
    <m/>
  </r>
  <r>
    <d v="2025-09-06T03:28:47"/>
    <x v="1"/>
    <x v="1"/>
    <s v="GONZALEZ IPUANA RENE"/>
    <x v="6"/>
    <x v="0"/>
    <n v="148"/>
    <n v="18.5"/>
    <n v="172.92479108635101"/>
    <m/>
    <n v="96481.002800000002"/>
    <x v="0"/>
    <n v="13417.948700000001"/>
    <x v="1493"/>
    <x v="0"/>
    <m/>
  </r>
  <r>
    <d v="2025-09-06T03:28:47"/>
    <x v="9"/>
    <x v="37"/>
    <s v="SANCHEZ BETANCOURT FRANSCISCO"/>
    <x v="3"/>
    <x v="0"/>
    <n v="199"/>
    <n v="19.899999999999999"/>
    <n v="216.15598885793901"/>
    <m/>
    <n v="120601.25350000001"/>
    <x v="0"/>
    <n v="13417.948700000001"/>
    <x v="1493"/>
    <x v="0"/>
    <m/>
  </r>
  <r>
    <d v="2025-09-06T03:28:47"/>
    <x v="1"/>
    <x v="2"/>
    <s v="LONDOO LOPERA DUVAN ANDRES"/>
    <x v="0"/>
    <x v="3"/>
    <n v="203"/>
    <n v="22.5555555555556"/>
    <n v="194.54038997214499"/>
    <s v="2 Descuentos (conducts) "/>
    <n v="108541.1281"/>
    <x v="1"/>
    <n v="13417.948700000001"/>
    <x v="1493"/>
    <x v="0"/>
    <m/>
  </r>
  <r>
    <d v="2025-09-06T03:28:47"/>
    <x v="9"/>
    <x v="3"/>
    <s v="LOPEZ PINEDA DANIEL ESTIVEN"/>
    <x v="3"/>
    <x v="0"/>
    <n v="161"/>
    <n v="16.100000000000001"/>
    <n v="216.15598885793901"/>
    <s v="Se descuenta 0.5 viaje de 12 48 pm ya que NO ingresa al 13. "/>
    <n v="114571.0735"/>
    <x v="0"/>
    <n v="13417.948700000001"/>
    <x v="1493"/>
    <x v="2"/>
    <n v="10.808"/>
  </r>
  <r>
    <d v="2025-09-06T03:28:48"/>
    <x v="1"/>
    <x v="4"/>
    <s v="GIRALDO GIRALDO YOVIN ANDRES"/>
    <x v="0"/>
    <x v="0"/>
    <n v="213"/>
    <n v="23.6666666666667"/>
    <n v="194.54038997214499"/>
    <s v="2 Descuentos (usuario desubicado y conduct) "/>
    <n v="108541.1281"/>
    <x v="1"/>
    <n v="13417.948700000001"/>
    <x v="1493"/>
    <x v="0"/>
    <m/>
  </r>
  <r>
    <d v="2025-09-06T03:28:48"/>
    <x v="9"/>
    <x v="5"/>
    <s v="JARAMILLO JARAMILLO FRANCISCO WBEIMAR"/>
    <x v="0"/>
    <x v="0"/>
    <n v="204"/>
    <n v="22.6666666666667"/>
    <n v="194.54038997214499"/>
    <m/>
    <n v="108541.1281"/>
    <x v="1"/>
    <n v="13417.948700000001"/>
    <x v="1493"/>
    <x v="0"/>
    <m/>
  </r>
  <r>
    <d v="2025-09-06T03:28:48"/>
    <x v="1"/>
    <x v="6"/>
    <s v="CARTAGENA RAMIREZ FREDY ALONSO"/>
    <x v="10"/>
    <x v="0"/>
    <n v="88"/>
    <n v="19.5555555555556"/>
    <n v="97.270194986072397"/>
    <m/>
    <n v="54270.564100000003"/>
    <x v="0"/>
    <n v="13417.948700000001"/>
    <x v="1493"/>
    <x v="0"/>
    <m/>
  </r>
  <r>
    <d v="2025-09-06T03:28:49"/>
    <x v="9"/>
    <x v="7"/>
    <s v="MARIN ALZATE KEVIN ANDRES"/>
    <x v="1"/>
    <x v="0"/>
    <n v="210"/>
    <n v="19.090909090909101"/>
    <n v="237.77158774373299"/>
    <s v="2 Descuentos (Usuarios desubicados) "/>
    <n v="132661.37880000001"/>
    <x v="0"/>
    <n v="13417.948700000001"/>
    <x v="1493"/>
    <x v="0"/>
    <m/>
  </r>
  <r>
    <d v="2025-09-06T03:28:49"/>
    <x v="1"/>
    <x v="9"/>
    <s v="MACIAS HERNANDEZ JULIAN DAVID"/>
    <x v="6"/>
    <x v="0"/>
    <n v="171"/>
    <n v="21.375"/>
    <n v="172.92479108635101"/>
    <m/>
    <n v="96481.002800000002"/>
    <x v="0"/>
    <n v="13417.948700000001"/>
    <x v="1493"/>
    <x v="0"/>
    <m/>
  </r>
  <r>
    <d v="2025-09-06T03:28:49"/>
    <x v="9"/>
    <x v="11"/>
    <s v="DURANGO PAEZ GILDARDO"/>
    <x v="6"/>
    <x v="0"/>
    <n v="196"/>
    <n v="24.5"/>
    <n v="172.92479108635101"/>
    <s v="1 Descuento (Usuario desubicado) "/>
    <n v="96481.002800000002"/>
    <x v="1"/>
    <n v="13417.948700000001"/>
    <x v="1493"/>
    <x v="0"/>
    <m/>
  </r>
  <r>
    <d v="2025-09-06T03:28:50"/>
    <x v="1"/>
    <x v="12"/>
    <s v="VERENZUELA MARTINEZ ALEXANDER"/>
    <x v="6"/>
    <x v="0"/>
    <n v="220"/>
    <n v="27.5"/>
    <n v="172.92479108635101"/>
    <m/>
    <n v="96481.002800000002"/>
    <x v="1"/>
    <n v="13417.948700000001"/>
    <x v="1493"/>
    <x v="0"/>
    <m/>
  </r>
  <r>
    <d v="2025-09-06T03:28:50"/>
    <x v="9"/>
    <x v="13"/>
    <s v="PEREZ GARCIA JUAN ESTEBAN"/>
    <x v="3"/>
    <x v="0"/>
    <n v="204"/>
    <n v="20.399999999999999"/>
    <n v="216.15598885793901"/>
    <s v="2 Descuentos (Despachador) "/>
    <n v="120601.25350000001"/>
    <x v="0"/>
    <n v="13417.948700000001"/>
    <x v="1493"/>
    <x v="0"/>
    <m/>
  </r>
  <r>
    <d v="2025-09-06T03:28:50"/>
    <x v="1"/>
    <x v="14"/>
    <s v="PARRA VILLA YUBER ALONSO"/>
    <x v="3"/>
    <x v="0"/>
    <n v="240"/>
    <n v="24"/>
    <n v="216.15598885793901"/>
    <s v="3 Descuentos (Conducts) "/>
    <n v="120601.25350000001"/>
    <x v="0"/>
    <n v="13417.948700000001"/>
    <x v="1493"/>
    <x v="0"/>
    <m/>
  </r>
  <r>
    <d v="2025-09-06T03:28:50"/>
    <x v="9"/>
    <x v="15"/>
    <s v="ALBERTO ARISTIZABAL RAFAEL"/>
    <x v="0"/>
    <x v="0"/>
    <n v="187"/>
    <n v="20.7777777777778"/>
    <n v="194.54038997214499"/>
    <m/>
    <n v="108541.1281"/>
    <x v="0"/>
    <n v="13417.948700000001"/>
    <x v="1493"/>
    <x v="0"/>
    <m/>
  </r>
  <r>
    <d v="2025-09-06T03:28:51"/>
    <x v="1"/>
    <x v="16"/>
    <s v="GUTIERREZ ARICAPA DANIEL HUMBERTO"/>
    <x v="3"/>
    <x v="0"/>
    <n v="191"/>
    <n v="19.100000000000001"/>
    <n v="216.15598885793901"/>
    <s v="1 Descuento (Usuario desubicado) "/>
    <n v="120601.25350000001"/>
    <x v="0"/>
    <n v="13417.948700000001"/>
    <x v="1493"/>
    <x v="0"/>
    <m/>
  </r>
  <r>
    <d v="2025-09-06T03:28:51"/>
    <x v="9"/>
    <x v="17"/>
    <s v="VALENCIA MENDOZA JHON"/>
    <x v="3"/>
    <x v="3"/>
    <n v="228"/>
    <n v="22.8"/>
    <n v="216.15598885793901"/>
    <m/>
    <n v="120601.25350000001"/>
    <x v="0"/>
    <n v="13417.948700000001"/>
    <x v="1493"/>
    <x v="0"/>
    <m/>
  </r>
  <r>
    <d v="2025-09-06T03:28:51"/>
    <x v="1"/>
    <x v="18"/>
    <s v="DURANGO DAVID JOSE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1"/>
    <x v="9"/>
    <x v="19"/>
    <s v="QUIRAMA CASTAEDA JHON JADER"/>
    <x v="6"/>
    <x v="3"/>
    <n v="232"/>
    <n v="29"/>
    <n v="172.92479108635101"/>
    <s v="1 Descuento (Despachador) "/>
    <n v="96481.002800000002"/>
    <x v="1"/>
    <n v="13417.948700000001"/>
    <x v="1493"/>
    <x v="0"/>
    <m/>
  </r>
  <r>
    <d v="2025-09-06T03:28:52"/>
    <x v="1"/>
    <x v="20"/>
    <s v="SALDARRIAGA PARRA LUIS ALBERTO"/>
    <x v="6"/>
    <x v="0"/>
    <n v="170"/>
    <n v="20"/>
    <n v="183.732590529248"/>
    <m/>
    <n v="102511.0655"/>
    <x v="2"/>
    <n v="13417.948700000001"/>
    <x v="1493"/>
    <x v="0"/>
    <m/>
  </r>
  <r>
    <d v="2025-09-06T03:28:52"/>
    <x v="9"/>
    <x v="21"/>
    <s v="MARULANDA JARAMILLO DAWER ANDRES"/>
    <x v="0"/>
    <x v="0"/>
    <n v="173"/>
    <n v="19.2222222222222"/>
    <n v="194.54038997214499"/>
    <s v="Se descuenta 0.5 viaje de 12 40 pm ya que NO ingresa al 13. "/>
    <n v="102510.94809999999"/>
    <x v="0"/>
    <n v="13417.948700000001"/>
    <x v="1493"/>
    <x v="2"/>
    <n v="10.808"/>
  </r>
  <r>
    <d v="2025-09-06T03:28:52"/>
    <x v="1"/>
    <x v="38"/>
    <s v="MARTINEZ  WILMAR"/>
    <x v="6"/>
    <x v="0"/>
    <n v="152"/>
    <n v="19"/>
    <n v="172.92479108635101"/>
    <m/>
    <n v="96481.002800000002"/>
    <x v="1"/>
    <n v="13417.948700000001"/>
    <x v="1493"/>
    <x v="0"/>
    <m/>
  </r>
  <r>
    <d v="2025-09-06T03:28:52"/>
    <x v="9"/>
    <x v="22"/>
    <s v="CIRO MARIN RODRIGO ALBERTO"/>
    <x v="3"/>
    <x v="0"/>
    <n v="239"/>
    <n v="23.9"/>
    <n v="216.15598885793901"/>
    <m/>
    <n v="120601.25350000001"/>
    <x v="0"/>
    <n v="13417.948700000001"/>
    <x v="1493"/>
    <x v="0"/>
    <m/>
  </r>
  <r>
    <d v="2025-09-06T03:28:53"/>
    <x v="1"/>
    <x v="23"/>
    <s v="FLORES RINCON JORGE ALBERTO"/>
    <x v="9"/>
    <x v="0"/>
    <n v="296"/>
    <n v="24.6666666666667"/>
    <n v="259.38718662952601"/>
    <s v="FERNEY HENAO Realiz 5 viajes donde moviliz 140 Usuarios 2 Descuentos (Despachador) "/>
    <n v="144721.5042"/>
    <x v="0"/>
    <n v="13417.948700000001"/>
    <x v="1493"/>
    <x v="0"/>
    <m/>
  </r>
  <r>
    <d v="2025-09-06T03:28:53"/>
    <x v="9"/>
    <x v="24"/>
    <s v="OSORIO URREGO SANTIAGO"/>
    <x v="1"/>
    <x v="0"/>
    <n v="222"/>
    <n v="20.181818181818201"/>
    <n v="237.77158774373299"/>
    <m/>
    <n v="132661.37880000001"/>
    <x v="0"/>
    <n v="13417.948700000001"/>
    <x v="1493"/>
    <x v="0"/>
    <m/>
  </r>
  <r>
    <d v="2025-09-06T03:28:53"/>
    <x v="1"/>
    <x v="25"/>
    <s v="LEON PEREZ RAUL ENRIQUE"/>
    <x v="0"/>
    <x v="0"/>
    <n v="189"/>
    <n v="21"/>
    <n v="194.54038997214499"/>
    <m/>
    <n v="108541.1281"/>
    <x v="0"/>
    <n v="13417.948700000001"/>
    <x v="1493"/>
    <x v="0"/>
    <m/>
  </r>
  <r>
    <d v="2025-09-06T03:28:53"/>
    <x v="9"/>
    <x v="26"/>
    <s v="LAYOS JIMENEZ JOHAN CAMILO"/>
    <x v="0"/>
    <x v="0"/>
    <n v="172"/>
    <n v="19.1111111111111"/>
    <n v="194.54038997214499"/>
    <m/>
    <n v="108541.1281"/>
    <x v="0"/>
    <n v="13417.948700000001"/>
    <x v="1493"/>
    <x v="0"/>
    <m/>
  </r>
  <r>
    <d v="2025-09-06T03:28:54"/>
    <x v="1"/>
    <x v="39"/>
    <s v="HERNANDEZ MORALES JHON DAYRON"/>
    <x v="3"/>
    <x v="0"/>
    <n v="232"/>
    <n v="23.2"/>
    <n v="216.15598885793901"/>
    <m/>
    <n v="120601.25350000001"/>
    <x v="0"/>
    <n v="13417.948700000001"/>
    <x v="1493"/>
    <x v="0"/>
    <m/>
  </r>
  <r>
    <d v="2025-09-06T03:28:54"/>
    <x v="9"/>
    <x v="27"/>
    <s v="PULGARIN GARCIA YONATHAN ANDRES"/>
    <x v="2"/>
    <x v="0"/>
    <n v="127"/>
    <n v="19.538461538461501"/>
    <n v="140.50139275766"/>
    <m/>
    <n v="78390.814799999993"/>
    <x v="0"/>
    <n v="13417.948700000001"/>
    <x v="1493"/>
    <x v="0"/>
    <m/>
  </r>
  <r>
    <d v="2025-09-06T03:28:54"/>
    <x v="9"/>
    <x v="29"/>
    <s v="MONTOYA OSPINA GILBERTO ANTONIO"/>
    <x v="1"/>
    <x v="0"/>
    <n v="250"/>
    <n v="22.727272727272702"/>
    <n v="237.77158774373299"/>
    <s v="3 Descuentos (Asociado y conducts) "/>
    <n v="132661.37880000001"/>
    <x v="0"/>
    <n v="13417.948700000001"/>
    <x v="1493"/>
    <x v="0"/>
    <m/>
  </r>
  <r>
    <d v="2025-09-06T03:28:55"/>
    <x v="1"/>
    <x v="30"/>
    <s v="HERRERA GIRALDO DAVINSON"/>
    <x v="0"/>
    <x v="0"/>
    <n v="179"/>
    <n v="19.8888888888889"/>
    <n v="194.54038997214499"/>
    <m/>
    <n v="108541.1281"/>
    <x v="1"/>
    <n v="13417.948700000001"/>
    <x v="1493"/>
    <x v="0"/>
    <m/>
  </r>
  <r>
    <d v="2025-09-06T03:28:54"/>
    <x v="1"/>
    <x v="28"/>
    <s v="GOMEZ MARIN ALVARO"/>
    <x v="2"/>
    <x v="0"/>
    <n v="103"/>
    <n v="18.727272727272702"/>
    <n v="118.885793871866"/>
    <m/>
    <n v="66330.689400000003"/>
    <x v="0"/>
    <n v="13417.948700000001"/>
    <x v="1493"/>
    <x v="0"/>
    <m/>
  </r>
  <r>
    <d v="2025-09-06T03:28:55"/>
    <x v="9"/>
    <x v="31"/>
    <s v="MARTINEZ CHAVERRA LUIS NORBERTO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5"/>
    <x v="1"/>
    <x v="32"/>
    <s v="TABORDA ROJAS DIEGO ALEJANDRO "/>
    <x v="6"/>
    <x v="0"/>
    <n v="192"/>
    <n v="24"/>
    <n v="172.92479108635101"/>
    <m/>
    <n v="96481.002800000002"/>
    <x v="1"/>
    <n v="13417.948700000001"/>
    <x v="1493"/>
    <x v="0"/>
    <m/>
  </r>
  <r>
    <d v="2025-09-06T03:28:55"/>
    <x v="9"/>
    <x v="33"/>
    <s v="CALLE BOTERO JUAN RICARDO"/>
    <x v="3"/>
    <x v="0"/>
    <n v="203"/>
    <n v="20.3"/>
    <n v="216.15598885793901"/>
    <m/>
    <n v="120601.25350000001"/>
    <x v="0"/>
    <n v="13417.948700000001"/>
    <x v="1493"/>
    <x v="0"/>
    <m/>
  </r>
  <r>
    <d v="2025-09-06T03:28:55"/>
    <x v="1"/>
    <x v="34"/>
    <s v="HENAO HOYOS SANTIAGO"/>
    <x v="9"/>
    <x v="0"/>
    <n v="256"/>
    <n v="21.3333333333333"/>
    <n v="259.38718662952601"/>
    <s v="Se descuenta 0.5 viaje 1 06 pm ya que NO ingresa al 13 "/>
    <n v="138691.3242"/>
    <x v="0"/>
    <n v="13417.948700000001"/>
    <x v="1493"/>
    <x v="2"/>
    <n v="10.808"/>
  </r>
  <r>
    <d v="2025-09-06T03:28:56"/>
    <x v="9"/>
    <x v="35"/>
    <s v="OCAMPO OCAMPO ANTONIO JOSE "/>
    <x v="1"/>
    <x v="0"/>
    <n v="284"/>
    <n v="25.818181818181799"/>
    <n v="237.77158774373299"/>
    <m/>
    <n v="132661.37880000001"/>
    <x v="0"/>
    <n v="13417.948700000001"/>
    <x v="1493"/>
    <x v="0"/>
    <m/>
  </r>
  <r>
    <d v="2025-09-06T03:28:56"/>
    <x v="1"/>
    <x v="40"/>
    <s v="AGUDELO GARCIA DENIN ANGELO"/>
    <x v="3"/>
    <x v="0"/>
    <n v="231"/>
    <n v="23.1"/>
    <n v="216.15598885793901"/>
    <m/>
    <n v="120601.25350000001"/>
    <x v="1"/>
    <n v="13417.948700000001"/>
    <x v="1493"/>
    <x v="0"/>
    <m/>
  </r>
  <r>
    <d v="2025-09-06T03:28:56"/>
    <x v="9"/>
    <x v="42"/>
    <s v="CALLE BOTERO ANDRES CAMILO "/>
    <x v="6"/>
    <x v="0"/>
    <n v="169"/>
    <n v="21.125"/>
    <n v="172.92479108635101"/>
    <s v="2 Descuentos (conducts) "/>
    <n v="96481.002800000002"/>
    <x v="1"/>
    <n v="13417.948700000001"/>
    <x v="1493"/>
    <x v="0"/>
    <m/>
  </r>
  <r>
    <d v="2025-09-07T03:02:59"/>
    <x v="1"/>
    <x v="3"/>
    <s v="LOPEZ PINEDA DANIEL ESTIVEN"/>
    <x v="6"/>
    <x v="0"/>
    <n v="88"/>
    <n v="11"/>
    <n v="165.56202143951"/>
    <s v="2 Descuentos (Usuarios desubicados) "/>
    <n v="92173.782500000001"/>
    <x v="0"/>
    <n v="10807.5"/>
    <x v="1494"/>
    <x v="0"/>
    <m/>
  </r>
  <r>
    <d v="2025-09-07T03:02:58"/>
    <x v="1"/>
    <x v="36"/>
    <s v="HINCAPIE LOPEZ DIDIER FABIAN"/>
    <x v="8"/>
    <x v="0"/>
    <n v="93"/>
    <n v="18.600000000000001"/>
    <n v="103.47626339969401"/>
    <m/>
    <n v="57608.614099999999"/>
    <x v="1"/>
    <n v="10807.5"/>
    <x v="1494"/>
    <x v="0"/>
    <m/>
  </r>
  <r>
    <d v="2025-09-07T03:02:59"/>
    <x v="9"/>
    <x v="1"/>
    <s v="GONZALEZ IPUANA RENE "/>
    <x v="6"/>
    <x v="0"/>
    <n v="151"/>
    <n v="18.875"/>
    <n v="165.56202143951"/>
    <s v="1 Descuento (Despachador) "/>
    <n v="92173.782500000001"/>
    <x v="0"/>
    <n v="10807.5"/>
    <x v="1494"/>
    <x v="0"/>
    <m/>
  </r>
  <r>
    <d v="2025-09-07T03:02:59"/>
    <x v="1"/>
    <x v="37"/>
    <s v="SANCHEZ BETANCOURT FRANSCISCO"/>
    <x v="0"/>
    <x v="0"/>
    <n v="195"/>
    <n v="21.6666666666667"/>
    <n v="186.25727411944899"/>
    <m/>
    <n v="103695.50539999999"/>
    <x v="0"/>
    <n v="10807.5"/>
    <x v="1494"/>
    <x v="0"/>
    <m/>
  </r>
  <r>
    <d v="2025-09-07T03:02:59"/>
    <x v="9"/>
    <x v="2"/>
    <s v="HERNANDEZ MACIAS GILBERTO"/>
    <x v="0"/>
    <x v="0"/>
    <n v="191"/>
    <n v="21.2222222222222"/>
    <n v="186.25727411944899"/>
    <m/>
    <n v="103695.50539999999"/>
    <x v="1"/>
    <n v="10807.5"/>
    <x v="1494"/>
    <x v="0"/>
    <m/>
  </r>
  <r>
    <d v="2025-09-07T03:03:00"/>
    <x v="9"/>
    <x v="4"/>
    <s v="GIRALDO GIRALDO YOVIN ANDRES"/>
    <x v="6"/>
    <x v="0"/>
    <n v="171"/>
    <n v="21.375"/>
    <n v="165.56202143951"/>
    <s v="1 Descuento (Despachador) "/>
    <n v="92173.782500000001"/>
    <x v="1"/>
    <n v="10807.5"/>
    <x v="1494"/>
    <x v="0"/>
    <m/>
  </r>
  <r>
    <d v="2025-09-07T03:03:00"/>
    <x v="1"/>
    <x v="5"/>
    <s v="GONZALEZ PEREZ RAFAEL JOSE"/>
    <x v="8"/>
    <x v="0"/>
    <n v="76"/>
    <n v="15.2"/>
    <n v="103.47626339969401"/>
    <m/>
    <n v="57608.614099999999"/>
    <x v="1"/>
    <n v="10807.5"/>
    <x v="1494"/>
    <x v="0"/>
    <m/>
  </r>
  <r>
    <d v="2025-09-07T03:03:00"/>
    <x v="9"/>
    <x v="6"/>
    <s v="CARTAGENA RAMIREZ FREDY ALONSO"/>
    <x v="2"/>
    <x v="0"/>
    <n v="165"/>
    <n v="27.5"/>
    <n v="124.171516079632"/>
    <m/>
    <n v="69130.336899999995"/>
    <x v="0"/>
    <n v="10807.5"/>
    <x v="1494"/>
    <x v="0"/>
    <m/>
  </r>
  <r>
    <d v="2025-09-07T03:03:01"/>
    <x v="1"/>
    <x v="7"/>
    <s v="MARIN ALZATE KEVIN ANDRES"/>
    <x v="6"/>
    <x v="0"/>
    <n v="162"/>
    <n v="20.25"/>
    <n v="165.56202143951"/>
    <m/>
    <n v="92173.782500000001"/>
    <x v="0"/>
    <n v="10807.5"/>
    <x v="1494"/>
    <x v="0"/>
    <m/>
  </r>
  <r>
    <d v="2025-09-07T03:03:01"/>
    <x v="9"/>
    <x v="8"/>
    <s v="YEPES TORRES JHON ALEXANDER "/>
    <x v="10"/>
    <x v="0"/>
    <n v="98"/>
    <n v="24.5"/>
    <n v="82.781010719755002"/>
    <s v="1 Descuento (Tecnico radios) "/>
    <n v="46086.891300000003"/>
    <x v="0"/>
    <n v="10807.5"/>
    <x v="1494"/>
    <x v="0"/>
    <m/>
  </r>
  <r>
    <d v="2025-09-07T03:03:01"/>
    <x v="1"/>
    <x v="9"/>
    <s v="DAVID  HENRY GIOVANNY"/>
    <x v="8"/>
    <x v="0"/>
    <n v="127"/>
    <n v="25.4"/>
    <n v="103.47626339969401"/>
    <m/>
    <n v="57608.614099999999"/>
    <x v="0"/>
    <n v="10807.5"/>
    <x v="1494"/>
    <x v="0"/>
    <m/>
  </r>
  <r>
    <d v="2025-09-07T03:03:01"/>
    <x v="9"/>
    <x v="11"/>
    <s v="DURANGO PAEZ GILDARDO"/>
    <x v="7"/>
    <x v="0"/>
    <n v="46"/>
    <n v="15.3333333333333"/>
    <n v="62.085758039816199"/>
    <m/>
    <n v="34565.1685"/>
    <x v="1"/>
    <n v="10807.5"/>
    <x v="1494"/>
    <x v="0"/>
    <m/>
  </r>
  <r>
    <d v="2025-09-07T03:03:02"/>
    <x v="1"/>
    <x v="12"/>
    <s v="VERENZUELA MARTINEZ ALEXANDER"/>
    <x v="12"/>
    <x v="0"/>
    <n v="285"/>
    <n v="21.923076923076898"/>
    <n v="269.03828483920398"/>
    <s v="3 Descuentos (Usuarios desubicados y despachador) "/>
    <n v="149782.39660000001"/>
    <x v="1"/>
    <n v="10807.5"/>
    <x v="1494"/>
    <x v="0"/>
    <m/>
  </r>
  <r>
    <d v="2025-09-07T03:03:02"/>
    <x v="9"/>
    <x v="13"/>
    <s v="PEREZ GARCIA JUAN ESTEBAN"/>
    <x v="0"/>
    <x v="0"/>
    <n v="172"/>
    <n v="19.1111111111111"/>
    <n v="186.25727411944899"/>
    <m/>
    <n v="103695.50539999999"/>
    <x v="0"/>
    <n v="10807.5"/>
    <x v="1494"/>
    <x v="0"/>
    <m/>
  </r>
  <r>
    <d v="2025-09-07T03:03:02"/>
    <x v="1"/>
    <x v="14"/>
    <s v="PARRA VILLA YUBER ALONSO"/>
    <x v="3"/>
    <x v="0"/>
    <n v="189"/>
    <n v="18.899999999999999"/>
    <n v="206.95252679938699"/>
    <m/>
    <n v="115217.2282"/>
    <x v="0"/>
    <n v="10807.5"/>
    <x v="1494"/>
    <x v="0"/>
    <m/>
  </r>
  <r>
    <d v="2025-09-07T03:03:03"/>
    <x v="9"/>
    <x v="15"/>
    <s v="ALBERTO ARISTIZABAL RAFAEL"/>
    <x v="0"/>
    <x v="0"/>
    <n v="196"/>
    <n v="21.7777777777778"/>
    <n v="186.25727411944899"/>
    <s v="2 Descuentos (Usuarios desubicados) "/>
    <n v="103695.50539999999"/>
    <x v="0"/>
    <n v="10807.5"/>
    <x v="1494"/>
    <x v="0"/>
    <m/>
  </r>
  <r>
    <d v="2025-09-07T03:03:03"/>
    <x v="1"/>
    <x v="16"/>
    <s v="MACEA ARBELAEZ MATEO"/>
    <x v="6"/>
    <x v="0"/>
    <n v="158"/>
    <n v="19.75"/>
    <n v="165.56202143951"/>
    <m/>
    <n v="92173.782500000001"/>
    <x v="0"/>
    <n v="10807.5"/>
    <x v="1494"/>
    <x v="0"/>
    <m/>
  </r>
  <r>
    <d v="2025-09-07T03:03:03"/>
    <x v="9"/>
    <x v="17"/>
    <s v="VALENCIA MENDOZA JHON"/>
    <x v="4"/>
    <x v="0"/>
    <n v="188"/>
    <n v="26.8571428571429"/>
    <n v="144.86676875957099"/>
    <m/>
    <n v="80652.059699999998"/>
    <x v="0"/>
    <n v="10807.5"/>
    <x v="1494"/>
    <x v="0"/>
    <m/>
  </r>
  <r>
    <d v="2025-09-07T03:03:03"/>
    <x v="1"/>
    <x v="18"/>
    <s v="MACIAS HERNANDEZ JULIAN DAVID"/>
    <x v="0"/>
    <x v="0"/>
    <n v="164"/>
    <n v="18.2222222222222"/>
    <n v="186.25727411944899"/>
    <s v="1 Descuento (Usuario desubicado) "/>
    <n v="103695.50539999999"/>
    <x v="0"/>
    <n v="10807.5"/>
    <x v="1494"/>
    <x v="0"/>
    <m/>
  </r>
  <r>
    <d v="2025-09-07T03:03:04"/>
    <x v="9"/>
    <x v="19"/>
    <s v="QUIRAMA CASTAEDA JHON JADER"/>
    <x v="3"/>
    <x v="0"/>
    <n v="229"/>
    <n v="24.105263157894701"/>
    <n v="196.60490045941799"/>
    <s v="2 Descuentos (Conduct y despachador) "/>
    <n v="109456.3668"/>
    <x v="1"/>
    <n v="10807.5"/>
    <x v="1494"/>
    <x v="0"/>
    <m/>
  </r>
  <r>
    <d v="2025-09-07T03:03:04"/>
    <x v="9"/>
    <x v="21"/>
    <s v="MARULANDA JARAMILLO DAWER ANDRES"/>
    <x v="6"/>
    <x v="0"/>
    <n v="142"/>
    <n v="17.75"/>
    <n v="165.56202143951"/>
    <m/>
    <n v="92173.782500000001"/>
    <x v="0"/>
    <n v="10807.5"/>
    <x v="1494"/>
    <x v="0"/>
    <m/>
  </r>
  <r>
    <d v="2025-09-07T03:03:04"/>
    <x v="1"/>
    <x v="20"/>
    <s v="SALDARRIAGA PARRA LUIS ALBERTO"/>
    <x v="0"/>
    <x v="0"/>
    <n v="176"/>
    <n v="19.5555555555556"/>
    <n v="186.25727411944899"/>
    <m/>
    <n v="103695.50539999999"/>
    <x v="2"/>
    <n v="10807.5"/>
    <x v="1494"/>
    <x v="0"/>
    <m/>
  </r>
  <r>
    <d v="2025-09-07T03:03:04"/>
    <x v="1"/>
    <x v="38"/>
    <s v="OSORIO URREGO SANTIAGO"/>
    <x v="1"/>
    <x v="0"/>
    <n v="260"/>
    <n v="23.636363636363601"/>
    <n v="227.647779479326"/>
    <s v="2 Descuentos (Conducts) "/>
    <n v="126738.951"/>
    <x v="1"/>
    <n v="10807.5"/>
    <x v="1494"/>
    <x v="0"/>
    <m/>
  </r>
  <r>
    <d v="2025-09-07T03:03:05"/>
    <x v="9"/>
    <x v="23"/>
    <s v="FLORES RINCON JORGE ALBERTO"/>
    <x v="0"/>
    <x v="0"/>
    <n v="183"/>
    <n v="20.3333333333333"/>
    <n v="186.25727411944899"/>
    <m/>
    <n v="103695.50539999999"/>
    <x v="0"/>
    <n v="10807.5"/>
    <x v="1494"/>
    <x v="0"/>
    <m/>
  </r>
  <r>
    <d v="2025-09-07T03:03:05"/>
    <x v="1"/>
    <x v="24"/>
    <s v="AGUDELO GARCIA LLORDIN ELIAS "/>
    <x v="0"/>
    <x v="0"/>
    <n v="137"/>
    <n v="15.2222222222222"/>
    <n v="186.25727411944899"/>
    <s v="2 Descuentos (Transbordo) "/>
    <n v="103695.50539999999"/>
    <x v="0"/>
    <n v="10807.5"/>
    <x v="1494"/>
    <x v="0"/>
    <m/>
  </r>
  <r>
    <d v="2025-09-07T03:03:05"/>
    <x v="9"/>
    <x v="25"/>
    <s v="JARAMILLO JARAMILLO FRANCISCO WBEIMAR"/>
    <x v="0"/>
    <x v="3"/>
    <n v="169"/>
    <n v="18.7777777777778"/>
    <n v="186.25727411944899"/>
    <m/>
    <n v="103695.50539999999"/>
    <x v="0"/>
    <n v="10807.5"/>
    <x v="1494"/>
    <x v="0"/>
    <m/>
  </r>
  <r>
    <d v="2025-09-07T03:03:05"/>
    <x v="1"/>
    <x v="26"/>
    <s v="LAYOS JIMENEZ JOHAN CAMILO"/>
    <x v="6"/>
    <x v="0"/>
    <n v="134"/>
    <n v="16.75"/>
    <n v="165.56202143951"/>
    <m/>
    <n v="92173.782500000001"/>
    <x v="0"/>
    <n v="10807.5"/>
    <x v="1494"/>
    <x v="0"/>
    <m/>
  </r>
  <r>
    <d v="2025-09-07T03:03:06"/>
    <x v="9"/>
    <x v="39"/>
    <s v="CUADROS PRESIGA JOSE GABRIEL"/>
    <x v="3"/>
    <x v="0"/>
    <n v="207"/>
    <n v="20.7"/>
    <n v="206.95252679938699"/>
    <m/>
    <n v="115217.2282"/>
    <x v="0"/>
    <n v="10807.5"/>
    <x v="1494"/>
    <x v="0"/>
    <m/>
  </r>
  <r>
    <d v="2025-09-07T03:03:06"/>
    <x v="1"/>
    <x v="27"/>
    <s v="PULGARIN GARCIA YONATHAN ANDRES"/>
    <x v="6"/>
    <x v="0"/>
    <n v="147"/>
    <n v="18.375"/>
    <n v="165.56202143951"/>
    <s v="2 Descuentos (Conducts) "/>
    <n v="92173.782500000001"/>
    <x v="0"/>
    <n v="10807.5"/>
    <x v="1494"/>
    <x v="0"/>
    <m/>
  </r>
  <r>
    <d v="2025-09-07T03:03:06"/>
    <x v="9"/>
    <x v="28"/>
    <s v="GOMEZ MARIN ALVARO"/>
    <x v="0"/>
    <x v="0"/>
    <n v="141"/>
    <n v="15.6666666666667"/>
    <n v="186.25727411944899"/>
    <m/>
    <n v="103695.50539999999"/>
    <x v="0"/>
    <n v="10807.5"/>
    <x v="1494"/>
    <x v="0"/>
    <m/>
  </r>
  <r>
    <d v="2025-09-07T03:03:06"/>
    <x v="1"/>
    <x v="29"/>
    <s v="MONTOYA OSPINA GILBERTO ANTONIO"/>
    <x v="0"/>
    <x v="0"/>
    <n v="214"/>
    <n v="23.7777777777778"/>
    <n v="186.25727411944899"/>
    <m/>
    <n v="103695.50539999999"/>
    <x v="0"/>
    <n v="10807.5"/>
    <x v="1494"/>
    <x v="0"/>
    <m/>
  </r>
  <r>
    <d v="2025-09-07T03:03:07"/>
    <x v="1"/>
    <x v="31"/>
    <s v="MARTINEZ CHAVERRA LUIS NORBERTO"/>
    <x v="0"/>
    <x v="0"/>
    <n v="217"/>
    <n v="24.1111111111111"/>
    <n v="186.25727411944899"/>
    <m/>
    <n v="103695.50539999999"/>
    <x v="0"/>
    <n v="10807.5"/>
    <x v="1494"/>
    <x v="0"/>
    <m/>
  </r>
  <r>
    <d v="2025-09-07T03:03:06"/>
    <x v="9"/>
    <x v="30"/>
    <s v="HERRERA GIRALDO DAVINSON"/>
    <x v="0"/>
    <x v="0"/>
    <n v="154"/>
    <n v="17.1111111111111"/>
    <n v="186.25727411944899"/>
    <m/>
    <n v="103695.50539999999"/>
    <x v="1"/>
    <n v="10807.5"/>
    <x v="1494"/>
    <x v="0"/>
    <m/>
  </r>
  <r>
    <d v="2025-09-07T03:03:07"/>
    <x v="9"/>
    <x v="32"/>
    <s v="GUTIERREZ ARICAPA DANIEL HUMBERTO"/>
    <x v="6"/>
    <x v="0"/>
    <n v="202"/>
    <n v="25.25"/>
    <n v="165.56202143951"/>
    <m/>
    <n v="92173.782500000001"/>
    <x v="1"/>
    <n v="10807.5"/>
    <x v="1494"/>
    <x v="0"/>
    <m/>
  </r>
  <r>
    <d v="2025-09-07T03:03:07"/>
    <x v="1"/>
    <x v="33"/>
    <s v="CALLE BOTERO JUAN RICARDO"/>
    <x v="0"/>
    <x v="0"/>
    <n v="208"/>
    <n v="23.1111111111111"/>
    <n v="186.25727411944899"/>
    <m/>
    <n v="103695.50539999999"/>
    <x v="0"/>
    <n v="10807.5"/>
    <x v="1494"/>
    <x v="0"/>
    <m/>
  </r>
  <r>
    <d v="2025-09-07T03:03:07"/>
    <x v="9"/>
    <x v="34"/>
    <s v="PALMAR PANA EDIXON JOSUE"/>
    <x v="6"/>
    <x v="0"/>
    <n v="158"/>
    <n v="19.75"/>
    <n v="165.56202143951"/>
    <s v="1 Descuento (Usuario desubicado) "/>
    <n v="92173.782500000001"/>
    <x v="0"/>
    <n v="10807.5"/>
    <x v="1494"/>
    <x v="0"/>
    <m/>
  </r>
  <r>
    <d v="2025-09-07T03:03:08"/>
    <x v="1"/>
    <x v="35"/>
    <s v="OCAMPO OCAMPO ANTONIO JOSE"/>
    <x v="6"/>
    <x v="0"/>
    <n v="213"/>
    <n v="28.4"/>
    <n v="155.21439509954101"/>
    <m/>
    <n v="86412.921100000007"/>
    <x v="0"/>
    <n v="10807.5"/>
    <x v="1494"/>
    <x v="0"/>
    <m/>
  </r>
  <r>
    <d v="2025-09-07T03:03:08"/>
    <x v="9"/>
    <x v="41"/>
    <s v="HERNANDEZ MORALES JHON DAYRON"/>
    <x v="3"/>
    <x v="0"/>
    <n v="224"/>
    <n v="22.4"/>
    <n v="206.95252679938699"/>
    <m/>
    <n v="115217.2282"/>
    <x v="1"/>
    <n v="10807.5"/>
    <x v="1494"/>
    <x v="0"/>
    <m/>
  </r>
  <r>
    <d v="2025-09-07T03:03:08"/>
    <x v="1"/>
    <x v="40"/>
    <s v="AGUDELO GARCIA DENIN ANGELO"/>
    <x v="2"/>
    <x v="0"/>
    <n v="133"/>
    <n v="20.461538461538499"/>
    <n v="134.51914241960199"/>
    <s v="2 Descuentos (Usuarios desubicados) "/>
    <n v="74891.198300000004"/>
    <x v="1"/>
    <n v="10807.5"/>
    <x v="1494"/>
    <x v="0"/>
    <m/>
  </r>
  <r>
    <d v="2025-09-07T03:03:08"/>
    <x v="9"/>
    <x v="42"/>
    <s v="CALLE BOTERO ANDRES CAMILO "/>
    <x v="6"/>
    <x v="0"/>
    <n v="194"/>
    <n v="24.25"/>
    <n v="165.56202143951"/>
    <s v="1 Descuento (Despachador) "/>
    <n v="92173.782500000001"/>
    <x v="1"/>
    <n v="10807.5"/>
    <x v="1494"/>
    <x v="0"/>
    <m/>
  </r>
  <r>
    <d v="2025-09-08T01:47:40"/>
    <x v="12"/>
    <x v="37"/>
    <s v="SANCHEZ BETANCOURT FRANSCISCO"/>
    <x v="1"/>
    <x v="0"/>
    <n v="208"/>
    <n v="18.909090909090899"/>
    <n v="198.4"/>
    <s v="3 Descuentos (Conducts) "/>
    <n v="109629"/>
    <x v="0"/>
    <n v="14825"/>
    <x v="1495"/>
    <x v="0"/>
    <m/>
  </r>
  <r>
    <d v="2025-09-08T01:47:41"/>
    <x v="12"/>
    <x v="3"/>
    <s v="LOPEZ PINEDA DANIEL ESTIVEN"/>
    <x v="1"/>
    <x v="0"/>
    <n v="210"/>
    <n v="19.090909090909101"/>
    <n v="198.4"/>
    <m/>
    <n v="109629"/>
    <x v="0"/>
    <n v="14825"/>
    <x v="1495"/>
    <x v="0"/>
    <m/>
  </r>
  <r>
    <d v="2025-09-08T01:47:41"/>
    <x v="12"/>
    <x v="5"/>
    <s v="GONZALEZ PEREZ RAFAEL JOSE"/>
    <x v="3"/>
    <x v="0"/>
    <n v="201"/>
    <n v="20.100000000000001"/>
    <n v="180.363636363636"/>
    <m/>
    <n v="99662.727299999999"/>
    <x v="1"/>
    <n v="14825"/>
    <x v="1495"/>
    <x v="0"/>
    <m/>
  </r>
  <r>
    <d v="2025-09-08T01:47:41"/>
    <x v="12"/>
    <x v="8"/>
    <s v="YEPES TORRES JHON ALEXANDER"/>
    <x v="3"/>
    <x v="0"/>
    <n v="186"/>
    <n v="18.600000000000001"/>
    <n v="180.363636363636"/>
    <s v="Se descuenta 0.5 viaje de 12 10 pm ya que NO espera el tiempo indicado en el paradero. "/>
    <n v="94679.6973"/>
    <x v="0"/>
    <n v="14825"/>
    <x v="1495"/>
    <x v="2"/>
    <n v="9.0180000000000007"/>
  </r>
  <r>
    <d v="2025-09-08T01:47:41"/>
    <x v="12"/>
    <x v="13"/>
    <s v="PEREZ GARCIA JUAN ESTEBAN"/>
    <x v="1"/>
    <x v="0"/>
    <n v="195"/>
    <n v="17.727272727272702"/>
    <n v="198.4"/>
    <m/>
    <n v="109629"/>
    <x v="0"/>
    <n v="14825"/>
    <x v="1495"/>
    <x v="0"/>
    <m/>
  </r>
  <r>
    <d v="2025-09-08T01:47:41"/>
    <x v="12"/>
    <x v="15"/>
    <s v="ALBERTO ARISTIZABAL RAFAEL"/>
    <x v="1"/>
    <x v="0"/>
    <n v="216"/>
    <n v="19.636363636363601"/>
    <n v="198.4"/>
    <m/>
    <n v="109629"/>
    <x v="0"/>
    <n v="14825"/>
    <x v="1495"/>
    <x v="0"/>
    <m/>
  </r>
  <r>
    <d v="2025-09-08T01:47:42"/>
    <x v="12"/>
    <x v="17"/>
    <s v="VALENCIA MENDOZA JHON"/>
    <x v="10"/>
    <x v="0"/>
    <n v="76"/>
    <n v="19"/>
    <n v="72.145454545454498"/>
    <s v="1 Descuento (Despachador) "/>
    <n v="39865.090900000003"/>
    <x v="0"/>
    <n v="14825"/>
    <x v="1495"/>
    <x v="0"/>
    <m/>
  </r>
  <r>
    <d v="2025-09-08T01:47:42"/>
    <x v="12"/>
    <x v="18"/>
    <s v="DURANGO DAVID JOSE"/>
    <x v="4"/>
    <x v="0"/>
    <n v="110"/>
    <n v="15.714285714285699"/>
    <n v="126.254545454545"/>
    <m/>
    <n v="69763.909100000004"/>
    <x v="0"/>
    <n v="14825"/>
    <x v="1495"/>
    <x v="0"/>
    <m/>
  </r>
  <r>
    <d v="2025-09-08T01:47:42"/>
    <x v="12"/>
    <x v="19"/>
    <s v="QUIRAMA CASTAEDA JHON JADER"/>
    <x v="6"/>
    <x v="0"/>
    <n v="162"/>
    <n v="20.25"/>
    <n v="144.290909090909"/>
    <m/>
    <n v="79730.181800000006"/>
    <x v="1"/>
    <n v="14825"/>
    <x v="1495"/>
    <x v="0"/>
    <m/>
  </r>
  <r>
    <d v="2025-09-08T01:47:42"/>
    <x v="12"/>
    <x v="21"/>
    <s v="MARULANDA JARAMILLO DAWER ANDRES"/>
    <x v="6"/>
    <x v="0"/>
    <n v="103"/>
    <n v="12.875"/>
    <n v="144.290909090909"/>
    <m/>
    <n v="79730.181800000006"/>
    <x v="0"/>
    <n v="14825"/>
    <x v="1495"/>
    <x v="0"/>
    <m/>
  </r>
  <r>
    <d v="2025-09-08T01:47:43"/>
    <x v="12"/>
    <x v="22"/>
    <s v="GONZALEZ IPUANA RENE"/>
    <x v="9"/>
    <x v="0"/>
    <n v="198"/>
    <n v="16.5"/>
    <n v="216.43636363636401"/>
    <m/>
    <n v="119595.2727"/>
    <x v="0"/>
    <n v="14825"/>
    <x v="1495"/>
    <x v="0"/>
    <m/>
  </r>
  <r>
    <d v="2025-09-08T01:47:43"/>
    <x v="12"/>
    <x v="24"/>
    <s v="AGUDELO GARCIA LLORDIN ELIAS"/>
    <x v="9"/>
    <x v="0"/>
    <n v="179"/>
    <n v="14.9166666666667"/>
    <n v="216.43636363636401"/>
    <m/>
    <n v="119595.2727"/>
    <x v="0"/>
    <n v="14825"/>
    <x v="1495"/>
    <x v="0"/>
    <m/>
  </r>
  <r>
    <d v="2025-09-08T01:47:43"/>
    <x v="12"/>
    <x v="26"/>
    <s v="OSORIO URREGO SANTIAGO"/>
    <x v="9"/>
    <x v="0"/>
    <n v="202"/>
    <n v="16.8333333333333"/>
    <n v="216.43636363636401"/>
    <m/>
    <n v="119595.2727"/>
    <x v="0"/>
    <n v="14825"/>
    <x v="1495"/>
    <x v="0"/>
    <m/>
  </r>
  <r>
    <d v="2025-09-08T01:47:43"/>
    <x v="12"/>
    <x v="27"/>
    <s v="PULGARIN GARCIA YONATHAN ANDRES"/>
    <x v="3"/>
    <x v="0"/>
    <n v="162"/>
    <n v="16.2"/>
    <n v="180.363636363636"/>
    <s v="1 Descuento (Despachador) "/>
    <n v="99662.727299999999"/>
    <x v="0"/>
    <n v="14825"/>
    <x v="1495"/>
    <x v="0"/>
    <m/>
  </r>
  <r>
    <d v="2025-09-08T01:47:43"/>
    <x v="12"/>
    <x v="29"/>
    <s v="MONTOYA OSPINA GILBERTO ANTONIO "/>
    <x v="1"/>
    <x v="0"/>
    <n v="272"/>
    <n v="24.727272727272702"/>
    <n v="198.4"/>
    <s v="3 Descuentos (Conducts) "/>
    <n v="109629"/>
    <x v="0"/>
    <n v="14825"/>
    <x v="1495"/>
    <x v="0"/>
    <m/>
  </r>
  <r>
    <d v="2025-09-08T01:47:44"/>
    <x v="12"/>
    <x v="31"/>
    <s v="JARAMILLO JARAMILLO FRANCISCO WBEIMAR"/>
    <x v="1"/>
    <x v="0"/>
    <n v="165"/>
    <n v="15"/>
    <n v="198.4"/>
    <m/>
    <n v="109629"/>
    <x v="0"/>
    <n v="14825"/>
    <x v="1495"/>
    <x v="0"/>
    <m/>
  </r>
  <r>
    <d v="2025-09-08T01:47:44"/>
    <x v="12"/>
    <x v="32"/>
    <s v="GUTIERREZ ARICAPA DANIEL HUMBERTO"/>
    <x v="6"/>
    <x v="0"/>
    <n v="144"/>
    <n v="18"/>
    <n v="144.290909090909"/>
    <m/>
    <n v="79730.181800000006"/>
    <x v="1"/>
    <n v="14825"/>
    <x v="1495"/>
    <x v="0"/>
    <m/>
  </r>
  <r>
    <d v="2025-09-08T01:47:44"/>
    <x v="12"/>
    <x v="33"/>
    <s v="CALLE BOTERO JUAN RICARDO"/>
    <x v="9"/>
    <x v="0"/>
    <n v="242"/>
    <n v="20.1666666666667"/>
    <n v="216.43636363636401"/>
    <m/>
    <n v="119595.2727"/>
    <x v="0"/>
    <n v="14825"/>
    <x v="1495"/>
    <x v="0"/>
    <m/>
  </r>
  <r>
    <d v="2025-09-08T01:47:44"/>
    <x v="12"/>
    <x v="34"/>
    <s v="PALMAR PANA EDIXON JOSUE"/>
    <x v="10"/>
    <x v="0"/>
    <n v="86"/>
    <n v="19.1111111111111"/>
    <n v="81.1636363636364"/>
    <m/>
    <n v="44848.227299999999"/>
    <x v="0"/>
    <n v="14825"/>
    <x v="1495"/>
    <x v="0"/>
    <m/>
  </r>
  <r>
    <d v="2025-09-08T01:47:45"/>
    <x v="12"/>
    <x v="35"/>
    <s v="OCAMPO OCAMPO ANTONIO JOSE"/>
    <x v="0"/>
    <x v="0"/>
    <n v="155"/>
    <n v="17.2222222222222"/>
    <n v="162.327272727273"/>
    <m/>
    <n v="89696.454500000007"/>
    <x v="0"/>
    <n v="14825"/>
    <x v="1495"/>
    <x v="0"/>
    <m/>
  </r>
  <r>
    <d v="2025-09-09T01:57:01"/>
    <x v="1"/>
    <x v="36"/>
    <s v="HERNANDEZ MORALES JHON DAYRON"/>
    <x v="0"/>
    <x v="0"/>
    <n v="233"/>
    <n v="25.8888888888889"/>
    <n v="195.97109826589599"/>
    <m/>
    <n v="109378.0925"/>
    <x v="1"/>
    <n v="12082.051299999999"/>
    <x v="1496"/>
    <x v="0"/>
    <m/>
  </r>
  <r>
    <d v="2025-09-09T01:57:01"/>
    <x v="9"/>
    <x v="1"/>
    <s v="GONZALEZ IPUANA RENE "/>
    <x v="2"/>
    <x v="0"/>
    <n v="97"/>
    <n v="16.1666666666667"/>
    <n v="130.647398843931"/>
    <m/>
    <n v="72918.728300000002"/>
    <x v="0"/>
    <n v="12082.051299999999"/>
    <x v="1496"/>
    <x v="0"/>
    <m/>
  </r>
  <r>
    <d v="2025-09-09T01:57:02"/>
    <x v="1"/>
    <x v="37"/>
    <s v="SANCHEZ BETANCOURT FRANSCISCO"/>
    <x v="0"/>
    <x v="0"/>
    <n v="229"/>
    <n v="25.4444444444444"/>
    <n v="195.97109826589599"/>
    <m/>
    <n v="109378.0925"/>
    <x v="0"/>
    <n v="12082.051299999999"/>
    <x v="1496"/>
    <x v="0"/>
    <m/>
  </r>
  <r>
    <d v="2025-09-09T01:57:02"/>
    <x v="9"/>
    <x v="2"/>
    <s v="LONDOO LOPERA DUVAN ANDRES"/>
    <x v="2"/>
    <x v="0"/>
    <n v="170"/>
    <n v="28.3333333333333"/>
    <n v="130.647398843931"/>
    <m/>
    <n v="72918.728300000002"/>
    <x v="1"/>
    <n v="12082.051299999999"/>
    <x v="1496"/>
    <x v="0"/>
    <m/>
  </r>
  <r>
    <d v="2025-09-09T01:57:02"/>
    <x v="1"/>
    <x v="3"/>
    <s v="LOPEZ PINEDA DANIEL ESTIVEN"/>
    <x v="1"/>
    <x v="0"/>
    <n v="208"/>
    <n v="18.909090909090899"/>
    <n v="239.52023121387299"/>
    <m/>
    <n v="133684.33530000001"/>
    <x v="0"/>
    <n v="12082.051299999999"/>
    <x v="1496"/>
    <x v="0"/>
    <m/>
  </r>
  <r>
    <d v="2025-09-09T01:57:02"/>
    <x v="9"/>
    <x v="4"/>
    <s v="HINCAPIE LOPEZ DIDIER FABIAN"/>
    <x v="4"/>
    <x v="0"/>
    <n v="158"/>
    <n v="22.571428571428601"/>
    <n v="152.42196531791899"/>
    <s v="2 Descuentos (Usuarios desubicados) "/>
    <n v="85071.849700000006"/>
    <x v="1"/>
    <n v="12082.051299999999"/>
    <x v="1496"/>
    <x v="0"/>
    <m/>
  </r>
  <r>
    <d v="2025-09-09T01:57:03"/>
    <x v="1"/>
    <x v="5"/>
    <s v="GONZALEZ PEREZ RAFAEL JOSE "/>
    <x v="3"/>
    <x v="0"/>
    <n v="215"/>
    <n v="21.5"/>
    <n v="217.74566473988401"/>
    <m/>
    <n v="121531.2139"/>
    <x v="1"/>
    <n v="12082.051299999999"/>
    <x v="1496"/>
    <x v="0"/>
    <m/>
  </r>
  <r>
    <d v="2025-09-09T01:57:03"/>
    <x v="9"/>
    <x v="6"/>
    <s v="CARTAGENA RAMIREZ FREDY ALONSO"/>
    <x v="2"/>
    <x v="0"/>
    <n v="163"/>
    <n v="25.076923076923102"/>
    <n v="141.53468208092499"/>
    <s v="1 Descuento (Despachador)"/>
    <n v="78995.289000000004"/>
    <x v="0"/>
    <n v="12082.051299999999"/>
    <x v="1496"/>
    <x v="0"/>
    <m/>
  </r>
  <r>
    <d v="2025-09-09T01:57:03"/>
    <x v="1"/>
    <x v="7"/>
    <s v="MARIN ALZATE KEVIN ANDRES"/>
    <x v="1"/>
    <x v="0"/>
    <n v="225"/>
    <n v="20.454545454545499"/>
    <n v="239.52023121387299"/>
    <m/>
    <n v="133684.33530000001"/>
    <x v="0"/>
    <n v="12082.051299999999"/>
    <x v="1496"/>
    <x v="0"/>
    <m/>
  </r>
  <r>
    <d v="2025-09-09T01:57:03"/>
    <x v="9"/>
    <x v="8"/>
    <s v="YEPES TORRES JHON ALEXANDER"/>
    <x v="2"/>
    <x v="0"/>
    <n v="137"/>
    <n v="22.8333333333333"/>
    <n v="130.647398843931"/>
    <s v="4 Descuentos (Usuario movilidad reducida, desubicado y transbordo) "/>
    <n v="72918.728300000002"/>
    <x v="0"/>
    <n v="12082.051299999999"/>
    <x v="1496"/>
    <x v="0"/>
    <m/>
  </r>
  <r>
    <d v="2025-09-09T01:57:04"/>
    <x v="1"/>
    <x v="9"/>
    <s v="DAVID  HENRY GIOVANNY"/>
    <x v="3"/>
    <x v="0"/>
    <n v="221"/>
    <n v="22.1"/>
    <n v="217.74566473988401"/>
    <m/>
    <n v="121531.2139"/>
    <x v="0"/>
    <n v="12082.051299999999"/>
    <x v="1496"/>
    <x v="0"/>
    <m/>
  </r>
  <r>
    <d v="2025-09-09T01:57:04"/>
    <x v="9"/>
    <x v="11"/>
    <s v="HENAO HOYOS SANTIAGO"/>
    <x v="0"/>
    <x v="0"/>
    <n v="206"/>
    <n v="22.8888888888889"/>
    <n v="195.97109826589599"/>
    <m/>
    <n v="109378.0925"/>
    <x v="1"/>
    <n v="12082.051299999999"/>
    <x v="1496"/>
    <x v="0"/>
    <m/>
  </r>
  <r>
    <d v="2025-09-09T01:57:04"/>
    <x v="1"/>
    <x v="12"/>
    <s v="VERENZUELA MARTINEZ ALEXANDER"/>
    <x v="3"/>
    <x v="0"/>
    <n v="201"/>
    <n v="20.100000000000001"/>
    <n v="217.74566473988401"/>
    <m/>
    <n v="121531.2139"/>
    <x v="1"/>
    <n v="12082.051299999999"/>
    <x v="1496"/>
    <x v="0"/>
    <m/>
  </r>
  <r>
    <d v="2025-09-09T01:57:04"/>
    <x v="9"/>
    <x v="13"/>
    <s v="PEREZ GARCIA JUAN ESTEBAN"/>
    <x v="3"/>
    <x v="0"/>
    <n v="218"/>
    <n v="21.8"/>
    <n v="217.74566473988401"/>
    <m/>
    <n v="121531.2139"/>
    <x v="0"/>
    <n v="12082.051299999999"/>
    <x v="1496"/>
    <x v="0"/>
    <m/>
  </r>
  <r>
    <d v="2025-09-09T01:57:04"/>
    <x v="1"/>
    <x v="14"/>
    <s v="PARRA VILLA YUBER ALONSO"/>
    <x v="6"/>
    <x v="0"/>
    <n v="180"/>
    <n v="22.5"/>
    <n v="174.196531791908"/>
    <m/>
    <n v="97224.971099999995"/>
    <x v="0"/>
    <n v="12082.051299999999"/>
    <x v="1496"/>
    <x v="0"/>
    <m/>
  </r>
  <r>
    <d v="2025-09-09T01:57:05"/>
    <x v="9"/>
    <x v="15"/>
    <s v="ALBERTO ARISTIZABAL RAFAEL"/>
    <x v="1"/>
    <x v="0"/>
    <n v="199"/>
    <n v="18.090909090909101"/>
    <n v="239.52023121387299"/>
    <s v="3 Descuentos (Transbordo) "/>
    <n v="133684.33530000001"/>
    <x v="0"/>
    <n v="12082.051299999999"/>
    <x v="1496"/>
    <x v="0"/>
    <m/>
  </r>
  <r>
    <d v="2025-09-09T01:57:05"/>
    <x v="1"/>
    <x v="18"/>
    <s v="DURANGO DAVID JOSE"/>
    <x v="14"/>
    <x v="3"/>
    <n v="4"/>
    <n v="8"/>
    <n v="10.8872832369942"/>
    <m/>
    <n v="6076.5607"/>
    <x v="0"/>
    <n v="12082.051299999999"/>
    <x v="1496"/>
    <x v="0"/>
    <m/>
  </r>
  <r>
    <d v="2025-09-09T01:57:05"/>
    <x v="9"/>
    <x v="19"/>
    <s v="QUIRAMA CASTAEDA JHON JADER"/>
    <x v="0"/>
    <x v="0"/>
    <n v="243"/>
    <n v="27"/>
    <n v="195.97109826589599"/>
    <m/>
    <n v="109378.0925"/>
    <x v="1"/>
    <n v="12082.051299999999"/>
    <x v="1496"/>
    <x v="0"/>
    <m/>
  </r>
  <r>
    <d v="2025-09-09T01:57:05"/>
    <x v="1"/>
    <x v="20"/>
    <s v="SALDARRIAGA PARRA LUIS ALBERTO"/>
    <x v="2"/>
    <x v="0"/>
    <n v="87"/>
    <n v="14.5"/>
    <n v="130.647398843931"/>
    <m/>
    <n v="72918.728300000002"/>
    <x v="2"/>
    <n v="12082.051299999999"/>
    <x v="1496"/>
    <x v="0"/>
    <m/>
  </r>
  <r>
    <d v="2025-09-09T01:57:06"/>
    <x v="9"/>
    <x v="21"/>
    <s v="MARULANDA JARAMILLO DAWER ANDRES"/>
    <x v="0"/>
    <x v="0"/>
    <n v="203"/>
    <n v="22.5555555555556"/>
    <n v="195.97109826589599"/>
    <m/>
    <n v="109378.0925"/>
    <x v="0"/>
    <n v="12082.051299999999"/>
    <x v="1496"/>
    <x v="0"/>
    <m/>
  </r>
  <r>
    <d v="2025-09-09T01:57:06"/>
    <x v="9"/>
    <x v="22"/>
    <s v="CIRO MARIN RODRIGO ALBERTO"/>
    <x v="0"/>
    <x v="0"/>
    <n v="193"/>
    <n v="21.4444444444444"/>
    <n v="195.97109826589599"/>
    <m/>
    <n v="109378.0925"/>
    <x v="0"/>
    <n v="12082.051299999999"/>
    <x v="1496"/>
    <x v="0"/>
    <m/>
  </r>
  <r>
    <d v="2025-09-09T01:57:06"/>
    <x v="1"/>
    <x v="38"/>
    <s v="JIMENEZ HURTADO CARLOS ESTIVEN"/>
    <x v="0"/>
    <x v="0"/>
    <n v="297"/>
    <n v="33"/>
    <n v="195.97109826589599"/>
    <s v="1 Descuento (Tecnico radios) "/>
    <n v="109378.0925"/>
    <x v="1"/>
    <n v="12082.051299999999"/>
    <x v="1496"/>
    <x v="0"/>
    <m/>
  </r>
  <r>
    <d v="2025-09-09T01:57:06"/>
    <x v="1"/>
    <x v="23"/>
    <s v="FLORES RINCON JORGE ALBERTO"/>
    <x v="13"/>
    <x v="0"/>
    <n v="268"/>
    <n v="19.1428571428571"/>
    <n v="304.84393063583798"/>
    <s v="2 Descuentos (Despachador) "/>
    <n v="170143.69940000001"/>
    <x v="0"/>
    <n v="12082.051299999999"/>
    <x v="1496"/>
    <x v="0"/>
    <m/>
  </r>
  <r>
    <d v="2025-09-09T01:57:07"/>
    <x v="9"/>
    <x v="24"/>
    <s v="AGUDELO GARCIA LLORDIN ELIAS"/>
    <x v="3"/>
    <x v="0"/>
    <n v="151"/>
    <n v="15.1"/>
    <n v="217.74566473988401"/>
    <m/>
    <n v="121531.2139"/>
    <x v="0"/>
    <n v="12082.051299999999"/>
    <x v="1496"/>
    <x v="0"/>
    <m/>
  </r>
  <r>
    <d v="2025-09-09T01:57:07"/>
    <x v="1"/>
    <x v="25"/>
    <s v="LEON PEREZ RAUL ENRIQUE"/>
    <x v="1"/>
    <x v="0"/>
    <n v="210"/>
    <n v="19.090909090909101"/>
    <n v="239.52023121387299"/>
    <s v="2 Descuentos (Usuarios desubicados) "/>
    <n v="133684.33530000001"/>
    <x v="0"/>
    <n v="12082.051299999999"/>
    <x v="1496"/>
    <x v="0"/>
    <m/>
  </r>
  <r>
    <d v="2025-09-09T01:57:07"/>
    <x v="9"/>
    <x v="26"/>
    <s v="LAYOS JIMENEZ JOHAN CAMILO"/>
    <x v="6"/>
    <x v="0"/>
    <n v="145"/>
    <n v="18.125"/>
    <n v="174.196531791908"/>
    <s v="3 Descuentos (Jefe de ruta) "/>
    <n v="97224.971099999995"/>
    <x v="0"/>
    <n v="12082.051299999999"/>
    <x v="1496"/>
    <x v="0"/>
    <m/>
  </r>
  <r>
    <d v="2025-09-09T01:57:07"/>
    <x v="1"/>
    <x v="39"/>
    <s v="CUADROS PRESIGA JOSE GABRIEL"/>
    <x v="0"/>
    <x v="0"/>
    <n v="194"/>
    <n v="21.5555555555556"/>
    <n v="195.97109826589599"/>
    <m/>
    <n v="109378.0925"/>
    <x v="0"/>
    <n v="12082.051299999999"/>
    <x v="1496"/>
    <x v="0"/>
    <m/>
  </r>
  <r>
    <d v="2025-09-09T01:57:07"/>
    <x v="9"/>
    <x v="27"/>
    <s v="OSORIO URREGO SANTIAGO"/>
    <x v="3"/>
    <x v="0"/>
    <n v="220"/>
    <n v="22"/>
    <n v="217.74566473988401"/>
    <m/>
    <n v="121531.2139"/>
    <x v="0"/>
    <n v="12082.051299999999"/>
    <x v="1496"/>
    <x v="0"/>
    <m/>
  </r>
  <r>
    <d v="2025-09-09T01:57:08"/>
    <x v="1"/>
    <x v="28"/>
    <s v="GOMEZ MARIN ALVARO"/>
    <x v="0"/>
    <x v="0"/>
    <n v="224"/>
    <n v="24.8888888888889"/>
    <n v="195.97109826589599"/>
    <s v="1 Descuento (Conduct) "/>
    <n v="109378.0925"/>
    <x v="0"/>
    <n v="12082.051299999999"/>
    <x v="1496"/>
    <x v="0"/>
    <m/>
  </r>
  <r>
    <d v="2025-09-09T01:57:08"/>
    <x v="9"/>
    <x v="29"/>
    <s v="MONTOYA OSPINA GILBERTO ANTONIO"/>
    <x v="1"/>
    <x v="0"/>
    <n v="271"/>
    <n v="24.636363636363601"/>
    <n v="239.52023121387299"/>
    <m/>
    <n v="133684.33530000001"/>
    <x v="0"/>
    <n v="12082.051299999999"/>
    <x v="1496"/>
    <x v="0"/>
    <m/>
  </r>
  <r>
    <d v="2025-09-09T01:57:08"/>
    <x v="1"/>
    <x v="30"/>
    <s v="HERRERA GIRALDO DAVINSON"/>
    <x v="2"/>
    <x v="0"/>
    <n v="131"/>
    <n v="21.8333333333333"/>
    <n v="130.647398843931"/>
    <s v="2 Descuentos (Usuarios desubicados) "/>
    <n v="72918.728300000002"/>
    <x v="1"/>
    <n v="12082.051299999999"/>
    <x v="1496"/>
    <x v="0"/>
    <m/>
  </r>
  <r>
    <d v="2025-09-09T01:57:08"/>
    <x v="9"/>
    <x v="31"/>
    <s v="JARAMILLO JARAMILLO FRANCISCO WBEIMAR"/>
    <x v="6"/>
    <x v="0"/>
    <n v="142"/>
    <n v="17.75"/>
    <n v="174.196531791908"/>
    <m/>
    <n v="97224.971099999995"/>
    <x v="0"/>
    <n v="12082.051299999999"/>
    <x v="1496"/>
    <x v="0"/>
    <m/>
  </r>
  <r>
    <d v="2025-09-09T01:57:08"/>
    <x v="1"/>
    <x v="32"/>
    <s v="TABORDA ROJAS DIEGO ALEJANDRO"/>
    <x v="0"/>
    <x v="0"/>
    <n v="230"/>
    <n v="25.5555555555556"/>
    <n v="195.97109826589599"/>
    <m/>
    <n v="109378.0925"/>
    <x v="1"/>
    <n v="12082.051299999999"/>
    <x v="1496"/>
    <x v="0"/>
    <m/>
  </r>
  <r>
    <d v="2025-09-09T01:57:09"/>
    <x v="9"/>
    <x v="33"/>
    <s v="CALLE BOTERO JUAN RICARDO"/>
    <x v="0"/>
    <x v="0"/>
    <n v="185"/>
    <n v="20.5555555555556"/>
    <n v="195.97109826589599"/>
    <m/>
    <n v="109378.0925"/>
    <x v="0"/>
    <n v="12082.051299999999"/>
    <x v="1496"/>
    <x v="0"/>
    <m/>
  </r>
  <r>
    <d v="2025-09-09T01:57:09"/>
    <x v="1"/>
    <x v="34"/>
    <s v="PALMAR PANA EDIXON JOSUE"/>
    <x v="3"/>
    <x v="0"/>
    <n v="225"/>
    <n v="22.5"/>
    <n v="217.74566473988401"/>
    <s v="2 Descuentos (Usuarios desubicados) "/>
    <n v="121531.2139"/>
    <x v="0"/>
    <n v="12082.051299999999"/>
    <x v="1496"/>
    <x v="0"/>
    <m/>
  </r>
  <r>
    <d v="2025-09-09T01:57:09"/>
    <x v="9"/>
    <x v="35"/>
    <s v="OCAMPO OCAMPO ANTONIO JOSE"/>
    <x v="3"/>
    <x v="0"/>
    <n v="200"/>
    <n v="20"/>
    <n v="217.74566473988401"/>
    <s v="1 Descuento (Despachador)"/>
    <n v="121531.2139"/>
    <x v="0"/>
    <n v="12082.051299999999"/>
    <x v="1496"/>
    <x v="0"/>
    <m/>
  </r>
  <r>
    <d v="2025-09-09T01:57:09"/>
    <x v="1"/>
    <x v="41"/>
    <s v="HERNANDEZ MACIAS GILBERTO"/>
    <x v="0"/>
    <x v="0"/>
    <n v="192"/>
    <n v="21.3333333333333"/>
    <n v="195.97109826589599"/>
    <s v="1 Descuento (Conduct) "/>
    <n v="109378.0925"/>
    <x v="1"/>
    <n v="12082.051299999999"/>
    <x v="1496"/>
    <x v="0"/>
    <m/>
  </r>
  <r>
    <d v="2025-09-09T01:57:10"/>
    <x v="9"/>
    <x v="40"/>
    <s v="AGUDELO GARCIA DENIN ANGELO"/>
    <x v="1"/>
    <x v="0"/>
    <n v="252"/>
    <n v="22.909090909090899"/>
    <n v="239.52023121387299"/>
    <m/>
    <n v="133684.33530000001"/>
    <x v="1"/>
    <n v="12082.051299999999"/>
    <x v="1496"/>
    <x v="0"/>
    <m/>
  </r>
  <r>
    <d v="2025-09-09T01:57:10"/>
    <x v="1"/>
    <x v="42"/>
    <s v="CALLE BOTERO ANDRES CAMILO "/>
    <x v="3"/>
    <x v="0"/>
    <n v="207"/>
    <n v="20.7"/>
    <n v="217.74566473988401"/>
    <m/>
    <n v="121531.2139"/>
    <x v="1"/>
    <n v="12082.051299999999"/>
    <x v="1496"/>
    <x v="0"/>
    <m/>
  </r>
  <r>
    <d v="2025-09-10T02:53:30"/>
    <x v="9"/>
    <x v="36"/>
    <s v="HERNANDEZ MORALES JHON DAYRON"/>
    <x v="7"/>
    <x v="0"/>
    <n v="68"/>
    <n v="22.6666666666667"/>
    <n v="63.837307152875198"/>
    <s v="Se descuenta 0.5 viaje de 4 48 am ya que sube por el 13 sin autorizacin "/>
    <n v="29649.442200000001"/>
    <x v="1"/>
    <n v="12463.4146"/>
    <x v="1497"/>
    <x v="2"/>
    <n v="10.654500000000001"/>
  </r>
  <r>
    <d v="2025-09-10T02:53:30"/>
    <x v="1"/>
    <x v="1"/>
    <s v="ESPINOZA CHAVARRIA GUILLERMO LEON"/>
    <x v="6"/>
    <x v="0"/>
    <n v="183"/>
    <n v="22.875"/>
    <n v="170.232819074334"/>
    <m/>
    <n v="94906.199200000003"/>
    <x v="0"/>
    <n v="12463.4146"/>
    <x v="1497"/>
    <x v="0"/>
    <m/>
  </r>
  <r>
    <d v="2025-09-10T02:53:30"/>
    <x v="9"/>
    <x v="37"/>
    <s v="SANCHEZ BETANCOURT FRANSCISCO"/>
    <x v="6"/>
    <x v="0"/>
    <n v="148"/>
    <n v="18.5"/>
    <n v="170.232819074334"/>
    <m/>
    <n v="94906.199200000003"/>
    <x v="0"/>
    <n v="12463.4146"/>
    <x v="1497"/>
    <x v="0"/>
    <m/>
  </r>
  <r>
    <d v="2025-09-10T02:53:30"/>
    <x v="1"/>
    <x v="2"/>
    <s v="LONDOO LOPERA DUVAN ANDRES"/>
    <x v="0"/>
    <x v="0"/>
    <n v="175"/>
    <n v="19.4444444444444"/>
    <n v="191.51192145862601"/>
    <m/>
    <n v="106769.47410000001"/>
    <x v="1"/>
    <n v="12463.4146"/>
    <x v="1497"/>
    <x v="0"/>
    <m/>
  </r>
  <r>
    <d v="2025-09-10T02:53:31"/>
    <x v="9"/>
    <x v="3"/>
    <s v="LOPEZ PINEDA DANIEL ESTIVEN"/>
    <x v="3"/>
    <x v="0"/>
    <n v="182"/>
    <n v="18.2"/>
    <n v="212.79102384291701"/>
    <m/>
    <n v="118632.74890000001"/>
    <x v="0"/>
    <n v="12463.4146"/>
    <x v="1497"/>
    <x v="0"/>
    <m/>
  </r>
  <r>
    <d v="2025-09-10T02:53:31"/>
    <x v="1"/>
    <x v="4"/>
    <s v="JARAMILLO JARAMILLO FRANCISCO WBEIMAR"/>
    <x v="0"/>
    <x v="0"/>
    <n v="168"/>
    <n v="18.6666666666667"/>
    <n v="191.51192145862601"/>
    <m/>
    <n v="106769.47410000001"/>
    <x v="1"/>
    <n v="12463.4146"/>
    <x v="1497"/>
    <x v="0"/>
    <m/>
  </r>
  <r>
    <d v="2025-09-10T02:53:31"/>
    <x v="9"/>
    <x v="5"/>
    <s v="GONZALEZ PEREZ RAFAEL JOSE"/>
    <x v="3"/>
    <x v="0"/>
    <n v="151"/>
    <n v="15.1"/>
    <n v="212.79102384291701"/>
    <s v="2 Descuentos (Usuarios desubicados) "/>
    <n v="118632.74890000001"/>
    <x v="1"/>
    <n v="12463.4146"/>
    <x v="1497"/>
    <x v="0"/>
    <m/>
  </r>
  <r>
    <d v="2025-09-10T02:53:31"/>
    <x v="1"/>
    <x v="6"/>
    <s v="CARTAGENA RAMIREZ FREDY ALONSO"/>
    <x v="2"/>
    <x v="3"/>
    <n v="106"/>
    <n v="19.272727272727298"/>
    <n v="117.035063113604"/>
    <m/>
    <n v="65248.011899999998"/>
    <x v="0"/>
    <n v="12463.4146"/>
    <x v="1497"/>
    <x v="0"/>
    <m/>
  </r>
  <r>
    <d v="2025-09-10T02:53:32"/>
    <x v="9"/>
    <x v="7"/>
    <s v="MARIN ALZATE KEVIN ANDRES"/>
    <x v="9"/>
    <x v="0"/>
    <n v="272"/>
    <n v="22.6666666666667"/>
    <n v="255.34922861150099"/>
    <s v="1 Descuento (Despachador) "/>
    <n v="142359.29870000001"/>
    <x v="0"/>
    <n v="12463.4146"/>
    <x v="1497"/>
    <x v="0"/>
    <m/>
  </r>
  <r>
    <d v="2025-09-10T02:53:32"/>
    <x v="1"/>
    <x v="8"/>
    <s v="YEPES TORRES JHON ALEXANDER"/>
    <x v="6"/>
    <x v="0"/>
    <n v="198"/>
    <n v="24.75"/>
    <n v="170.232819074334"/>
    <m/>
    <n v="94906.199200000003"/>
    <x v="0"/>
    <n v="12463.4146"/>
    <x v="1497"/>
    <x v="0"/>
    <m/>
  </r>
  <r>
    <d v="2025-09-10T02:53:32"/>
    <x v="9"/>
    <x v="9"/>
    <s v="DAVID  HENRY GIOVANNY"/>
    <x v="0"/>
    <x v="0"/>
    <n v="193"/>
    <n v="21.4444444444444"/>
    <n v="191.51192145862601"/>
    <m/>
    <n v="106769.47410000001"/>
    <x v="0"/>
    <n v="12463.4146"/>
    <x v="1497"/>
    <x v="0"/>
    <m/>
  </r>
  <r>
    <d v="2025-09-10T02:53:32"/>
    <x v="1"/>
    <x v="11"/>
    <s v="HINCAPIE LOPEZ DIDIER FABIAN"/>
    <x v="6"/>
    <x v="0"/>
    <n v="173"/>
    <n v="21.625"/>
    <n v="170.232819074334"/>
    <m/>
    <n v="94906.199200000003"/>
    <x v="1"/>
    <n v="12463.4146"/>
    <x v="1497"/>
    <x v="0"/>
    <m/>
  </r>
  <r>
    <d v="2025-09-10T02:53:33"/>
    <x v="9"/>
    <x v="12"/>
    <s v="VERENZUELA MARTINEZ ALEXANDER"/>
    <x v="0"/>
    <x v="0"/>
    <n v="208"/>
    <n v="23.1111111111111"/>
    <n v="191.51192145862601"/>
    <s v="5 Descuentos (Incidente con Usuarios) "/>
    <n v="106769.47410000001"/>
    <x v="1"/>
    <n v="12463.4146"/>
    <x v="1497"/>
    <x v="0"/>
    <m/>
  </r>
  <r>
    <d v="2025-09-10T02:53:33"/>
    <x v="1"/>
    <x v="13"/>
    <s v="PEREZ GARCIA JUAN ESTEBAN"/>
    <x v="3"/>
    <x v="0"/>
    <n v="217"/>
    <n v="21.7"/>
    <n v="212.79102384291701"/>
    <m/>
    <n v="118632.74890000001"/>
    <x v="0"/>
    <n v="12463.4146"/>
    <x v="1497"/>
    <x v="0"/>
    <m/>
  </r>
  <r>
    <d v="2025-09-10T02:53:33"/>
    <x v="9"/>
    <x v="14"/>
    <s v="PARRA VILLA YUBER ALONSO"/>
    <x v="10"/>
    <x v="0"/>
    <n v="100"/>
    <n v="22.2222222222222"/>
    <n v="95.755960729312804"/>
    <m/>
    <n v="53384.737000000001"/>
    <x v="0"/>
    <n v="12463.4146"/>
    <x v="1497"/>
    <x v="0"/>
    <m/>
  </r>
  <r>
    <d v="2025-09-10T02:53:33"/>
    <x v="1"/>
    <x v="15"/>
    <s v="ALBERTO ARISTIZABAL RAFAEL"/>
    <x v="0"/>
    <x v="0"/>
    <n v="154"/>
    <n v="17.1111111111111"/>
    <n v="191.51192145862601"/>
    <s v="1 Descuento (Conduct) "/>
    <n v="106769.47410000001"/>
    <x v="0"/>
    <n v="12463.4146"/>
    <x v="1497"/>
    <x v="0"/>
    <m/>
  </r>
  <r>
    <d v="2025-09-10T02:53:34"/>
    <x v="9"/>
    <x v="16"/>
    <s v="HENAO HOYOS SANTIAGO"/>
    <x v="2"/>
    <x v="0"/>
    <n v="116"/>
    <n v="19.3333333333333"/>
    <n v="127.67461430575"/>
    <m/>
    <n v="71179.649399999995"/>
    <x v="0"/>
    <n v="12463.4146"/>
    <x v="1497"/>
    <x v="0"/>
    <m/>
  </r>
  <r>
    <d v="2025-09-10T02:53:34"/>
    <x v="1"/>
    <x v="17"/>
    <s v="VALENCIA MENDOZA JHON"/>
    <x v="0"/>
    <x v="0"/>
    <n v="176"/>
    <n v="19.5555555555556"/>
    <n v="191.51192145862601"/>
    <m/>
    <n v="106769.47410000001"/>
    <x v="0"/>
    <n v="12463.4146"/>
    <x v="1497"/>
    <x v="0"/>
    <m/>
  </r>
  <r>
    <d v="2025-09-10T02:53:34"/>
    <x v="9"/>
    <x v="18"/>
    <s v="DURANGO DAVID JOSE"/>
    <x v="0"/>
    <x v="0"/>
    <n v="208"/>
    <n v="23.1111111111111"/>
    <n v="191.51192145862601"/>
    <s v="1 Descuento (Jefe de ruta) "/>
    <n v="106769.47410000001"/>
    <x v="0"/>
    <n v="12463.4146"/>
    <x v="1497"/>
    <x v="0"/>
    <m/>
  </r>
  <r>
    <d v="2025-09-10T02:53:34"/>
    <x v="1"/>
    <x v="19"/>
    <s v="QUIRAMA CASTAEDA JHON JADER"/>
    <x v="3"/>
    <x v="0"/>
    <n v="202"/>
    <n v="21.2631578947368"/>
    <n v="202.15147265077101"/>
    <m/>
    <n v="112701.1115"/>
    <x v="1"/>
    <n v="12463.4146"/>
    <x v="1497"/>
    <x v="0"/>
    <m/>
  </r>
  <r>
    <d v="2025-09-10T02:53:35"/>
    <x v="9"/>
    <x v="20"/>
    <s v="SALDARRIAGA PARRA LUIS ALBERTO"/>
    <x v="11"/>
    <x v="0"/>
    <n v="83"/>
    <n v="33.200000000000003"/>
    <n v="53.197755960729303"/>
    <m/>
    <n v="29658.1872"/>
    <x v="2"/>
    <n v="12463.4146"/>
    <x v="1497"/>
    <x v="0"/>
    <m/>
  </r>
  <r>
    <d v="2025-09-10T02:53:35"/>
    <x v="1"/>
    <x v="21"/>
    <s v="MURILLO  YORMAN ANDRES"/>
    <x v="9"/>
    <x v="3"/>
    <n v="258"/>
    <n v="21.5"/>
    <n v="255.34922861150099"/>
    <m/>
    <n v="142359.29870000001"/>
    <x v="0"/>
    <n v="12463.4146"/>
    <x v="1497"/>
    <x v="0"/>
    <m/>
  </r>
  <r>
    <d v="2025-09-10T02:53:35"/>
    <x v="9"/>
    <x v="38"/>
    <s v="JIMENEZ HURTADO CARLOS ESTIVEN"/>
    <x v="0"/>
    <x v="0"/>
    <n v="183"/>
    <n v="20.3333333333333"/>
    <n v="191.51192145862601"/>
    <m/>
    <n v="106769.47410000001"/>
    <x v="1"/>
    <n v="12463.4146"/>
    <x v="1497"/>
    <x v="0"/>
    <m/>
  </r>
  <r>
    <d v="2025-09-10T02:53:35"/>
    <x v="1"/>
    <x v="22"/>
    <s v="CIRO MARIN RODRIGO ALBERTO"/>
    <x v="0"/>
    <x v="0"/>
    <n v="159"/>
    <n v="17.6666666666667"/>
    <n v="191.51192145862601"/>
    <m/>
    <n v="106769.47410000001"/>
    <x v="0"/>
    <n v="12463.4146"/>
    <x v="1497"/>
    <x v="0"/>
    <m/>
  </r>
  <r>
    <d v="2025-09-10T02:53:36"/>
    <x v="9"/>
    <x v="23"/>
    <s v="FLORES RINCON JORGE ALBERTO "/>
    <x v="1"/>
    <x v="0"/>
    <n v="231"/>
    <n v="21"/>
    <n v="234.07012622720899"/>
    <s v="FERNEY HENAO Realiz 5 viajes donde moviliz 107 Usuarios "/>
    <n v="130496.0238"/>
    <x v="0"/>
    <n v="12463.4146"/>
    <x v="1497"/>
    <x v="0"/>
    <m/>
  </r>
  <r>
    <d v="2025-09-10T02:53:36"/>
    <x v="1"/>
    <x v="24"/>
    <s v="AGUDELO GARCIA LLORDIN ELIAS"/>
    <x v="0"/>
    <x v="0"/>
    <n v="152"/>
    <n v="16.8888888888889"/>
    <n v="191.51192145862601"/>
    <s v="1 Descuento (Jefe de ruta) "/>
    <n v="106769.47410000001"/>
    <x v="0"/>
    <n v="12463.4146"/>
    <x v="1497"/>
    <x v="0"/>
    <m/>
  </r>
  <r>
    <d v="2025-09-10T02:53:36"/>
    <x v="9"/>
    <x v="25"/>
    <s v="LEON PEREZ RAUL ENRIQUE"/>
    <x v="1"/>
    <x v="0"/>
    <n v="241"/>
    <n v="21.909090909090899"/>
    <n v="234.07012622720899"/>
    <s v="3 Descuentos (Despachador y usuarios desubicados) "/>
    <n v="130496.0238"/>
    <x v="0"/>
    <n v="12463.4146"/>
    <x v="1497"/>
    <x v="0"/>
    <m/>
  </r>
  <r>
    <d v="2025-09-10T02:53:36"/>
    <x v="1"/>
    <x v="26"/>
    <s v="LAYOS JIMENEZ JOHAN CAMILO"/>
    <x v="3"/>
    <x v="0"/>
    <n v="170"/>
    <n v="17"/>
    <n v="212.79102384291701"/>
    <m/>
    <n v="118632.74890000001"/>
    <x v="0"/>
    <n v="12463.4146"/>
    <x v="1497"/>
    <x v="0"/>
    <m/>
  </r>
  <r>
    <d v="2025-09-10T02:53:37"/>
    <x v="9"/>
    <x v="39"/>
    <s v="GARCIA DAVID WILSON ALBERTO"/>
    <x v="3"/>
    <x v="0"/>
    <n v="230"/>
    <n v="23"/>
    <n v="212.79102384291701"/>
    <m/>
    <n v="118632.74890000001"/>
    <x v="0"/>
    <n v="12463.4146"/>
    <x v="1497"/>
    <x v="0"/>
    <m/>
  </r>
  <r>
    <d v="2025-09-10T02:53:37"/>
    <x v="1"/>
    <x v="27"/>
    <s v="PULGARIN GARCIA YONATHAN ANDRES"/>
    <x v="6"/>
    <x v="0"/>
    <n v="163"/>
    <n v="20.375"/>
    <n v="170.232819074334"/>
    <m/>
    <n v="94906.199200000003"/>
    <x v="0"/>
    <n v="12463.4146"/>
    <x v="1497"/>
    <x v="0"/>
    <m/>
  </r>
  <r>
    <d v="2025-09-10T02:53:37"/>
    <x v="9"/>
    <x v="28"/>
    <s v="GOMEZ MARIN ALVARO"/>
    <x v="0"/>
    <x v="0"/>
    <n v="196"/>
    <n v="21.7777777777778"/>
    <n v="191.51192145862601"/>
    <m/>
    <n v="106769.47410000001"/>
    <x v="0"/>
    <n v="12463.4146"/>
    <x v="1497"/>
    <x v="0"/>
    <m/>
  </r>
  <r>
    <d v="2025-09-10T02:53:37"/>
    <x v="1"/>
    <x v="29"/>
    <s v="LOPERA ALVAREZ ESTIVEN"/>
    <x v="3"/>
    <x v="0"/>
    <n v="221"/>
    <n v="22.1"/>
    <n v="212.79102384291701"/>
    <m/>
    <n v="118632.74890000001"/>
    <x v="0"/>
    <n v="12463.4146"/>
    <x v="1497"/>
    <x v="0"/>
    <m/>
  </r>
  <r>
    <d v="2025-09-10T02:53:38"/>
    <x v="9"/>
    <x v="30"/>
    <s v="HERRERA GIRALDO DAVINSON"/>
    <x v="2"/>
    <x v="0"/>
    <n v="160"/>
    <n v="24.615384615384599"/>
    <n v="138.314165497896"/>
    <s v="1 Descuento (Usuario desubicado) "/>
    <n v="77111.286800000002"/>
    <x v="1"/>
    <n v="12463.4146"/>
    <x v="1497"/>
    <x v="0"/>
    <m/>
  </r>
  <r>
    <d v="2025-09-10T02:53:38"/>
    <x v="1"/>
    <x v="31"/>
    <s v="MARTINEZ CHAVERRA LUIS NORBERTO"/>
    <x v="3"/>
    <x v="0"/>
    <n v="235"/>
    <n v="23.5"/>
    <n v="212.79102384291701"/>
    <s v="1 Descuento (Conduct) "/>
    <n v="118632.74890000001"/>
    <x v="0"/>
    <n v="12463.4146"/>
    <x v="1497"/>
    <x v="0"/>
    <m/>
  </r>
  <r>
    <d v="2025-09-10T02:53:38"/>
    <x v="9"/>
    <x v="32"/>
    <s v="TABORDA ROJAS DIEGO ALEJANDRO"/>
    <x v="0"/>
    <x v="3"/>
    <n v="230"/>
    <n v="25.5555555555556"/>
    <n v="191.51192145862601"/>
    <m/>
    <n v="106769.47410000001"/>
    <x v="1"/>
    <n v="12463.4146"/>
    <x v="1497"/>
    <x v="0"/>
    <m/>
  </r>
  <r>
    <d v="2025-09-10T02:53:38"/>
    <x v="1"/>
    <x v="33"/>
    <s v="GUTIERREZ ARICAPA DANIEL HUMBERTO"/>
    <x v="0"/>
    <x v="0"/>
    <n v="199"/>
    <n v="22.1111111111111"/>
    <n v="191.51192145862601"/>
    <s v="1 Descuento (Usuario desubicado) "/>
    <n v="106769.47410000001"/>
    <x v="0"/>
    <n v="12463.4146"/>
    <x v="1497"/>
    <x v="0"/>
    <m/>
  </r>
  <r>
    <d v="2025-09-10T02:53:39"/>
    <x v="9"/>
    <x v="34"/>
    <s v="PALMAR PANA EDIXON JOSUE"/>
    <x v="6"/>
    <x v="0"/>
    <n v="160"/>
    <n v="20"/>
    <n v="170.232819074334"/>
    <s v="4 Descuentos (Despachador y jefe de ruta) "/>
    <n v="94906.199200000003"/>
    <x v="0"/>
    <n v="12463.4146"/>
    <x v="1497"/>
    <x v="0"/>
    <m/>
  </r>
  <r>
    <d v="2025-09-10T02:53:39"/>
    <x v="1"/>
    <x v="35"/>
    <s v="OCAMPO OCAMPO ANTONIO JOSE"/>
    <x v="3"/>
    <x v="0"/>
    <n v="242"/>
    <n v="24.2"/>
    <n v="212.79102384291701"/>
    <m/>
    <n v="118632.74890000001"/>
    <x v="0"/>
    <n v="12463.4146"/>
    <x v="1497"/>
    <x v="0"/>
    <m/>
  </r>
  <r>
    <d v="2025-09-10T02:53:39"/>
    <x v="9"/>
    <x v="41"/>
    <s v="HERNANDEZ MACIAS GILBERTO"/>
    <x v="0"/>
    <x v="0"/>
    <n v="215"/>
    <n v="23.8888888888889"/>
    <n v="191.51192145862601"/>
    <m/>
    <n v="106769.47410000001"/>
    <x v="1"/>
    <n v="12463.4146"/>
    <x v="1497"/>
    <x v="0"/>
    <m/>
  </r>
  <r>
    <d v="2025-09-10T02:53:39"/>
    <x v="1"/>
    <x v="40"/>
    <s v="AGUDELO GARCIA DENIN ANGELO"/>
    <x v="0"/>
    <x v="0"/>
    <n v="235"/>
    <n v="26.1111111111111"/>
    <n v="191.51192145862601"/>
    <m/>
    <n v="106769.47410000001"/>
    <x v="1"/>
    <n v="12463.4146"/>
    <x v="1497"/>
    <x v="0"/>
    <m/>
  </r>
  <r>
    <d v="2025-09-10T02:53:40"/>
    <x v="9"/>
    <x v="42"/>
    <s v="CALLE BOTERO ANDRES CAMILO "/>
    <x v="3"/>
    <x v="0"/>
    <n v="225"/>
    <n v="22.5"/>
    <n v="212.79102384291701"/>
    <m/>
    <n v="118632.74890000001"/>
    <x v="1"/>
    <n v="12463.4146"/>
    <x v="1497"/>
    <x v="0"/>
    <m/>
  </r>
  <r>
    <d v="2025-09-11T02:50:27"/>
    <x v="1"/>
    <x v="36"/>
    <s v="GUTIERREZ ARICAPA DANIEL HUMBERTO"/>
    <x v="0"/>
    <x v="0"/>
    <n v="165"/>
    <n v="18.3333333333333"/>
    <n v="191.49858356940501"/>
    <m/>
    <n v="106761.67140000001"/>
    <x v="1"/>
    <n v="11755"/>
    <x v="1498"/>
    <x v="0"/>
    <m/>
  </r>
  <r>
    <d v="2025-09-11T02:50:28"/>
    <x v="9"/>
    <x v="1"/>
    <s v="GONZALEZ IPUANA RENE"/>
    <x v="3"/>
    <x v="0"/>
    <n v="158"/>
    <n v="15.8"/>
    <n v="212.77620396600599"/>
    <m/>
    <n v="118624.0793"/>
    <x v="0"/>
    <n v="11755"/>
    <x v="1498"/>
    <x v="0"/>
    <m/>
  </r>
  <r>
    <d v="2025-09-11T02:50:28"/>
    <x v="1"/>
    <x v="37"/>
    <s v="SANCHEZ BETANCOURT FRANSCISCO"/>
    <x v="0"/>
    <x v="0"/>
    <n v="205"/>
    <n v="22.7777777777778"/>
    <n v="191.49858356940501"/>
    <m/>
    <n v="106761.67140000001"/>
    <x v="0"/>
    <n v="11755"/>
    <x v="1498"/>
    <x v="0"/>
    <m/>
  </r>
  <r>
    <d v="2025-09-11T02:50:28"/>
    <x v="9"/>
    <x v="2"/>
    <s v="LONDOO LOPERA DUVAN ANDRES"/>
    <x v="3"/>
    <x v="0"/>
    <n v="225"/>
    <n v="22.5"/>
    <n v="212.77620396600599"/>
    <s v="3 Descuentos (Transbordo) "/>
    <n v="118624.0793"/>
    <x v="1"/>
    <n v="11755"/>
    <x v="1498"/>
    <x v="0"/>
    <m/>
  </r>
  <r>
    <d v="2025-09-11T02:50:29"/>
    <x v="1"/>
    <x v="3"/>
    <s v="OSORIO URREGO SANTIAGO "/>
    <x v="9"/>
    <x v="0"/>
    <n v="270"/>
    <n v="22.5"/>
    <n v="255.33144475920699"/>
    <s v="2 Descuentos (Usuarios desubicados) "/>
    <n v="142348.8952"/>
    <x v="0"/>
    <n v="11755"/>
    <x v="1498"/>
    <x v="0"/>
    <m/>
  </r>
  <r>
    <d v="2025-09-11T02:50:29"/>
    <x v="9"/>
    <x v="4"/>
    <s v="GIRALDO GIRALDO YOVIN ANDRES"/>
    <x v="4"/>
    <x v="0"/>
    <n v="178"/>
    <n v="25.428571428571399"/>
    <n v="148.94334277620399"/>
    <m/>
    <n v="83036.855500000005"/>
    <x v="1"/>
    <n v="11755"/>
    <x v="1498"/>
    <x v="0"/>
    <m/>
  </r>
  <r>
    <d v="2025-09-11T02:50:29"/>
    <x v="1"/>
    <x v="5"/>
    <s v="GONZALEZ PEREZ RAFAEL JOSE"/>
    <x v="0"/>
    <x v="0"/>
    <n v="193"/>
    <n v="21.4444444444444"/>
    <n v="191.49858356940501"/>
    <s v="1 Descuento (Despachador) "/>
    <n v="106761.67140000001"/>
    <x v="1"/>
    <n v="11755"/>
    <x v="1498"/>
    <x v="0"/>
    <m/>
  </r>
  <r>
    <d v="2025-09-11T02:50:30"/>
    <x v="9"/>
    <x v="7"/>
    <s v="MARIN ALZATE KEVIN ANDRES"/>
    <x v="2"/>
    <x v="0"/>
    <n v="134"/>
    <n v="22.3333333333333"/>
    <n v="127.665722379603"/>
    <m/>
    <n v="71174.4476"/>
    <x v="0"/>
    <n v="11755"/>
    <x v="1498"/>
    <x v="0"/>
    <m/>
  </r>
  <r>
    <d v="2025-09-11T02:50:30"/>
    <x v="1"/>
    <x v="8"/>
    <s v="YEPES TORRES JHON ALEXANDER"/>
    <x v="3"/>
    <x v="0"/>
    <n v="179"/>
    <n v="17.899999999999999"/>
    <n v="212.77620396600599"/>
    <m/>
    <n v="118624.0793"/>
    <x v="0"/>
    <n v="11755"/>
    <x v="1498"/>
    <x v="0"/>
    <m/>
  </r>
  <r>
    <d v="2025-09-11T02:50:31"/>
    <x v="1"/>
    <x v="10"/>
    <s v="CUADROS PRESIGA JOSE GABRIEL"/>
    <x v="0"/>
    <x v="0"/>
    <n v="135"/>
    <n v="15"/>
    <n v="191.49858356940501"/>
    <m/>
    <n v="106761.67140000001"/>
    <x v="0"/>
    <n v="11755"/>
    <x v="1498"/>
    <x v="0"/>
    <m/>
  </r>
  <r>
    <d v="2025-09-11T02:50:31"/>
    <x v="9"/>
    <x v="11"/>
    <s v="DURANGO PAEZ GILDARDO"/>
    <x v="0"/>
    <x v="0"/>
    <n v="184"/>
    <n v="20.4444444444444"/>
    <n v="191.49858356940501"/>
    <m/>
    <n v="106761.67140000001"/>
    <x v="1"/>
    <n v="11755"/>
    <x v="1498"/>
    <x v="0"/>
    <m/>
  </r>
  <r>
    <d v="2025-09-11T02:50:31"/>
    <x v="1"/>
    <x v="12"/>
    <s v="VERENZUELA MARTINEZ ALEXANDER"/>
    <x v="0"/>
    <x v="0"/>
    <n v="186"/>
    <n v="20.6666666666667"/>
    <n v="191.49858356940501"/>
    <m/>
    <n v="106761.67140000001"/>
    <x v="1"/>
    <n v="11755"/>
    <x v="1498"/>
    <x v="0"/>
    <m/>
  </r>
  <r>
    <d v="2025-09-11T02:50:30"/>
    <x v="9"/>
    <x v="9"/>
    <s v="DAVID  HENRY GIOVANNY"/>
    <x v="2"/>
    <x v="0"/>
    <n v="171"/>
    <n v="28.5"/>
    <n v="127.665722379603"/>
    <m/>
    <n v="71174.4476"/>
    <x v="0"/>
    <n v="11755"/>
    <x v="1498"/>
    <x v="0"/>
    <m/>
  </r>
  <r>
    <d v="2025-09-11T02:50:32"/>
    <x v="1"/>
    <x v="14"/>
    <s v="PARRA VILLA YUBER ALONSO"/>
    <x v="0"/>
    <x v="0"/>
    <n v="174"/>
    <n v="19.3333333333333"/>
    <n v="191.49858356940501"/>
    <m/>
    <n v="106761.67140000001"/>
    <x v="0"/>
    <n v="11755"/>
    <x v="1498"/>
    <x v="0"/>
    <m/>
  </r>
  <r>
    <d v="2025-09-11T02:50:31"/>
    <x v="9"/>
    <x v="13"/>
    <s v="LOPERA ALVAREZ ESTIVEN"/>
    <x v="0"/>
    <x v="3"/>
    <n v="182"/>
    <n v="20.2222222222222"/>
    <n v="191.49858356940501"/>
    <m/>
    <n v="106761.67140000001"/>
    <x v="0"/>
    <n v="11755"/>
    <x v="1498"/>
    <x v="0"/>
    <m/>
  </r>
  <r>
    <d v="2025-09-11T02:50:32"/>
    <x v="9"/>
    <x v="15"/>
    <s v="ALBERTO ARISTIZABAL RAFAEL"/>
    <x v="3"/>
    <x v="0"/>
    <n v="226"/>
    <n v="22.6"/>
    <n v="212.77620396600599"/>
    <s v="15 Descuentos (transbordo y usuarios desubicados) "/>
    <n v="118624.0793"/>
    <x v="0"/>
    <n v="11755"/>
    <x v="1498"/>
    <x v="0"/>
    <m/>
  </r>
  <r>
    <d v="2025-09-11T02:50:32"/>
    <x v="1"/>
    <x v="16"/>
    <s v="MACEA ARBELAEZ MATEO"/>
    <x v="0"/>
    <x v="3"/>
    <n v="153"/>
    <n v="17"/>
    <n v="191.49858356940501"/>
    <m/>
    <n v="106761.67140000001"/>
    <x v="0"/>
    <n v="11755"/>
    <x v="1498"/>
    <x v="0"/>
    <m/>
  </r>
  <r>
    <d v="2025-09-11T02:50:33"/>
    <x v="9"/>
    <x v="17"/>
    <s v="VALENCIA MENDOZA JHON"/>
    <x v="0"/>
    <x v="3"/>
    <n v="186"/>
    <n v="20.6666666666667"/>
    <n v="191.49858356940501"/>
    <m/>
    <n v="106761.67140000001"/>
    <x v="0"/>
    <n v="11755"/>
    <x v="1498"/>
    <x v="0"/>
    <m/>
  </r>
  <r>
    <d v="2025-09-11T02:50:33"/>
    <x v="1"/>
    <x v="18"/>
    <s v="DURANGO DAVID JOSE"/>
    <x v="2"/>
    <x v="0"/>
    <n v="133"/>
    <n v="22.1666666666667"/>
    <n v="127.665722379603"/>
    <m/>
    <n v="71174.4476"/>
    <x v="0"/>
    <n v="11755"/>
    <x v="1498"/>
    <x v="0"/>
    <m/>
  </r>
  <r>
    <d v="2025-09-11T02:50:33"/>
    <x v="9"/>
    <x v="19"/>
    <s v="QUIRAMA CASTAEDA JHON JADER"/>
    <x v="6"/>
    <x v="0"/>
    <n v="204"/>
    <n v="25.5"/>
    <n v="170.220963172805"/>
    <m/>
    <n v="94899.263500000001"/>
    <x v="1"/>
    <n v="11755"/>
    <x v="1498"/>
    <x v="0"/>
    <m/>
  </r>
  <r>
    <d v="2025-09-11T02:50:34"/>
    <x v="1"/>
    <x v="20"/>
    <s v="SALDARRIAGA PARRA LUIS ALBERTO"/>
    <x v="0"/>
    <x v="0"/>
    <n v="226"/>
    <n v="25.1111111111111"/>
    <n v="191.49858356940501"/>
    <m/>
    <n v="106761.67140000001"/>
    <x v="2"/>
    <n v="11755"/>
    <x v="1498"/>
    <x v="0"/>
    <m/>
  </r>
  <r>
    <d v="2025-09-11T02:50:34"/>
    <x v="9"/>
    <x v="21"/>
    <s v="MARULANDA JARAMILLO DAWER ANDRES "/>
    <x v="6"/>
    <x v="0"/>
    <n v="143"/>
    <n v="17.875"/>
    <n v="170.220963172805"/>
    <s v="Se descuenta 0.5 viaje de 11 36 am ya que abandona ruta sin autorizacin "/>
    <n v="88967.948499999999"/>
    <x v="0"/>
    <n v="11755"/>
    <x v="1498"/>
    <x v="2"/>
    <n v="10.638999999999999"/>
  </r>
  <r>
    <d v="2025-09-11T02:50:34"/>
    <x v="1"/>
    <x v="38"/>
    <s v="HENAO MUOZ FERNEY"/>
    <x v="3"/>
    <x v="0"/>
    <n v="227"/>
    <n v="22.7"/>
    <n v="212.77620396600599"/>
    <s v="3 Descuentos (Transbordo) "/>
    <n v="118624.0793"/>
    <x v="1"/>
    <n v="11755"/>
    <x v="1498"/>
    <x v="0"/>
    <m/>
  </r>
  <r>
    <d v="2025-09-11T02:50:35"/>
    <x v="9"/>
    <x v="22"/>
    <s v="CIRO MARIN RODRIGO ALBERTO"/>
    <x v="3"/>
    <x v="0"/>
    <n v="184"/>
    <n v="18.399999999999999"/>
    <n v="212.77620396600599"/>
    <m/>
    <n v="118624.0793"/>
    <x v="0"/>
    <n v="11755"/>
    <x v="1498"/>
    <x v="0"/>
    <m/>
  </r>
  <r>
    <d v="2025-09-11T02:50:35"/>
    <x v="1"/>
    <x v="23"/>
    <s v="FLORES RINCON JORGE ALBERTO"/>
    <x v="9"/>
    <x v="0"/>
    <n v="320"/>
    <n v="25.6"/>
    <n v="265.970254957507"/>
    <m/>
    <n v="148280.0992"/>
    <x v="0"/>
    <n v="11755"/>
    <x v="1498"/>
    <x v="0"/>
    <m/>
  </r>
  <r>
    <d v="2025-09-11T02:50:36"/>
    <x v="9"/>
    <x v="24"/>
    <s v="AGUDELO GARCIA LLORDIN ELIAS"/>
    <x v="6"/>
    <x v="0"/>
    <n v="168"/>
    <n v="21"/>
    <n v="170.220963172805"/>
    <s v="1 Descuento (Despachador) "/>
    <n v="94899.263500000001"/>
    <x v="0"/>
    <n v="11755"/>
    <x v="1498"/>
    <x v="0"/>
    <m/>
  </r>
  <r>
    <d v="2025-09-11T02:50:36"/>
    <x v="1"/>
    <x v="25"/>
    <s v="LEON PEREZ RAUL ENRIQUE"/>
    <x v="3"/>
    <x v="0"/>
    <n v="202"/>
    <n v="20.2"/>
    <n v="212.77620396600599"/>
    <s v="2 Descuentos (Usuarios desubicados) "/>
    <n v="118624.0793"/>
    <x v="0"/>
    <n v="11755"/>
    <x v="1498"/>
    <x v="0"/>
    <m/>
  </r>
  <r>
    <d v="2025-09-11T02:50:36"/>
    <x v="9"/>
    <x v="26"/>
    <s v="LAYOS JIMENEZ JOHAN CAMILO"/>
    <x v="0"/>
    <x v="0"/>
    <n v="155"/>
    <n v="17.2222222222222"/>
    <n v="191.49858356940501"/>
    <s v="3 Descuentos (Conducts y usuarios desubicados) "/>
    <n v="106761.67140000001"/>
    <x v="0"/>
    <n v="11755"/>
    <x v="1498"/>
    <x v="0"/>
    <m/>
  </r>
  <r>
    <d v="2025-09-11T02:50:37"/>
    <x v="1"/>
    <x v="27"/>
    <s v="PULGARIN GARCIA YONATHAN ANDRES"/>
    <x v="6"/>
    <x v="0"/>
    <n v="179"/>
    <n v="22.375"/>
    <n v="170.220963172805"/>
    <s v="2 Descuentos (conduct y usuarios desubicados) "/>
    <n v="94899.263500000001"/>
    <x v="0"/>
    <n v="11755"/>
    <x v="1498"/>
    <x v="0"/>
    <m/>
  </r>
  <r>
    <d v="2025-09-11T02:50:37"/>
    <x v="9"/>
    <x v="28"/>
    <s v="MURILLO  YORMAN ANDRES"/>
    <x v="0"/>
    <x v="0"/>
    <n v="151"/>
    <n v="16.7777777777778"/>
    <n v="191.49858356940501"/>
    <m/>
    <n v="106761.67140000001"/>
    <x v="0"/>
    <n v="11755"/>
    <x v="1498"/>
    <x v="0"/>
    <m/>
  </r>
  <r>
    <d v="2025-09-11T02:50:37"/>
    <x v="1"/>
    <x v="29"/>
    <s v="MONTOYA OSPINA GILBERTO ANTONIO"/>
    <x v="3"/>
    <x v="0"/>
    <n v="256"/>
    <n v="25.6"/>
    <n v="212.77620396600599"/>
    <m/>
    <n v="118624.0793"/>
    <x v="0"/>
    <n v="11755"/>
    <x v="1498"/>
    <x v="0"/>
    <m/>
  </r>
  <r>
    <d v="2025-09-11T02:50:38"/>
    <x v="9"/>
    <x v="30"/>
    <s v="HERRERA GIRALDO DAVINSON"/>
    <x v="0"/>
    <x v="0"/>
    <n v="223"/>
    <n v="24.7777777777778"/>
    <n v="191.49858356940501"/>
    <m/>
    <n v="106761.67140000001"/>
    <x v="1"/>
    <n v="11755"/>
    <x v="1498"/>
    <x v="0"/>
    <m/>
  </r>
  <r>
    <d v="2025-09-11T02:50:38"/>
    <x v="1"/>
    <x v="31"/>
    <s v="MARTINEZ CHAVERRA LUIS NORBERTO"/>
    <x v="0"/>
    <x v="0"/>
    <n v="208"/>
    <n v="23.1111111111111"/>
    <n v="191.49858356940501"/>
    <s v="1 Descuento (Usuario desubicado) "/>
    <n v="106761.67140000001"/>
    <x v="0"/>
    <n v="11755"/>
    <x v="1498"/>
    <x v="0"/>
    <m/>
  </r>
  <r>
    <d v="2025-09-11T02:50:38"/>
    <x v="9"/>
    <x v="32"/>
    <s v="TABORDA ROJAS DIEGO ALEJANDRO"/>
    <x v="6"/>
    <x v="0"/>
    <n v="206"/>
    <n v="25.75"/>
    <n v="170.220963172805"/>
    <m/>
    <n v="94899.263500000001"/>
    <x v="1"/>
    <n v="11755"/>
    <x v="1498"/>
    <x v="0"/>
    <m/>
  </r>
  <r>
    <d v="2025-09-11T02:50:39"/>
    <x v="1"/>
    <x v="33"/>
    <s v="CALLE BOTERO JUAN RICARDO"/>
    <x v="6"/>
    <x v="0"/>
    <n v="129"/>
    <n v="16.125"/>
    <n v="170.220963172805"/>
    <m/>
    <n v="94899.263500000001"/>
    <x v="0"/>
    <n v="11755"/>
    <x v="1498"/>
    <x v="0"/>
    <m/>
  </r>
  <r>
    <d v="2025-09-11T02:50:39"/>
    <x v="9"/>
    <x v="34"/>
    <s v="PALMAR PANA EDIXON JOSUE"/>
    <x v="2"/>
    <x v="0"/>
    <n v="120"/>
    <n v="20"/>
    <n v="127.665722379603"/>
    <s v="2 Descuentos (Usuario movilidad reducida y desubicado) "/>
    <n v="71174.4476"/>
    <x v="0"/>
    <n v="11755"/>
    <x v="1498"/>
    <x v="0"/>
    <m/>
  </r>
  <r>
    <d v="2025-09-11T02:50:39"/>
    <x v="1"/>
    <x v="35"/>
    <s v="OCAMPO OCAMPO ANTONIO JOSE "/>
    <x v="4"/>
    <x v="0"/>
    <n v="181"/>
    <n v="25.8571428571429"/>
    <n v="148.94334277620399"/>
    <m/>
    <n v="83036.855500000005"/>
    <x v="0"/>
    <n v="11755"/>
    <x v="1498"/>
    <x v="0"/>
    <m/>
  </r>
  <r>
    <d v="2025-09-11T02:50:39"/>
    <x v="9"/>
    <x v="41"/>
    <s v="HERNANDEZ MACIAS GILBERTO"/>
    <x v="0"/>
    <x v="0"/>
    <n v="182"/>
    <n v="20.2222222222222"/>
    <n v="191.49858356940501"/>
    <s v="1 Descuento (Transbordo) "/>
    <n v="106761.67140000001"/>
    <x v="1"/>
    <n v="11755"/>
    <x v="1498"/>
    <x v="0"/>
    <m/>
  </r>
  <r>
    <d v="2025-09-11T02:50:40"/>
    <x v="1"/>
    <x v="40"/>
    <s v="AGUDELO GARCIA DENIN ANGELO"/>
    <x v="6"/>
    <x v="3"/>
    <n v="200"/>
    <n v="23.529411764705898"/>
    <n v="180.85977337110501"/>
    <m/>
    <n v="100830.46739999999"/>
    <x v="1"/>
    <n v="11755"/>
    <x v="1498"/>
    <x v="0"/>
    <m/>
  </r>
  <r>
    <d v="2025-09-11T02:50:40"/>
    <x v="9"/>
    <x v="42"/>
    <s v="CALLE BOTERO ANDRES CAMILO "/>
    <x v="3"/>
    <x v="0"/>
    <n v="210"/>
    <n v="21"/>
    <n v="212.77620396600599"/>
    <m/>
    <n v="118624.0793"/>
    <x v="1"/>
    <n v="11755"/>
    <x v="1498"/>
    <x v="0"/>
    <m/>
  </r>
  <r>
    <d v="2025-09-12T02:48:50"/>
    <x v="9"/>
    <x v="36"/>
    <s v="HERNANDEZ MORALES JHON DAYRON"/>
    <x v="6"/>
    <x v="3"/>
    <n v="232"/>
    <n v="29"/>
    <n v="173.73691654879801"/>
    <s v="1 Descuento (Usuario desubicado) "/>
    <n v="96956.0962"/>
    <x v="1"/>
    <n v="12341.463400000001"/>
    <x v="1499"/>
    <x v="0"/>
    <m/>
  </r>
  <r>
    <d v="2025-09-12T02:48:50"/>
    <x v="1"/>
    <x v="1"/>
    <s v="GONZALEZ IPUANA RENE "/>
    <x v="3"/>
    <x v="0"/>
    <n v="233"/>
    <n v="23.3"/>
    <n v="217.171145685997"/>
    <s v="2 Descuentos (Usuarios desubicados) "/>
    <n v="121195.1202"/>
    <x v="0"/>
    <n v="12341.463400000001"/>
    <x v="1499"/>
    <x v="0"/>
    <m/>
  </r>
  <r>
    <d v="2025-09-12T02:48:51"/>
    <x v="9"/>
    <x v="37"/>
    <s v="SANCHEZ BETANCOURT FRANSCISCO"/>
    <x v="4"/>
    <x v="0"/>
    <n v="165"/>
    <n v="23.571428571428601"/>
    <n v="152.019801980198"/>
    <m/>
    <n v="84836.584199999998"/>
    <x v="0"/>
    <n v="12341.463400000001"/>
    <x v="1499"/>
    <x v="0"/>
    <m/>
  </r>
  <r>
    <d v="2025-09-12T02:48:51"/>
    <x v="1"/>
    <x v="2"/>
    <s v="LONDOO LOPERA DUVAN ANDRES"/>
    <x v="3"/>
    <x v="0"/>
    <n v="233"/>
    <n v="23.3"/>
    <n v="217.171145685997"/>
    <m/>
    <n v="121195.1202"/>
    <x v="1"/>
    <n v="12341.463400000001"/>
    <x v="1499"/>
    <x v="0"/>
    <m/>
  </r>
  <r>
    <d v="2025-09-12T02:48:51"/>
    <x v="9"/>
    <x v="3"/>
    <s v="LOPEZ PINEDA DANIEL ESTIVEN"/>
    <x v="6"/>
    <x v="0"/>
    <n v="180"/>
    <n v="22.5"/>
    <n v="173.73691654879801"/>
    <m/>
    <n v="96956.0962"/>
    <x v="0"/>
    <n v="12341.463400000001"/>
    <x v="1499"/>
    <x v="0"/>
    <m/>
  </r>
  <r>
    <d v="2025-09-12T02:48:52"/>
    <x v="1"/>
    <x v="5"/>
    <s v="GONZALEZ PEREZ RAFAEL JOSE"/>
    <x v="6"/>
    <x v="0"/>
    <n v="184"/>
    <n v="23"/>
    <n v="173.73691654879801"/>
    <s v="1 Descuento (Conduct) "/>
    <n v="96956.0962"/>
    <x v="1"/>
    <n v="12341.463400000001"/>
    <x v="1499"/>
    <x v="0"/>
    <m/>
  </r>
  <r>
    <d v="2025-09-12T02:48:52"/>
    <x v="9"/>
    <x v="6"/>
    <s v="CARTAGENA RAMIREZ FREDY ALONSO"/>
    <x v="3"/>
    <x v="0"/>
    <n v="209"/>
    <n v="20.9"/>
    <n v="217.171145685997"/>
    <s v="1 Descuento (Despachador) "/>
    <n v="121195.1202"/>
    <x v="0"/>
    <n v="12341.463400000001"/>
    <x v="1499"/>
    <x v="0"/>
    <m/>
  </r>
  <r>
    <d v="2025-09-12T02:48:52"/>
    <x v="1"/>
    <x v="7"/>
    <s v="MARIN ALZATE KEVIN ANDRES"/>
    <x v="3"/>
    <x v="0"/>
    <n v="212"/>
    <n v="21.2"/>
    <n v="217.171145685997"/>
    <m/>
    <n v="121195.1202"/>
    <x v="0"/>
    <n v="12341.463400000001"/>
    <x v="1499"/>
    <x v="0"/>
    <m/>
  </r>
  <r>
    <d v="2025-09-12T02:48:52"/>
    <x v="9"/>
    <x v="8"/>
    <s v="YEPES TORRES JHON ALEXANDER"/>
    <x v="0"/>
    <x v="0"/>
    <n v="144"/>
    <n v="16"/>
    <n v="195.45403111739699"/>
    <s v="1 Descuento (Despachador) "/>
    <n v="109075.6082"/>
    <x v="0"/>
    <n v="12341.463400000001"/>
    <x v="1499"/>
    <x v="0"/>
    <m/>
  </r>
  <r>
    <d v="2025-09-12T02:48:53"/>
    <x v="1"/>
    <x v="9"/>
    <s v="MACIAS HERNANDEZ JULIAN DAVID"/>
    <x v="0"/>
    <x v="0"/>
    <n v="159"/>
    <n v="17.6666666666667"/>
    <n v="195.45403111739699"/>
    <s v="3 Descuentos (Conducts y despachador) "/>
    <n v="109075.6082"/>
    <x v="0"/>
    <n v="12341.463400000001"/>
    <x v="1499"/>
    <x v="0"/>
    <m/>
  </r>
  <r>
    <d v="2025-09-12T02:48:53"/>
    <x v="9"/>
    <x v="10"/>
    <s v="CUADROS PRESIGA JOSE GABRIEL"/>
    <x v="10"/>
    <x v="0"/>
    <n v="120"/>
    <n v="30"/>
    <n v="86.868458274398904"/>
    <m/>
    <n v="48478.0481"/>
    <x v="0"/>
    <n v="12341.463400000001"/>
    <x v="1499"/>
    <x v="0"/>
    <m/>
  </r>
  <r>
    <d v="2025-09-12T02:48:53"/>
    <x v="1"/>
    <x v="11"/>
    <s v="DURANGO PAEZ GILDARDO"/>
    <x v="3"/>
    <x v="0"/>
    <n v="208"/>
    <n v="20.8"/>
    <n v="217.171145685997"/>
    <m/>
    <n v="121195.1202"/>
    <x v="1"/>
    <n v="12341.463400000001"/>
    <x v="1499"/>
    <x v="0"/>
    <m/>
  </r>
  <r>
    <d v="2025-09-12T02:48:54"/>
    <x v="9"/>
    <x v="12"/>
    <s v="VERENZUELA MARTINEZ ALEXANDER"/>
    <x v="0"/>
    <x v="0"/>
    <n v="186"/>
    <n v="20.6666666666667"/>
    <n v="195.45403111739699"/>
    <s v="4 Descuentos (transbordo y despachador) "/>
    <n v="109075.6082"/>
    <x v="1"/>
    <n v="12341.463400000001"/>
    <x v="1499"/>
    <x v="0"/>
    <m/>
  </r>
  <r>
    <d v="2025-09-12T02:48:54"/>
    <x v="1"/>
    <x v="13"/>
    <s v="PEREZ GARCIA JUAN ESTEBAN"/>
    <x v="8"/>
    <x v="0"/>
    <n v="111"/>
    <n v="22.2"/>
    <n v="108.585572842999"/>
    <m/>
    <n v="60597.560100000002"/>
    <x v="0"/>
    <n v="12341.463400000001"/>
    <x v="1499"/>
    <x v="0"/>
    <m/>
  </r>
  <r>
    <d v="2025-09-12T02:48:54"/>
    <x v="9"/>
    <x v="14"/>
    <s v="PARRA VILLA YUBER ALONSO"/>
    <x v="0"/>
    <x v="0"/>
    <n v="149"/>
    <n v="16.5555555555556"/>
    <n v="195.45403111739699"/>
    <m/>
    <n v="109075.6082"/>
    <x v="0"/>
    <n v="12341.463400000001"/>
    <x v="1499"/>
    <x v="0"/>
    <m/>
  </r>
  <r>
    <d v="2025-09-12T02:48:54"/>
    <x v="1"/>
    <x v="15"/>
    <s v="ALBERTO ARISTIZABAL RAFAEL "/>
    <x v="3"/>
    <x v="0"/>
    <n v="181"/>
    <n v="18.100000000000001"/>
    <n v="217.171145685997"/>
    <s v="2 Descuentos (Usuarios desubicados) "/>
    <n v="121195.1202"/>
    <x v="0"/>
    <n v="12341.463400000001"/>
    <x v="1499"/>
    <x v="0"/>
    <m/>
  </r>
  <r>
    <d v="2025-09-12T02:48:55"/>
    <x v="1"/>
    <x v="17"/>
    <s v="MURILLO  YORMAN ANDRES"/>
    <x v="3"/>
    <x v="0"/>
    <n v="185"/>
    <n v="18.5"/>
    <n v="217.171145685997"/>
    <m/>
    <n v="121195.1202"/>
    <x v="0"/>
    <n v="12341.463400000001"/>
    <x v="1499"/>
    <x v="0"/>
    <m/>
  </r>
  <r>
    <d v="2025-09-12T02:48:55"/>
    <x v="9"/>
    <x v="18"/>
    <s v="DURANGO DAVID JOSE"/>
    <x v="3"/>
    <x v="0"/>
    <n v="226"/>
    <n v="22.6"/>
    <n v="217.171145685997"/>
    <s v="HENRY DAVID Realiz 4 viajes donde moviliz 100 Usuarios "/>
    <n v="121195.1202"/>
    <x v="0"/>
    <n v="12341.463400000001"/>
    <x v="1499"/>
    <x v="0"/>
    <m/>
  </r>
  <r>
    <d v="2025-09-12T02:48:55"/>
    <x v="9"/>
    <x v="16"/>
    <s v="MACEA ARBELAEZ MATEO"/>
    <x v="1"/>
    <x v="0"/>
    <n v="186"/>
    <n v="16.909090909090899"/>
    <n v="238.88826025459699"/>
    <s v="1 Descuento (Despachador) "/>
    <n v="133314.63219999999"/>
    <x v="0"/>
    <n v="12341.463400000001"/>
    <x v="1499"/>
    <x v="0"/>
    <m/>
  </r>
  <r>
    <d v="2025-09-12T02:48:56"/>
    <x v="1"/>
    <x v="19"/>
    <s v="JARAMILLO JARAMILLO FRANCISCO WBEIMAR"/>
    <x v="0"/>
    <x v="0"/>
    <n v="178"/>
    <n v="19.7777777777778"/>
    <n v="195.45403111739699"/>
    <m/>
    <n v="109075.6082"/>
    <x v="1"/>
    <n v="12341.463400000001"/>
    <x v="1499"/>
    <x v="0"/>
    <m/>
  </r>
  <r>
    <d v="2025-09-12T02:48:56"/>
    <x v="9"/>
    <x v="20"/>
    <s v="SALDARRIAGA PARRA LUIS ALBERTO"/>
    <x v="6"/>
    <x v="0"/>
    <n v="159"/>
    <n v="19.875"/>
    <n v="173.73691654879801"/>
    <m/>
    <n v="96956.0962"/>
    <x v="2"/>
    <n v="12341.463400000001"/>
    <x v="1499"/>
    <x v="0"/>
    <m/>
  </r>
  <r>
    <d v="2025-09-12T02:48:56"/>
    <x v="1"/>
    <x v="21"/>
    <s v="MARULANDA JARAMILLO DAWER ANDRES"/>
    <x v="6"/>
    <x v="0"/>
    <n v="161"/>
    <n v="20.125"/>
    <n v="173.73691654879801"/>
    <m/>
    <n v="96956.0962"/>
    <x v="0"/>
    <n v="12341.463400000001"/>
    <x v="1499"/>
    <x v="0"/>
    <m/>
  </r>
  <r>
    <d v="2025-09-12T02:48:57"/>
    <x v="9"/>
    <x v="38"/>
    <s v="JIMENEZ HURTADO CARLOS ESTIVEN"/>
    <x v="0"/>
    <x v="0"/>
    <n v="229"/>
    <n v="25.4444444444444"/>
    <n v="195.45403111739699"/>
    <s v="2 Descuentos (Transbordo) "/>
    <n v="109075.6082"/>
    <x v="1"/>
    <n v="12341.463400000001"/>
    <x v="1499"/>
    <x v="0"/>
    <m/>
  </r>
  <r>
    <d v="2025-09-12T02:48:57"/>
    <x v="1"/>
    <x v="22"/>
    <s v="ESPINOZA CHAVARRIA GUILLERMO LEON"/>
    <x v="0"/>
    <x v="0"/>
    <n v="187"/>
    <n v="20.7777777777778"/>
    <n v="195.45403111739699"/>
    <s v="Se descuenta 0.5 viaje de 4 48 am ya que NO ingresa a san juan "/>
    <n v="103015.8857"/>
    <x v="0"/>
    <n v="12341.463400000001"/>
    <x v="1499"/>
    <x v="2"/>
    <n v="10.858499999999999"/>
  </r>
  <r>
    <d v="2025-09-12T02:48:57"/>
    <x v="9"/>
    <x v="23"/>
    <s v="HENAO HOYOS SANTIAGO"/>
    <x v="9"/>
    <x v="0"/>
    <n v="207"/>
    <n v="17.25"/>
    <n v="260.605374823197"/>
    <s v="JORGE FLORES Realiz 8 viajes donde moviliz 121 Usuarios "/>
    <n v="145434.14430000001"/>
    <x v="0"/>
    <n v="12341.463400000001"/>
    <x v="1499"/>
    <x v="0"/>
    <m/>
  </r>
  <r>
    <d v="2025-09-12T02:48:57"/>
    <x v="1"/>
    <x v="24"/>
    <s v="OSORIO URREGO SANTIAGO"/>
    <x v="3"/>
    <x v="0"/>
    <n v="278"/>
    <n v="27.8"/>
    <n v="217.171145685997"/>
    <s v="1 Descuento (Usuario desubicado) "/>
    <n v="121195.1202"/>
    <x v="0"/>
    <n v="12341.463400000001"/>
    <x v="1499"/>
    <x v="0"/>
    <m/>
  </r>
  <r>
    <d v="2025-09-12T02:48:58"/>
    <x v="9"/>
    <x v="25"/>
    <s v="LEON PEREZ RAUL ENRIQUE"/>
    <x v="0"/>
    <x v="0"/>
    <n v="190"/>
    <n v="21.1111111111111"/>
    <n v="195.45403111739699"/>
    <m/>
    <n v="109075.6082"/>
    <x v="0"/>
    <n v="12341.463400000001"/>
    <x v="1499"/>
    <x v="0"/>
    <m/>
  </r>
  <r>
    <d v="2025-09-12T02:48:58"/>
    <x v="1"/>
    <x v="26"/>
    <s v="LAYOS JIMENEZ YOHAN DARIO  "/>
    <x v="4"/>
    <x v="0"/>
    <n v="140"/>
    <n v="20"/>
    <n v="152.019801980198"/>
    <m/>
    <n v="84836.584199999998"/>
    <x v="0"/>
    <n v="12341.463400000001"/>
    <x v="1499"/>
    <x v="0"/>
    <m/>
  </r>
  <r>
    <d v="2025-09-12T02:48:58"/>
    <x v="9"/>
    <x v="39"/>
    <s v="PARIAS MURIEL JHON FREDY"/>
    <x v="11"/>
    <x v="0"/>
    <n v="54"/>
    <n v="27"/>
    <n v="43.434229137199402"/>
    <m/>
    <n v="24239.024000000001"/>
    <x v="0"/>
    <n v="12341.463400000001"/>
    <x v="1499"/>
    <x v="0"/>
    <m/>
  </r>
  <r>
    <d v="2025-09-12T02:48:58"/>
    <x v="1"/>
    <x v="27"/>
    <s v="PULGARIN GARCIA YONATHAN ANDRES"/>
    <x v="4"/>
    <x v="3"/>
    <n v="187"/>
    <n v="26.714285714285701"/>
    <n v="152.019801980198"/>
    <s v="1 Descuento (Despachador) "/>
    <n v="84836.584199999998"/>
    <x v="0"/>
    <n v="12341.463400000001"/>
    <x v="1499"/>
    <x v="0"/>
    <m/>
  </r>
  <r>
    <d v="2025-09-12T02:48:59"/>
    <x v="9"/>
    <x v="28"/>
    <s v="GOMEZ MARIN ALVARO"/>
    <x v="0"/>
    <x v="0"/>
    <n v="165"/>
    <n v="18.3333333333333"/>
    <n v="195.45403111739699"/>
    <m/>
    <n v="109075.6082"/>
    <x v="0"/>
    <n v="12341.463400000001"/>
    <x v="1499"/>
    <x v="0"/>
    <m/>
  </r>
  <r>
    <d v="2025-09-12T02:48:59"/>
    <x v="1"/>
    <x v="29"/>
    <s v="MONTOYA OSPINA GILBERTO ANTONIO"/>
    <x v="1"/>
    <x v="0"/>
    <n v="283"/>
    <n v="25.727272727272702"/>
    <n v="238.88826025459699"/>
    <s v="3 Descuentos (Conducts) "/>
    <n v="133314.63219999999"/>
    <x v="0"/>
    <n v="12341.463400000001"/>
    <x v="1499"/>
    <x v="0"/>
    <m/>
  </r>
  <r>
    <d v="2025-09-12T02:48:59"/>
    <x v="9"/>
    <x v="30"/>
    <s v="HERRERA GIRALDO DAVINSON"/>
    <x v="4"/>
    <x v="0"/>
    <n v="179"/>
    <n v="25.571428571428601"/>
    <n v="152.019801980198"/>
    <m/>
    <n v="84836.584199999998"/>
    <x v="1"/>
    <n v="12341.463400000001"/>
    <x v="1499"/>
    <x v="0"/>
    <m/>
  </r>
  <r>
    <d v="2025-09-12T02:48:59"/>
    <x v="1"/>
    <x v="31"/>
    <s v="MARTINEZ CHAVERRA LUIS NORBERTO"/>
    <x v="4"/>
    <x v="0"/>
    <n v="191"/>
    <n v="27.285714285714299"/>
    <n v="152.019801980198"/>
    <m/>
    <n v="84836.584199999998"/>
    <x v="0"/>
    <n v="12341.463400000001"/>
    <x v="1499"/>
    <x v="0"/>
    <m/>
  </r>
  <r>
    <d v="2025-09-12T02:49:00"/>
    <x v="9"/>
    <x v="32"/>
    <s v="GUTIERREZ ARICAPA DANIEL HUMBERTO"/>
    <x v="6"/>
    <x v="0"/>
    <n v="159"/>
    <n v="19.875"/>
    <n v="173.73691654879801"/>
    <m/>
    <n v="96956.0962"/>
    <x v="1"/>
    <n v="12341.463400000001"/>
    <x v="1499"/>
    <x v="0"/>
    <m/>
  </r>
  <r>
    <d v="2025-09-12T02:49:00"/>
    <x v="1"/>
    <x v="33"/>
    <s v="CALLE BOTERO JUAN RICARDO"/>
    <x v="0"/>
    <x v="0"/>
    <n v="174"/>
    <n v="19.3333333333333"/>
    <n v="195.45403111739699"/>
    <m/>
    <n v="109075.6082"/>
    <x v="0"/>
    <n v="12341.463400000001"/>
    <x v="1499"/>
    <x v="0"/>
    <m/>
  </r>
  <r>
    <d v="2025-09-12T02:49:00"/>
    <x v="9"/>
    <x v="34"/>
    <s v="PALMAR PANA EDIXON JOSUE"/>
    <x v="2"/>
    <x v="0"/>
    <n v="151"/>
    <n v="27.454545454545499"/>
    <n v="119.444130127298"/>
    <m/>
    <n v="66657.316099999996"/>
    <x v="0"/>
    <n v="12341.463400000001"/>
    <x v="1499"/>
    <x v="0"/>
    <m/>
  </r>
  <r>
    <d v="2025-09-12T02:49:00"/>
    <x v="1"/>
    <x v="35"/>
    <s v="LOPERA ALVAREZ ESTIVEN"/>
    <x v="3"/>
    <x v="0"/>
    <n v="232"/>
    <n v="23.2"/>
    <n v="217.171145685997"/>
    <m/>
    <n v="121195.1202"/>
    <x v="0"/>
    <n v="12341.463400000001"/>
    <x v="1499"/>
    <x v="0"/>
    <m/>
  </r>
  <r>
    <d v="2025-09-12T02:49:01"/>
    <x v="9"/>
    <x v="41"/>
    <s v="HERNANDEZ MACIAS GILBERTO "/>
    <x v="0"/>
    <x v="0"/>
    <n v="195"/>
    <n v="21.6666666666667"/>
    <n v="195.45403111739699"/>
    <m/>
    <n v="109075.6082"/>
    <x v="1"/>
    <n v="12341.463400000001"/>
    <x v="1499"/>
    <x v="0"/>
    <m/>
  </r>
  <r>
    <d v="2025-09-12T02:49:01"/>
    <x v="1"/>
    <x v="40"/>
    <s v="AGUDELO GARCIA DENIN ANGELO"/>
    <x v="12"/>
    <x v="0"/>
    <n v="262"/>
    <n v="20.153846153846199"/>
    <n v="282.32248939179601"/>
    <m/>
    <n v="157553.6563"/>
    <x v="1"/>
    <n v="12341.463400000001"/>
    <x v="1499"/>
    <x v="0"/>
    <m/>
  </r>
  <r>
    <d v="2025-09-12T02:49:01"/>
    <x v="9"/>
    <x v="42"/>
    <s v="HINCAPIE LOPEZ DIDIER FABIAN "/>
    <x v="6"/>
    <x v="0"/>
    <n v="213"/>
    <n v="26.625"/>
    <n v="173.73691654879801"/>
    <m/>
    <n v="96956.0962"/>
    <x v="1"/>
    <n v="12341.463400000001"/>
    <x v="1499"/>
    <x v="0"/>
    <m/>
  </r>
  <r>
    <d v="2025-09-13T03:43:17"/>
    <x v="9"/>
    <x v="36"/>
    <s v="HERNANDEZ MORALES JHON DAYRON"/>
    <x v="10"/>
    <x v="0"/>
    <n v="125"/>
    <n v="27.7777777777778"/>
    <n v="95.502074688796696"/>
    <m/>
    <n v="53236.2137"/>
    <x v="1"/>
    <n v="12442.5"/>
    <x v="1500"/>
    <x v="0"/>
    <m/>
  </r>
  <r>
    <d v="2025-09-13T03:43:18"/>
    <x v="1"/>
    <x v="1"/>
    <s v="GONZALEZ IPUANA RENE"/>
    <x v="3"/>
    <x v="0"/>
    <n v="184"/>
    <n v="18.399999999999999"/>
    <n v="212.22683264176999"/>
    <m/>
    <n v="118302.6971"/>
    <x v="0"/>
    <n v="12442.5"/>
    <x v="1500"/>
    <x v="0"/>
    <m/>
  </r>
  <r>
    <d v="2025-09-13T03:43:19"/>
    <x v="9"/>
    <x v="37"/>
    <s v="SANCHEZ BETANCOURT FRANSCISCO"/>
    <x v="3"/>
    <x v="0"/>
    <n v="197"/>
    <n v="19.7"/>
    <n v="212.22683264176999"/>
    <s v="2 Descuentos (Usuarios desubicados) "/>
    <n v="118302.6971"/>
    <x v="0"/>
    <n v="12442.5"/>
    <x v="1500"/>
    <x v="0"/>
    <m/>
  </r>
  <r>
    <d v="2025-09-13T03:43:19"/>
    <x v="1"/>
    <x v="2"/>
    <s v="LONDOO LOPERA DUVAN ANDRES"/>
    <x v="3"/>
    <x v="3"/>
    <n v="189"/>
    <n v="18.899999999999999"/>
    <n v="212.22683264176999"/>
    <m/>
    <n v="118302.6971"/>
    <x v="1"/>
    <n v="12442.5"/>
    <x v="1500"/>
    <x v="0"/>
    <m/>
  </r>
  <r>
    <d v="2025-09-13T03:43:19"/>
    <x v="9"/>
    <x v="3"/>
    <s v="LOPEZ PINEDA DANIEL ESTIVEN"/>
    <x v="3"/>
    <x v="0"/>
    <n v="210"/>
    <n v="21"/>
    <n v="212.22683264176999"/>
    <m/>
    <n v="118302.6971"/>
    <x v="0"/>
    <n v="12442.5"/>
    <x v="1500"/>
    <x v="0"/>
    <m/>
  </r>
  <r>
    <d v="2025-09-13T03:43:20"/>
    <x v="1"/>
    <x v="6"/>
    <s v="CARTAGENA RAMIREZ FREDY ALONSO"/>
    <x v="4"/>
    <x v="0"/>
    <n v="149"/>
    <n v="21.285714285714299"/>
    <n v="148.55878284923901"/>
    <m/>
    <n v="82811.888000000006"/>
    <x v="0"/>
    <n v="12442.5"/>
    <x v="1500"/>
    <x v="0"/>
    <m/>
  </r>
  <r>
    <d v="2025-09-13T03:43:20"/>
    <x v="1"/>
    <x v="4"/>
    <s v="GIRALDO GIRALDO YOVIN ANDRES"/>
    <x v="3"/>
    <x v="0"/>
    <n v="223"/>
    <n v="22.3"/>
    <n v="212.22683264176999"/>
    <s v="1 Descuento (Despachador) "/>
    <n v="118302.6971"/>
    <x v="1"/>
    <n v="12442.5"/>
    <x v="1500"/>
    <x v="0"/>
    <m/>
  </r>
  <r>
    <d v="2025-09-13T03:43:20"/>
    <x v="9"/>
    <x v="5"/>
    <s v="GONZALEZ PEREZ RAFAEL JOSE"/>
    <x v="3"/>
    <x v="0"/>
    <n v="234"/>
    <n v="23.4"/>
    <n v="212.22683264176999"/>
    <m/>
    <n v="118302.6971"/>
    <x v="1"/>
    <n v="12442.5"/>
    <x v="1500"/>
    <x v="0"/>
    <m/>
  </r>
  <r>
    <d v="2025-09-13T03:43:21"/>
    <x v="9"/>
    <x v="7"/>
    <s v="GUTIERREZ ARICAPA DANIEL HUMBERTO"/>
    <x v="0"/>
    <x v="0"/>
    <n v="211"/>
    <n v="23.4444444444444"/>
    <n v="191.004149377593"/>
    <s v="2 Descuentos (Usuarios desubicados) "/>
    <n v="106472.4274"/>
    <x v="0"/>
    <n v="12442.5"/>
    <x v="1500"/>
    <x v="0"/>
    <m/>
  </r>
  <r>
    <d v="2025-09-13T03:43:21"/>
    <x v="1"/>
    <x v="8"/>
    <s v="YEPES TORRES JHON ALEXANDER"/>
    <x v="0"/>
    <x v="0"/>
    <n v="191"/>
    <n v="21.2222222222222"/>
    <n v="191.004149377593"/>
    <s v="1 Descuento (Usuario desubicado) "/>
    <n v="106472.4274"/>
    <x v="0"/>
    <n v="12442.5"/>
    <x v="1500"/>
    <x v="0"/>
    <m/>
  </r>
  <r>
    <d v="2025-09-13T03:43:21"/>
    <x v="9"/>
    <x v="9"/>
    <s v="MACIAS HERNANDEZ JULIAN DAVID"/>
    <x v="0"/>
    <x v="0"/>
    <n v="142"/>
    <n v="15.7777777777778"/>
    <n v="191.004149377593"/>
    <m/>
    <n v="106472.4274"/>
    <x v="0"/>
    <n v="12442.5"/>
    <x v="1500"/>
    <x v="0"/>
    <m/>
  </r>
  <r>
    <d v="2025-09-13T03:43:21"/>
    <x v="1"/>
    <x v="10"/>
    <s v="CUADROS PRESIGA JOSE GABRIEL"/>
    <x v="2"/>
    <x v="0"/>
    <n v="140"/>
    <n v="21.538461538461501"/>
    <n v="137.94744121715101"/>
    <m/>
    <n v="76896.753100000002"/>
    <x v="0"/>
    <n v="12442.5"/>
    <x v="1500"/>
    <x v="0"/>
    <m/>
  </r>
  <r>
    <d v="2025-09-13T03:43:22"/>
    <x v="9"/>
    <x v="11"/>
    <s v="DURANGO PAEZ GILDARDO"/>
    <x v="6"/>
    <x v="0"/>
    <n v="165"/>
    <n v="20.625"/>
    <n v="169.781466113416"/>
    <s v="1 Descuento (Conduct) "/>
    <n v="94642.157699999996"/>
    <x v="1"/>
    <n v="12442.5"/>
    <x v="1500"/>
    <x v="0"/>
    <m/>
  </r>
  <r>
    <d v="2025-09-13T03:43:22"/>
    <x v="1"/>
    <x v="12"/>
    <s v="VERENZUELA MARTINEZ ALEXANDER"/>
    <x v="3"/>
    <x v="0"/>
    <n v="232"/>
    <n v="23.2"/>
    <n v="212.22683264176999"/>
    <s v="2 Descuentos (Usuarios desubicados) "/>
    <n v="118302.6971"/>
    <x v="1"/>
    <n v="12442.5"/>
    <x v="1500"/>
    <x v="0"/>
    <m/>
  </r>
  <r>
    <d v="2025-09-13T03:43:22"/>
    <x v="9"/>
    <x v="13"/>
    <s v="PEREZ GARCIA JUAN ESTEBAN"/>
    <x v="3"/>
    <x v="0"/>
    <n v="186"/>
    <n v="18.600000000000001"/>
    <n v="212.22683264176999"/>
    <s v="1 Descuento (Asociado) "/>
    <n v="118302.6971"/>
    <x v="0"/>
    <n v="12442.5"/>
    <x v="1500"/>
    <x v="0"/>
    <m/>
  </r>
  <r>
    <d v="2025-09-13T03:43:23"/>
    <x v="1"/>
    <x v="14"/>
    <s v="ESPINOZA CHAVARRIA GUILLERMO LEON"/>
    <x v="6"/>
    <x v="0"/>
    <n v="216"/>
    <n v="27"/>
    <n v="169.781466113416"/>
    <s v="Se descuenta 0.5 viaje de 4 36 am ya que NO ingresa a san juan"/>
    <n v="88726.930200000003"/>
    <x v="0"/>
    <n v="12442.5"/>
    <x v="1500"/>
    <x v="2"/>
    <n v="10.611499999999999"/>
  </r>
  <r>
    <d v="2025-09-13T03:43:23"/>
    <x v="9"/>
    <x v="15"/>
    <s v="ALBERTO ARISTIZABAL RAFAEL"/>
    <x v="1"/>
    <x v="0"/>
    <n v="243"/>
    <n v="22.090909090909101"/>
    <n v="233.44951590594701"/>
    <s v="1 Descuento (Usuario movilidad reducida) "/>
    <n v="130132.96679999999"/>
    <x v="0"/>
    <n v="12442.5"/>
    <x v="1500"/>
    <x v="0"/>
    <m/>
  </r>
  <r>
    <d v="2025-09-13T03:43:23"/>
    <x v="1"/>
    <x v="16"/>
    <s v="MACEA ARBELAEZ MATEO"/>
    <x v="13"/>
    <x v="0"/>
    <n v="292"/>
    <n v="20.8571428571429"/>
    <n v="297.11756569847898"/>
    <s v="1 Descuento (Despachador) "/>
    <n v="165623.77590000001"/>
    <x v="0"/>
    <n v="12442.5"/>
    <x v="1500"/>
    <x v="0"/>
    <m/>
  </r>
  <r>
    <d v="2025-09-13T03:43:23"/>
    <x v="9"/>
    <x v="17"/>
    <s v="MURILLO  YORMAN ANDRES"/>
    <x v="3"/>
    <x v="0"/>
    <n v="216"/>
    <n v="21.6"/>
    <n v="212.22683264176999"/>
    <s v="1 Descuento (Despachador) "/>
    <n v="118302.6971"/>
    <x v="0"/>
    <n v="12442.5"/>
    <x v="1500"/>
    <x v="0"/>
    <m/>
  </r>
  <r>
    <d v="2025-09-13T03:43:24"/>
    <x v="1"/>
    <x v="18"/>
    <s v="DURANGO DAVID JOSE"/>
    <x v="3"/>
    <x v="0"/>
    <n v="196"/>
    <n v="19.600000000000001"/>
    <n v="212.22683264176999"/>
    <s v="HENRY DAVID Realiz 5 viajes donde moviliz 118 Usuarios "/>
    <n v="118302.6971"/>
    <x v="0"/>
    <n v="12442.5"/>
    <x v="1500"/>
    <x v="0"/>
    <m/>
  </r>
  <r>
    <d v="2025-09-13T03:43:24"/>
    <x v="9"/>
    <x v="19"/>
    <s v="QUIRAMA CASTAEDA JHON JADER"/>
    <x v="0"/>
    <x v="0"/>
    <n v="239"/>
    <n v="26.5555555555556"/>
    <n v="191.004149377593"/>
    <m/>
    <n v="106472.4274"/>
    <x v="1"/>
    <n v="12442.5"/>
    <x v="1500"/>
    <x v="0"/>
    <m/>
  </r>
  <r>
    <d v="2025-09-13T03:43:24"/>
    <x v="1"/>
    <x v="20"/>
    <s v="SALDARRIAGA PARRA LUIS ALBERTO"/>
    <x v="0"/>
    <x v="0"/>
    <n v="186"/>
    <n v="20.6666666666667"/>
    <n v="191.004149377593"/>
    <m/>
    <n v="106472.4274"/>
    <x v="2"/>
    <n v="12442.5"/>
    <x v="1500"/>
    <x v="0"/>
    <m/>
  </r>
  <r>
    <d v="2025-09-13T03:43:24"/>
    <x v="9"/>
    <x v="21"/>
    <s v="MARULANDA JARAMILLO DAWER ANDRES"/>
    <x v="0"/>
    <x v="0"/>
    <n v="199"/>
    <n v="22.1111111111111"/>
    <n v="191.004149377593"/>
    <m/>
    <n v="106472.4274"/>
    <x v="0"/>
    <n v="12442.5"/>
    <x v="1500"/>
    <x v="0"/>
    <m/>
  </r>
  <r>
    <d v="2025-09-13T03:43:25"/>
    <x v="1"/>
    <x v="38"/>
    <s v="JIMENEZ HURTADO CARLOS ESTIVEN"/>
    <x v="0"/>
    <x v="0"/>
    <n v="183"/>
    <n v="20.3333333333333"/>
    <n v="191.004149377593"/>
    <m/>
    <n v="106472.4274"/>
    <x v="1"/>
    <n v="12442.5"/>
    <x v="1500"/>
    <x v="0"/>
    <m/>
  </r>
  <r>
    <d v="2025-09-13T03:43:26"/>
    <x v="9"/>
    <x v="22"/>
    <s v="CIRO MARIN RODRIGO ALBERTO"/>
    <x v="0"/>
    <x v="0"/>
    <n v="177"/>
    <n v="19.6666666666667"/>
    <n v="191.004149377593"/>
    <s v="1 Descuento (Despachador) "/>
    <n v="106472.4274"/>
    <x v="0"/>
    <n v="12442.5"/>
    <x v="1500"/>
    <x v="0"/>
    <m/>
  </r>
  <r>
    <d v="2025-09-13T03:43:26"/>
    <x v="1"/>
    <x v="23"/>
    <s v="HINCAPIE LOPEZ DIDIER FABIAN"/>
    <x v="3"/>
    <x v="0"/>
    <n v="173"/>
    <n v="17.3"/>
    <n v="212.22683264176999"/>
    <s v="Se descuenta 0.5 viaje de 7 40 am ya que NO ingresa a san juan. 2 Descuentos (Usuarios desubicados) "/>
    <n v="112387.4696"/>
    <x v="0"/>
    <n v="12442.5"/>
    <x v="1500"/>
    <x v="2"/>
    <n v="10.611499999999999"/>
  </r>
  <r>
    <d v="2025-09-13T03:43:27"/>
    <x v="1"/>
    <x v="25"/>
    <s v="LEON PEREZ RAUL ENRIQUE"/>
    <x v="6"/>
    <x v="0"/>
    <n v="148"/>
    <n v="18.5"/>
    <n v="169.781466113416"/>
    <m/>
    <n v="94642.157699999996"/>
    <x v="0"/>
    <n v="12442.5"/>
    <x v="1500"/>
    <x v="0"/>
    <m/>
  </r>
  <r>
    <d v="2025-09-13T03:43:27"/>
    <x v="9"/>
    <x v="24"/>
    <s v="AGUDELO GARCIA LLORDIN ELIAS"/>
    <x v="6"/>
    <x v="3"/>
    <n v="157"/>
    <n v="19.625"/>
    <n v="169.781466113416"/>
    <s v="1 Descuento (Usuario desubicado) "/>
    <n v="94642.157699999996"/>
    <x v="0"/>
    <n v="12442.5"/>
    <x v="1500"/>
    <x v="0"/>
    <m/>
  </r>
  <r>
    <d v="2025-09-13T03:43:27"/>
    <x v="9"/>
    <x v="26"/>
    <s v="OSORIO URREGO SANTIAGO"/>
    <x v="3"/>
    <x v="0"/>
    <n v="208"/>
    <n v="20.8"/>
    <n v="212.22683264176999"/>
    <s v="1 Descuento (Usuario desubicado) "/>
    <n v="118302.6971"/>
    <x v="0"/>
    <n v="12442.5"/>
    <x v="1500"/>
    <x v="0"/>
    <m/>
  </r>
  <r>
    <d v="2025-09-13T03:43:27"/>
    <x v="1"/>
    <x v="28"/>
    <s v="GOMEZ MARIN ALVARO"/>
    <x v="6"/>
    <x v="0"/>
    <n v="179"/>
    <n v="23.866666666666699"/>
    <n v="159.170124481328"/>
    <m/>
    <n v="88727.022800000006"/>
    <x v="0"/>
    <n v="12442.5"/>
    <x v="1500"/>
    <x v="0"/>
    <m/>
  </r>
  <r>
    <d v="2025-09-13T03:43:28"/>
    <x v="9"/>
    <x v="29"/>
    <s v="MONTOYA OSPINA GILBERTO ANTONIO"/>
    <x v="3"/>
    <x v="0"/>
    <n v="243"/>
    <n v="24.3"/>
    <n v="212.22683264176999"/>
    <m/>
    <n v="118302.6971"/>
    <x v="0"/>
    <n v="12442.5"/>
    <x v="1500"/>
    <x v="0"/>
    <m/>
  </r>
  <r>
    <d v="2025-09-13T03:43:28"/>
    <x v="1"/>
    <x v="30"/>
    <s v="JARAMILLO JARAMILLO FRANCISCO WBEIMAR"/>
    <x v="0"/>
    <x v="0"/>
    <n v="176"/>
    <n v="19.5555555555556"/>
    <n v="191.004149377593"/>
    <m/>
    <n v="106472.4274"/>
    <x v="1"/>
    <n v="12442.5"/>
    <x v="1500"/>
    <x v="0"/>
    <m/>
  </r>
  <r>
    <d v="2025-09-13T03:43:28"/>
    <x v="9"/>
    <x v="31"/>
    <s v="MARTINEZ CHAVERRA LUIS NORBERTO"/>
    <x v="0"/>
    <x v="0"/>
    <n v="230"/>
    <n v="25.5555555555556"/>
    <n v="191.004149377593"/>
    <m/>
    <n v="106472.4274"/>
    <x v="0"/>
    <n v="12442.5"/>
    <x v="1500"/>
    <x v="0"/>
    <m/>
  </r>
  <r>
    <d v="2025-09-13T03:43:29"/>
    <x v="1"/>
    <x v="32"/>
    <s v="TABORDA ROJAS DIEGO ALEJANDRO"/>
    <x v="4"/>
    <x v="0"/>
    <n v="170"/>
    <n v="24.285714285714299"/>
    <n v="148.55878284923901"/>
    <s v="Se descuenta 0.5 viaje de 4 24 am ya que abandona ruta sin autorizacion "/>
    <n v="76896.660499999998"/>
    <x v="1"/>
    <n v="12442.5"/>
    <x v="1500"/>
    <x v="2"/>
    <n v="10.611499999999999"/>
  </r>
  <r>
    <d v="2025-09-13T03:43:29"/>
    <x v="9"/>
    <x v="33"/>
    <s v="CALLE BOTERO JUAN RICARDO"/>
    <x v="4"/>
    <x v="0"/>
    <n v="154"/>
    <n v="22"/>
    <n v="148.55878284923901"/>
    <m/>
    <n v="82811.888000000006"/>
    <x v="0"/>
    <n v="12442.5"/>
    <x v="1500"/>
    <x v="0"/>
    <m/>
  </r>
  <r>
    <d v="2025-09-13T03:43:29"/>
    <x v="1"/>
    <x v="34"/>
    <s v="HENAO HOYOS SANTIAGO"/>
    <x v="6"/>
    <x v="0"/>
    <n v="137"/>
    <n v="17.125"/>
    <n v="169.781466113416"/>
    <s v="1 Descuento (Asociado) "/>
    <n v="94642.157699999996"/>
    <x v="0"/>
    <n v="12442.5"/>
    <x v="1500"/>
    <x v="0"/>
    <m/>
  </r>
  <r>
    <d v="2025-09-13T03:43:29"/>
    <x v="9"/>
    <x v="35"/>
    <s v="OCAMPO OCAMPO ANTONIO JOSE"/>
    <x v="3"/>
    <x v="0"/>
    <n v="199"/>
    <n v="19.899999999999999"/>
    <n v="212.22683264176999"/>
    <m/>
    <n v="118302.6971"/>
    <x v="0"/>
    <n v="12442.5"/>
    <x v="1500"/>
    <x v="0"/>
    <m/>
  </r>
  <r>
    <d v="2025-09-13T03:43:30"/>
    <x v="1"/>
    <x v="41"/>
    <s v="HERNANDEZ MACIAS GILBERTO"/>
    <x v="0"/>
    <x v="0"/>
    <n v="221"/>
    <n v="24.5555555555556"/>
    <n v="191.004149377593"/>
    <m/>
    <n v="106472.4274"/>
    <x v="1"/>
    <n v="12442.5"/>
    <x v="1500"/>
    <x v="0"/>
    <m/>
  </r>
  <r>
    <d v="2025-09-13T03:43:30"/>
    <x v="9"/>
    <x v="40"/>
    <s v="LOPERA ALVAREZ ESTIVEN"/>
    <x v="0"/>
    <x v="0"/>
    <n v="176"/>
    <n v="19.5555555555556"/>
    <n v="191.004149377593"/>
    <m/>
    <n v="106472.4274"/>
    <x v="1"/>
    <n v="12442.5"/>
    <x v="1500"/>
    <x v="0"/>
    <m/>
  </r>
  <r>
    <d v="2025-09-13T03:43:30"/>
    <x v="1"/>
    <x v="42"/>
    <s v="CALLE BOTERO ANDRES CAMILO "/>
    <x v="0"/>
    <x v="0"/>
    <n v="176"/>
    <n v="19.5555555555556"/>
    <n v="191.004149377593"/>
    <m/>
    <n v="106472.4274"/>
    <x v="1"/>
    <n v="12442.5"/>
    <x v="1500"/>
    <x v="0"/>
    <m/>
  </r>
  <r>
    <d v="2025-09-14T03:47:35"/>
    <x v="1"/>
    <x v="36"/>
    <s v="HERNANDEZ MORALES JHON DAYRON"/>
    <x v="0"/>
    <x v="0"/>
    <n v="191"/>
    <n v="21.2222222222222"/>
    <n v="177.02196193264999"/>
    <m/>
    <n v="98292.847699999998"/>
    <x v="1"/>
    <n v="11600"/>
    <x v="1501"/>
    <x v="0"/>
    <m/>
  </r>
  <r>
    <d v="2025-09-14T03:47:35"/>
    <x v="9"/>
    <x v="1"/>
    <s v="GONZALEZ IPUANA RENE"/>
    <x v="10"/>
    <x v="0"/>
    <n v="120"/>
    <n v="26.6666666666667"/>
    <n v="88.510980966324993"/>
    <m/>
    <n v="49146.423900000002"/>
    <x v="0"/>
    <n v="11600"/>
    <x v="1501"/>
    <x v="0"/>
    <m/>
  </r>
  <r>
    <d v="2025-09-14T03:47:35"/>
    <x v="1"/>
    <x v="37"/>
    <s v="SANCHEZ BETANCOURT FRANSCISCO"/>
    <x v="1"/>
    <x v="0"/>
    <n v="220"/>
    <n v="20"/>
    <n v="216.36017569546101"/>
    <s v="1 Descuento (Usuario desubicado) "/>
    <n v="120135.7028"/>
    <x v="0"/>
    <n v="11600"/>
    <x v="1501"/>
    <x v="0"/>
    <m/>
  </r>
  <r>
    <d v="2025-09-14T03:47:36"/>
    <x v="9"/>
    <x v="2"/>
    <s v="LONDOO LOPERA DUVAN ANDRES"/>
    <x v="6"/>
    <x v="0"/>
    <n v="186"/>
    <n v="23.25"/>
    <n v="157.352855051245"/>
    <m/>
    <n v="87371.420199999993"/>
    <x v="1"/>
    <n v="11600"/>
    <x v="1501"/>
    <x v="0"/>
    <m/>
  </r>
  <r>
    <d v="2025-09-14T03:47:36"/>
    <x v="1"/>
    <x v="3"/>
    <s v="LOPEZ PINEDA DANIEL ESTIVEN"/>
    <x v="3"/>
    <x v="0"/>
    <n v="204"/>
    <n v="20.399999999999999"/>
    <n v="196.691068814056"/>
    <s v="3 Descuentos (conduct, usuario desubicado y despachador) "/>
    <n v="109214.27529999999"/>
    <x v="0"/>
    <n v="11600"/>
    <x v="1501"/>
    <x v="0"/>
    <m/>
  </r>
  <r>
    <d v="2025-09-14T03:47:36"/>
    <x v="9"/>
    <x v="4"/>
    <s v="GIRALDO GIRALDO YOVIN ANDRES"/>
    <x v="0"/>
    <x v="0"/>
    <n v="177"/>
    <n v="19.6666666666667"/>
    <n v="177.02196193264999"/>
    <m/>
    <n v="98292.847699999998"/>
    <x v="1"/>
    <n v="11600"/>
    <x v="1501"/>
    <x v="0"/>
    <m/>
  </r>
  <r>
    <d v="2025-09-14T03:47:37"/>
    <x v="1"/>
    <x v="5"/>
    <s v="GONZALEZ PEREZ RAFAEL JOSE"/>
    <x v="0"/>
    <x v="0"/>
    <n v="194"/>
    <n v="21.5555555555556"/>
    <n v="177.02196193264999"/>
    <s v="2 Descuentos (Conduct) "/>
    <n v="98292.847699999998"/>
    <x v="1"/>
    <n v="11600"/>
    <x v="1501"/>
    <x v="0"/>
    <m/>
  </r>
  <r>
    <d v="2025-09-14T03:47:37"/>
    <x v="9"/>
    <x v="6"/>
    <s v="CARTAGENA RAMIREZ FREDY ALONSO"/>
    <x v="9"/>
    <x v="0"/>
    <n v="263"/>
    <n v="21.9166666666667"/>
    <n v="236.02928257686699"/>
    <s v="1 Descuento (Conduct) "/>
    <n v="131057.1303"/>
    <x v="0"/>
    <n v="11600"/>
    <x v="1501"/>
    <x v="0"/>
    <m/>
  </r>
  <r>
    <d v="2025-09-14T03:47:37"/>
    <x v="1"/>
    <x v="7"/>
    <s v="MARIN ALZATE KEVIN ANDRES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9"/>
    <x v="8"/>
    <s v="YEPES TORRES JHON ALEXANDER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1"/>
    <x v="9"/>
    <s v="MACIAS HERNANDEZ JULIAN DAVID"/>
    <x v="0"/>
    <x v="0"/>
    <n v="134"/>
    <n v="14.8888888888889"/>
    <n v="177.02196193264999"/>
    <s v="1 Descuento (Despachador)"/>
    <n v="98292.847699999998"/>
    <x v="0"/>
    <n v="11600"/>
    <x v="1501"/>
    <x v="0"/>
    <m/>
  </r>
  <r>
    <d v="2025-09-14T03:47:38"/>
    <x v="9"/>
    <x v="10"/>
    <s v="CUADROS PRESIGA JOSE GABRIEL"/>
    <x v="0"/>
    <x v="0"/>
    <n v="173"/>
    <n v="19.2222222222222"/>
    <n v="177.02196193264999"/>
    <m/>
    <n v="98292.847699999998"/>
    <x v="0"/>
    <n v="11600"/>
    <x v="1501"/>
    <x v="0"/>
    <m/>
  </r>
  <r>
    <d v="2025-09-14T03:47:38"/>
    <x v="1"/>
    <x v="11"/>
    <s v="DURANGO PAEZ GILDARDO"/>
    <x v="0"/>
    <x v="0"/>
    <n v="153"/>
    <n v="17"/>
    <n v="177.02196193264999"/>
    <m/>
    <n v="98292.847699999998"/>
    <x v="1"/>
    <n v="11600"/>
    <x v="1501"/>
    <x v="0"/>
    <m/>
  </r>
  <r>
    <d v="2025-09-14T03:47:39"/>
    <x v="9"/>
    <x v="12"/>
    <s v="HERNANDEZ MACIAS GILBERTO "/>
    <x v="0"/>
    <x v="0"/>
    <n v="181"/>
    <n v="20.1111111111111"/>
    <n v="177.02196193264999"/>
    <s v="1 Descuento (Despachador)"/>
    <n v="98292.847699999998"/>
    <x v="1"/>
    <n v="11600"/>
    <x v="1501"/>
    <x v="0"/>
    <m/>
  </r>
  <r>
    <d v="2025-09-14T03:47:39"/>
    <x v="1"/>
    <x v="13"/>
    <s v="PEREZ GARCIA JUAN ESTEBAN"/>
    <x v="0"/>
    <x v="0"/>
    <n v="154"/>
    <n v="17.1111111111111"/>
    <n v="177.02196193264999"/>
    <m/>
    <n v="98292.847699999998"/>
    <x v="0"/>
    <n v="11600"/>
    <x v="1501"/>
    <x v="0"/>
    <m/>
  </r>
  <r>
    <d v="2025-09-14T03:47:39"/>
    <x v="9"/>
    <x v="14"/>
    <s v="PARRA VILLA YUBER ALONSO"/>
    <x v="3"/>
    <x v="0"/>
    <n v="165"/>
    <n v="16.5"/>
    <n v="196.691068814056"/>
    <s v="1 Descuento (Usuario desubicado) "/>
    <n v="109214.27529999999"/>
    <x v="0"/>
    <n v="11600"/>
    <x v="1501"/>
    <x v="0"/>
    <m/>
  </r>
  <r>
    <d v="2025-09-14T03:47:39"/>
    <x v="1"/>
    <x v="15"/>
    <s v="ALBERTO ARISTIZABAL RAFAEL"/>
    <x v="1"/>
    <x v="0"/>
    <n v="177"/>
    <n v="16.090909090909101"/>
    <n v="216.36017569546101"/>
    <s v="3 Descuentos (usuarios desubicados y despachador) "/>
    <n v="120135.7028"/>
    <x v="0"/>
    <n v="11600"/>
    <x v="1501"/>
    <x v="0"/>
    <m/>
  </r>
  <r>
    <d v="2025-09-14T03:47:40"/>
    <x v="9"/>
    <x v="17"/>
    <s v="VALENCIA MENDOZA JHON"/>
    <x v="0"/>
    <x v="0"/>
    <n v="156"/>
    <n v="17.3333333333333"/>
    <n v="177.02196193264999"/>
    <m/>
    <n v="98292.847699999998"/>
    <x v="0"/>
    <n v="11600"/>
    <x v="1501"/>
    <x v="0"/>
    <m/>
  </r>
  <r>
    <d v="2025-09-14T03:47:40"/>
    <x v="1"/>
    <x v="18"/>
    <s v="DURANGO DAVID JOSE"/>
    <x v="1"/>
    <x v="0"/>
    <n v="195"/>
    <n v="17.727272727272702"/>
    <n v="216.36017569546101"/>
    <s v="HENRY DAVID Realiz 5 viajes donde moviliz 99 usuarios. 1 Descuento (Despachador) "/>
    <n v="120135.7028"/>
    <x v="0"/>
    <n v="11600"/>
    <x v="1501"/>
    <x v="0"/>
    <m/>
  </r>
  <r>
    <d v="2025-09-14T03:47:40"/>
    <x v="9"/>
    <x v="19"/>
    <s v="QUIRAMA CASTAEDA JHON JADER"/>
    <x v="6"/>
    <x v="0"/>
    <n v="175"/>
    <n v="21.875"/>
    <n v="157.352855051245"/>
    <m/>
    <n v="87371.420199999993"/>
    <x v="1"/>
    <n v="11600"/>
    <x v="1501"/>
    <x v="0"/>
    <m/>
  </r>
  <r>
    <d v="2025-09-14T03:47:40"/>
    <x v="1"/>
    <x v="20"/>
    <s v="SALDARRIAGA PARRA LUIS ALBERTO"/>
    <x v="0"/>
    <x v="0"/>
    <n v="163"/>
    <n v="18.1111111111111"/>
    <n v="177.02196193264999"/>
    <m/>
    <n v="98292.847699999998"/>
    <x v="2"/>
    <n v="11600"/>
    <x v="1501"/>
    <x v="0"/>
    <m/>
  </r>
  <r>
    <d v="2025-09-14T03:47:41"/>
    <x v="9"/>
    <x v="38"/>
    <s v="OSORIO URREGO SANTIAGO"/>
    <x v="9"/>
    <x v="0"/>
    <n v="289"/>
    <n v="24.0833333333333"/>
    <n v="236.02928257686699"/>
    <m/>
    <n v="131057.1303"/>
    <x v="1"/>
    <n v="11600"/>
    <x v="1501"/>
    <x v="0"/>
    <m/>
  </r>
  <r>
    <d v="2025-09-14T03:47:41"/>
    <x v="1"/>
    <x v="22"/>
    <s v="CIRO MARIN RODRIGO ALBERTO"/>
    <x v="0"/>
    <x v="0"/>
    <n v="166"/>
    <n v="18.4444444444444"/>
    <n v="177.02196193264999"/>
    <m/>
    <n v="98292.847699999998"/>
    <x v="0"/>
    <n v="11600"/>
    <x v="1501"/>
    <x v="0"/>
    <m/>
  </r>
  <r>
    <d v="2025-09-14T03:47:41"/>
    <x v="9"/>
    <x v="23"/>
    <s v="FLORES RINCON JORGE ALBERTO"/>
    <x v="9"/>
    <x v="0"/>
    <n v="286"/>
    <n v="23.8333333333333"/>
    <n v="236.02928257686699"/>
    <m/>
    <n v="131057.1303"/>
    <x v="0"/>
    <n v="11600"/>
    <x v="1501"/>
    <x v="0"/>
    <m/>
  </r>
  <r>
    <d v="2025-09-14T03:47:41"/>
    <x v="1"/>
    <x v="24"/>
    <s v="AGUDELO GARCIA LLORDIN ELIAS"/>
    <x v="3"/>
    <x v="0"/>
    <n v="162"/>
    <n v="16.2"/>
    <n v="196.691068814056"/>
    <s v="2 Descuentos (Usuarios desubicados) "/>
    <n v="109214.27529999999"/>
    <x v="0"/>
    <n v="11600"/>
    <x v="1501"/>
    <x v="0"/>
    <m/>
  </r>
  <r>
    <d v="2025-09-14T03:47:41"/>
    <x v="9"/>
    <x v="25"/>
    <s v="MURILLO  YORMAN ANDRES"/>
    <x v="0"/>
    <x v="0"/>
    <n v="166"/>
    <n v="18.4444444444444"/>
    <n v="177.02196193264999"/>
    <m/>
    <n v="98292.847699999998"/>
    <x v="0"/>
    <n v="11600"/>
    <x v="1501"/>
    <x v="0"/>
    <m/>
  </r>
  <r>
    <d v="2025-09-14T03:47:42"/>
    <x v="1"/>
    <x v="26"/>
    <s v="LAYOS JIMENEZ JOHAN CAMILO"/>
    <x v="10"/>
    <x v="0"/>
    <n v="63"/>
    <n v="15.75"/>
    <n v="78.676427525622302"/>
    <m/>
    <n v="43685.710099999997"/>
    <x v="0"/>
    <n v="11600"/>
    <x v="1501"/>
    <x v="0"/>
    <m/>
  </r>
  <r>
    <d v="2025-09-14T03:47:42"/>
    <x v="9"/>
    <x v="39"/>
    <s v="MARULANDA JARAMILLO DAWER ANDRES"/>
    <x v="4"/>
    <x v="0"/>
    <n v="104"/>
    <n v="14.8571428571429"/>
    <n v="137.68374816983899"/>
    <s v="1 Descuento (Tecnico radios) "/>
    <n v="76449.992700000003"/>
    <x v="0"/>
    <n v="11600"/>
    <x v="1501"/>
    <x v="0"/>
    <m/>
  </r>
  <r>
    <d v="2025-09-14T03:47:42"/>
    <x v="1"/>
    <x v="28"/>
    <s v="ALBERTO ARISTIZABAL RAFAEL"/>
    <x v="0"/>
    <x v="0"/>
    <n v="232"/>
    <n v="25.7777777777778"/>
    <n v="177.02196193264999"/>
    <s v="1 Descuento (Usuario desubicado) "/>
    <n v="98292.847699999998"/>
    <x v="0"/>
    <n v="11600"/>
    <x v="1501"/>
    <x v="0"/>
    <m/>
  </r>
  <r>
    <d v="2025-09-14T03:47:42"/>
    <x v="9"/>
    <x v="29"/>
    <s v="MONTOYA OSPINA GILBERTO ANTONIO"/>
    <x v="1"/>
    <x v="0"/>
    <n v="251"/>
    <n v="22.818181818181799"/>
    <n v="216.36017569546101"/>
    <m/>
    <n v="120135.7028"/>
    <x v="0"/>
    <n v="11600"/>
    <x v="1501"/>
    <x v="0"/>
    <m/>
  </r>
  <r>
    <d v="2025-09-14T03:47:43"/>
    <x v="1"/>
    <x v="31"/>
    <s v="JARAMILLO JARAMILLO FRANCISCO WBEIMAR"/>
    <x v="0"/>
    <x v="0"/>
    <n v="162"/>
    <n v="18"/>
    <n v="177.02196193264999"/>
    <m/>
    <n v="98292.847699999998"/>
    <x v="0"/>
    <n v="11600"/>
    <x v="1501"/>
    <x v="0"/>
    <m/>
  </r>
  <r>
    <d v="2025-09-14T03:47:43"/>
    <x v="9"/>
    <x v="32"/>
    <s v="GUTIERREZ ARICAPA DANIEL HUMBERTO"/>
    <x v="0"/>
    <x v="0"/>
    <n v="160"/>
    <n v="17.7777777777778"/>
    <n v="177.02196193264999"/>
    <s v="1 Descuento (Usuario desubicado) "/>
    <n v="98292.847699999998"/>
    <x v="1"/>
    <n v="11600"/>
    <x v="1501"/>
    <x v="0"/>
    <m/>
  </r>
  <r>
    <d v="2025-09-14T03:47:43"/>
    <x v="1"/>
    <x v="33"/>
    <s v="CALLE BOTERO JUAN RICARDO"/>
    <x v="6"/>
    <x v="0"/>
    <n v="168"/>
    <n v="21"/>
    <n v="157.352855051245"/>
    <m/>
    <n v="87371.420199999993"/>
    <x v="0"/>
    <n v="11600"/>
    <x v="1501"/>
    <x v="0"/>
    <m/>
  </r>
  <r>
    <d v="2025-09-14T03:47:43"/>
    <x v="9"/>
    <x v="34"/>
    <s v="PALMAR PANA EDIXON JOSUE"/>
    <x v="10"/>
    <x v="0"/>
    <n v="95"/>
    <n v="23.75"/>
    <n v="78.676427525622302"/>
    <s v="2 Descuentos (Despachador y tecnico radios)"/>
    <n v="43685.710099999997"/>
    <x v="0"/>
    <n v="11600"/>
    <x v="1501"/>
    <x v="0"/>
    <m/>
  </r>
  <r>
    <d v="2025-09-14T03:47:43"/>
    <x v="1"/>
    <x v="35"/>
    <s v="OCAMPO OCAMPO ANTONIO JOSE"/>
    <x v="0"/>
    <x v="0"/>
    <n v="194"/>
    <n v="21.5555555555556"/>
    <n v="177.02196193264999"/>
    <s v="2 Descuentos (conducts) "/>
    <n v="98292.847699999998"/>
    <x v="0"/>
    <n v="11600"/>
    <x v="1501"/>
    <x v="0"/>
    <m/>
  </r>
  <r>
    <d v="2025-09-14T03:47:44"/>
    <x v="9"/>
    <x v="41"/>
    <s v="HERRERA GIRALDO DAVINSON"/>
    <x v="6"/>
    <x v="0"/>
    <n v="166"/>
    <n v="20.75"/>
    <n v="157.352855051245"/>
    <m/>
    <n v="87371.420199999993"/>
    <x v="1"/>
    <n v="11600"/>
    <x v="1501"/>
    <x v="0"/>
    <m/>
  </r>
  <r>
    <d v="2025-09-14T03:47:44"/>
    <x v="1"/>
    <x v="40"/>
    <s v="AGUDELO GARCIA DENIN ANGELO"/>
    <x v="3"/>
    <x v="0"/>
    <n v="147"/>
    <n v="14.7"/>
    <n v="196.691068814056"/>
    <m/>
    <n v="109214.27529999999"/>
    <x v="1"/>
    <n v="11600"/>
    <x v="1501"/>
    <x v="0"/>
    <m/>
  </r>
  <r>
    <d v="2025-09-14T03:47:44"/>
    <x v="9"/>
    <x v="42"/>
    <s v="CALLE BOTERO ANDRES CAMILO "/>
    <x v="6"/>
    <x v="0"/>
    <n v="127"/>
    <n v="15.875"/>
    <n v="157.352855051245"/>
    <s v="2 Descuentos (Tecnico camaras) "/>
    <n v="87371.420199999993"/>
    <x v="1"/>
    <n v="11600"/>
    <x v="1501"/>
    <x v="0"/>
    <m/>
  </r>
  <r>
    <d v="2025-09-15T01:33:13"/>
    <x v="12"/>
    <x v="2"/>
    <s v="LONDOO LOPERA DUVAN ANDRES"/>
    <x v="0"/>
    <x v="0"/>
    <n v="172"/>
    <n v="19.1111111111111"/>
    <n v="161.95174262734599"/>
    <m/>
    <n v="89476.769400000005"/>
    <x v="1"/>
    <n v="10200"/>
    <x v="1502"/>
    <x v="0"/>
    <m/>
  </r>
  <r>
    <d v="2025-09-15T01:33:13"/>
    <x v="12"/>
    <x v="4"/>
    <s v="GIRALDO GIRALDO YOVIN ANDRES"/>
    <x v="0"/>
    <x v="0"/>
    <n v="162"/>
    <n v="18"/>
    <n v="161.95174262734599"/>
    <m/>
    <n v="89476.769400000005"/>
    <x v="1"/>
    <n v="10200"/>
    <x v="1502"/>
    <x v="0"/>
    <m/>
  </r>
  <r>
    <d v="2025-09-15T01:33:14"/>
    <x v="12"/>
    <x v="6"/>
    <s v="CARTAGENA RAMIREZ FREDY ALONSO"/>
    <x v="12"/>
    <x v="0"/>
    <n v="260"/>
    <n v="20"/>
    <n v="233.93029490616601"/>
    <m/>
    <n v="129244.2225"/>
    <x v="0"/>
    <n v="10200"/>
    <x v="1502"/>
    <x v="0"/>
    <m/>
  </r>
  <r>
    <d v="2025-09-15T01:33:14"/>
    <x v="12"/>
    <x v="7"/>
    <s v="MARIN ALZATE KEVIN ANDRES"/>
    <x v="0"/>
    <x v="0"/>
    <n v="170"/>
    <n v="18.8888888888889"/>
    <n v="161.95174262734599"/>
    <m/>
    <n v="89476.769400000005"/>
    <x v="0"/>
    <n v="10200"/>
    <x v="1502"/>
    <x v="0"/>
    <m/>
  </r>
  <r>
    <d v="2025-09-15T01:33:14"/>
    <x v="12"/>
    <x v="8"/>
    <s v="YEPES TORRES JHON ALEXANDER"/>
    <x v="1"/>
    <x v="0"/>
    <n v="197"/>
    <n v="17.909090909090899"/>
    <n v="197.941018766756"/>
    <s v="Se descuenta 0.5 viaje de 7 am ya que NO ingresa a la minorista luego del recaudo. 1 Descuento (Despachador) "/>
    <n v="104389.5643"/>
    <x v="0"/>
    <n v="10200"/>
    <x v="1502"/>
    <x v="2"/>
    <n v="8.9973190348525502"/>
  </r>
  <r>
    <d v="2025-09-15T01:33:15"/>
    <x v="12"/>
    <x v="9"/>
    <s v="DAVID  HENRY GIOVANNY"/>
    <x v="3"/>
    <x v="0"/>
    <n v="207"/>
    <n v="20.7"/>
    <n v="179.94638069705101"/>
    <s v="2 Descuentos (Asociado y Usuario desubicado) "/>
    <n v="99418.632700000002"/>
    <x v="0"/>
    <n v="10200"/>
    <x v="1502"/>
    <x v="0"/>
    <m/>
  </r>
  <r>
    <d v="2025-09-15T01:33:15"/>
    <x v="12"/>
    <x v="10"/>
    <s v="CUADROS PRESIGA JOSE GABRIEL"/>
    <x v="0"/>
    <x v="0"/>
    <n v="120"/>
    <n v="13.3333333333333"/>
    <n v="161.95174262734599"/>
    <m/>
    <n v="89476.769400000005"/>
    <x v="0"/>
    <n v="10200"/>
    <x v="1502"/>
    <x v="0"/>
    <m/>
  </r>
  <r>
    <d v="2025-09-15T01:33:15"/>
    <x v="12"/>
    <x v="12"/>
    <s v="HERNANDEZ MACIAS GILBERTO "/>
    <x v="0"/>
    <x v="0"/>
    <n v="147"/>
    <n v="16.3333333333333"/>
    <n v="161.95174262734599"/>
    <s v="1 Descuento (Conduct) "/>
    <n v="89476.769400000005"/>
    <x v="1"/>
    <n v="10200"/>
    <x v="1502"/>
    <x v="0"/>
    <m/>
  </r>
  <r>
    <d v="2025-09-15T01:33:15"/>
    <x v="12"/>
    <x v="14"/>
    <s v="PARRA VILLA YUBER ALONSO"/>
    <x v="3"/>
    <x v="0"/>
    <n v="165"/>
    <n v="16.5"/>
    <n v="179.94638069705101"/>
    <s v="Se descuenta 0.5 viaje de 6 30 am ya que NO ingresa a la minorista luego del recaudo"/>
    <n v="94447.701100000006"/>
    <x v="0"/>
    <n v="10200"/>
    <x v="1502"/>
    <x v="2"/>
    <n v="8.9973190348525502"/>
  </r>
  <r>
    <d v="2025-09-15T01:33:16"/>
    <x v="12"/>
    <x v="16"/>
    <s v="MACEA ARBELAEZ MATEO"/>
    <x v="3"/>
    <x v="0"/>
    <n v="173"/>
    <n v="17.3"/>
    <n v="179.94638069705101"/>
    <s v="Se descuenta 0.5 viaje de 8 10 am ya que NO ingresa a la minorista luego del recaudo"/>
    <n v="94447.701100000006"/>
    <x v="0"/>
    <n v="10200"/>
    <x v="1502"/>
    <x v="2"/>
    <n v="8.9973190348525502"/>
  </r>
  <r>
    <d v="2025-09-15T01:33:16"/>
    <x v="12"/>
    <x v="20"/>
    <s v="SALDARRIAGA PARRA LUIS ALBERTO"/>
    <x v="1"/>
    <x v="0"/>
    <n v="242"/>
    <n v="22"/>
    <n v="197.941018766756"/>
    <m/>
    <n v="109360.496"/>
    <x v="2"/>
    <n v="10200"/>
    <x v="1502"/>
    <x v="0"/>
    <m/>
  </r>
  <r>
    <d v="2025-09-15T01:33:16"/>
    <x v="12"/>
    <x v="38"/>
    <s v="OSORIO URREGO SANTIAGO"/>
    <x v="0"/>
    <x v="0"/>
    <n v="170"/>
    <n v="18.8888888888889"/>
    <n v="161.95174262734599"/>
    <s v="Se descuenta 0.5 viaje de 8 10 am ya que NO ingresa a la minorista luego del recaudo. 2 Descuentos (conducts) "/>
    <n v="84505.837799999994"/>
    <x v="1"/>
    <n v="10200"/>
    <x v="1502"/>
    <x v="2"/>
    <n v="8.9973190348525502"/>
  </r>
  <r>
    <d v="2025-09-15T01:33:16"/>
    <x v="12"/>
    <x v="22"/>
    <s v="GONZALEZ IPUANA RENE"/>
    <x v="6"/>
    <x v="0"/>
    <n v="149"/>
    <n v="18.625"/>
    <n v="143.957104557641"/>
    <m/>
    <n v="79534.906199999998"/>
    <x v="0"/>
    <n v="10200"/>
    <x v="1502"/>
    <x v="0"/>
    <m/>
  </r>
  <r>
    <d v="2025-09-15T01:33:17"/>
    <x v="12"/>
    <x v="23"/>
    <s v="FLORES RINCON JORGE ALBERTO "/>
    <x v="6"/>
    <x v="0"/>
    <n v="151"/>
    <n v="18.875"/>
    <n v="143.957104557641"/>
    <m/>
    <n v="79534.906199999998"/>
    <x v="0"/>
    <n v="10200"/>
    <x v="1502"/>
    <x v="0"/>
    <m/>
  </r>
  <r>
    <d v="2025-09-15T01:33:17"/>
    <x v="12"/>
    <x v="25"/>
    <s v="MURILLO  YORMAN ANDRES"/>
    <x v="3"/>
    <x v="0"/>
    <n v="173"/>
    <n v="17.3"/>
    <n v="179.94638069705101"/>
    <m/>
    <n v="99418.632700000002"/>
    <x v="0"/>
    <n v="10200"/>
    <x v="1502"/>
    <x v="0"/>
    <m/>
  </r>
  <r>
    <d v="2025-09-15T01:33:17"/>
    <x v="12"/>
    <x v="39"/>
    <s v="MARULANDA JARAMILLO DAWER ANDRES"/>
    <x v="6"/>
    <x v="0"/>
    <n v="126"/>
    <n v="15.75"/>
    <n v="143.957104557641"/>
    <s v="Se descuenta 0.5 viaje de 6 50 am ya que NO ingresa a la minorista luego del recaudo"/>
    <n v="74563.974499999997"/>
    <x v="0"/>
    <n v="10200"/>
    <x v="1502"/>
    <x v="2"/>
    <n v="8.9973190348525502"/>
  </r>
  <r>
    <d v="2025-09-15T01:33:17"/>
    <x v="12"/>
    <x v="28"/>
    <s v="GOMEZ MARIN ALVARO"/>
    <x v="0"/>
    <x v="0"/>
    <n v="149"/>
    <n v="16.5555555555556"/>
    <n v="161.95174262734599"/>
    <m/>
    <n v="89476.769400000005"/>
    <x v="0"/>
    <n v="10200"/>
    <x v="1502"/>
    <x v="0"/>
    <m/>
  </r>
  <r>
    <d v="2025-09-15T01:33:18"/>
    <x v="12"/>
    <x v="30"/>
    <s v="HERRERA GIRALDO DAVINSON"/>
    <x v="9"/>
    <x v="0"/>
    <n v="210"/>
    <n v="17.5"/>
    <n v="215.93565683646099"/>
    <m/>
    <n v="119302.35920000001"/>
    <x v="1"/>
    <n v="10200"/>
    <x v="1502"/>
    <x v="0"/>
    <m/>
  </r>
  <r>
    <d v="2025-09-15T01:33:18"/>
    <x v="12"/>
    <x v="40"/>
    <s v="AGUDELO GARCIA DENIN ANGELO"/>
    <x v="6"/>
    <x v="0"/>
    <n v="156"/>
    <n v="19.5"/>
    <n v="143.957104557641"/>
    <s v="11 Descuentos (Transbordo y despachador) "/>
    <n v="79534.906199999998"/>
    <x v="1"/>
    <n v="10200"/>
    <x v="1502"/>
    <x v="0"/>
    <m/>
  </r>
  <r>
    <d v="2025-09-15T01:33:18"/>
    <x v="12"/>
    <x v="42"/>
    <s v="CALLE BOTERO ANDRES CAMILO "/>
    <x v="10"/>
    <x v="0"/>
    <n v="57"/>
    <n v="12.6666666666667"/>
    <n v="80.975871313672897"/>
    <m/>
    <n v="44738.384700000002"/>
    <x v="1"/>
    <n v="10200"/>
    <x v="1502"/>
    <x v="0"/>
    <m/>
  </r>
  <r>
    <d v="2025-09-16T01:56:53"/>
    <x v="1"/>
    <x v="6"/>
    <s v="CARTAGENA RAMIREZ FREDY ALONSO"/>
    <x v="3"/>
    <x v="0"/>
    <n v="251"/>
    <n v="25.1"/>
    <n v="214.377622377622"/>
    <m/>
    <n v="119560.9091"/>
    <x v="0"/>
    <n v="12935.8974"/>
    <x v="1503"/>
    <x v="0"/>
    <m/>
  </r>
  <r>
    <d v="2025-09-16T01:56:51"/>
    <x v="9"/>
    <x v="36"/>
    <s v="HERNANDEZ MORALES JHON DAYRON"/>
    <x v="6"/>
    <x v="0"/>
    <n v="219"/>
    <n v="27.375"/>
    <n v="171.502097902098"/>
    <m/>
    <n v="95648.727299999999"/>
    <x v="1"/>
    <n v="12935.8974"/>
    <x v="1503"/>
    <x v="0"/>
    <m/>
  </r>
  <r>
    <d v="2025-09-16T01:56:51"/>
    <x v="1"/>
    <x v="1"/>
    <s v="GONZALEZ IPUANA RENE"/>
    <x v="2"/>
    <x v="0"/>
    <n v="120"/>
    <n v="21.818181818181799"/>
    <n v="117.907692307692"/>
    <m/>
    <n v="65758.5"/>
    <x v="0"/>
    <n v="12935.8974"/>
    <x v="1503"/>
    <x v="0"/>
    <m/>
  </r>
  <r>
    <d v="2025-09-16T01:56:51"/>
    <x v="9"/>
    <x v="37"/>
    <s v="OSORIO URREGO SANTIAGO"/>
    <x v="3"/>
    <x v="0"/>
    <n v="205"/>
    <n v="20.5"/>
    <n v="214.377622377622"/>
    <m/>
    <n v="119560.9091"/>
    <x v="0"/>
    <n v="12935.8974"/>
    <x v="1503"/>
    <x v="0"/>
    <m/>
  </r>
  <r>
    <d v="2025-09-16T01:56:51"/>
    <x v="1"/>
    <x v="2"/>
    <s v="LONDOO LOPERA DUVAN ANDRES"/>
    <x v="0"/>
    <x v="0"/>
    <n v="219"/>
    <n v="24.3333333333333"/>
    <n v="192.93986013986"/>
    <m/>
    <n v="107604.81819999999"/>
    <x v="1"/>
    <n v="12935.8974"/>
    <x v="1503"/>
    <x v="0"/>
    <m/>
  </r>
  <r>
    <d v="2025-09-16T01:56:52"/>
    <x v="9"/>
    <x v="3"/>
    <s v="LOPEZ PINEDA DANIEL ESTIVEN"/>
    <x v="6"/>
    <x v="0"/>
    <n v="135"/>
    <n v="16.875"/>
    <n v="171.502097902098"/>
    <s v="1 Descuento (Usuario desubicado) "/>
    <n v="95648.727299999999"/>
    <x v="0"/>
    <n v="12935.8974"/>
    <x v="1503"/>
    <x v="0"/>
    <m/>
  </r>
  <r>
    <d v="2025-09-16T01:56:52"/>
    <x v="1"/>
    <x v="4"/>
    <s v="GIRALDO GIRALDO YOVIN ANDRES"/>
    <x v="13"/>
    <x v="0"/>
    <n v="255"/>
    <n v="18.214285714285701"/>
    <n v="300.12867132867098"/>
    <s v="2 Descuentos (Usuarios desubicados) "/>
    <n v="167385.2727"/>
    <x v="1"/>
    <n v="12935.8974"/>
    <x v="1503"/>
    <x v="0"/>
    <m/>
  </r>
  <r>
    <d v="2025-09-16T01:56:53"/>
    <x v="9"/>
    <x v="5"/>
    <s v="JARAMILLO JARAMILLO FRANCISCO WBEIMAR"/>
    <x v="4"/>
    <x v="0"/>
    <n v="141"/>
    <n v="20.1428571428571"/>
    <n v="150.064335664336"/>
    <m/>
    <n v="83692.636400000003"/>
    <x v="1"/>
    <n v="12935.8974"/>
    <x v="1503"/>
    <x v="0"/>
    <m/>
  </r>
  <r>
    <d v="2025-09-16T01:56:54"/>
    <x v="1"/>
    <x v="8"/>
    <s v="YEPES TORRES JHON ALEXANDER"/>
    <x v="3"/>
    <x v="0"/>
    <n v="235"/>
    <n v="23.5"/>
    <n v="214.377622377622"/>
    <s v="1 Descuento (Despachador) "/>
    <n v="119560.9091"/>
    <x v="0"/>
    <n v="12935.8974"/>
    <x v="1503"/>
    <x v="0"/>
    <m/>
  </r>
  <r>
    <d v="2025-09-16T01:56:53"/>
    <x v="9"/>
    <x v="7"/>
    <s v="MARIN ALZATE KEVIN ANDRES"/>
    <x v="3"/>
    <x v="0"/>
    <n v="221"/>
    <n v="22.1"/>
    <n v="214.377622377622"/>
    <s v="1 Descuento (Usuario desubicado) "/>
    <n v="119560.9091"/>
    <x v="0"/>
    <n v="12935.8974"/>
    <x v="1503"/>
    <x v="0"/>
    <m/>
  </r>
  <r>
    <d v="2025-09-16T01:56:54"/>
    <x v="1"/>
    <x v="10"/>
    <s v="CUADROS PRESIGA JOSE GABRIEL"/>
    <x v="3"/>
    <x v="0"/>
    <n v="217"/>
    <n v="21.7"/>
    <n v="214.377622377622"/>
    <m/>
    <n v="119560.9091"/>
    <x v="0"/>
    <n v="12935.8974"/>
    <x v="1503"/>
    <x v="0"/>
    <m/>
  </r>
  <r>
    <d v="2025-09-16T01:56:54"/>
    <x v="9"/>
    <x v="9"/>
    <s v="MACIAS HERNANDEZ JULIAN DAVID"/>
    <x v="6"/>
    <x v="0"/>
    <n v="151"/>
    <n v="18.875"/>
    <n v="171.502097902098"/>
    <m/>
    <n v="95648.727299999999"/>
    <x v="0"/>
    <n v="12935.8974"/>
    <x v="1503"/>
    <x v="0"/>
    <m/>
  </r>
  <r>
    <d v="2025-09-16T01:56:54"/>
    <x v="9"/>
    <x v="11"/>
    <s v="DURANGO PAEZ GILDARDO"/>
    <x v="10"/>
    <x v="3"/>
    <n v="87"/>
    <n v="21.75"/>
    <n v="85.751048951049"/>
    <m/>
    <n v="47824.363599999997"/>
    <x v="1"/>
    <n v="12935.8974"/>
    <x v="1503"/>
    <x v="0"/>
    <m/>
  </r>
  <r>
    <d v="2025-09-16T01:56:55"/>
    <x v="1"/>
    <x v="12"/>
    <s v="VERENZUELA MARTINEZ ALEXANDER"/>
    <x v="3"/>
    <x v="0"/>
    <n v="254"/>
    <n v="25.4"/>
    <n v="214.377622377622"/>
    <m/>
    <n v="119560.9091"/>
    <x v="1"/>
    <n v="12935.8974"/>
    <x v="1503"/>
    <x v="0"/>
    <m/>
  </r>
  <r>
    <d v="2025-09-16T01:56:55"/>
    <x v="9"/>
    <x v="13"/>
    <s v="PEREZ GARCIA JUAN ESTEBAN"/>
    <x v="3"/>
    <x v="0"/>
    <n v="230"/>
    <n v="23"/>
    <n v="214.377622377622"/>
    <m/>
    <n v="119560.9091"/>
    <x v="0"/>
    <n v="12935.8974"/>
    <x v="1503"/>
    <x v="0"/>
    <m/>
  </r>
  <r>
    <d v="2025-09-16T01:56:55"/>
    <x v="1"/>
    <x v="14"/>
    <s v="PARRA VILLA YUBER ALONSO"/>
    <x v="0"/>
    <x v="0"/>
    <n v="208"/>
    <n v="23.1111111111111"/>
    <n v="192.93986013986"/>
    <m/>
    <n v="107604.81819999999"/>
    <x v="0"/>
    <n v="12935.8974"/>
    <x v="1503"/>
    <x v="0"/>
    <m/>
  </r>
  <r>
    <d v="2025-09-16T01:56:55"/>
    <x v="9"/>
    <x v="15"/>
    <s v="ALBERTO ARISTIZABAL RAFAEL"/>
    <x v="0"/>
    <x v="0"/>
    <n v="196"/>
    <n v="21.7777777777778"/>
    <n v="192.93986013986"/>
    <m/>
    <n v="107604.81819999999"/>
    <x v="0"/>
    <n v="12935.8974"/>
    <x v="1503"/>
    <x v="0"/>
    <m/>
  </r>
  <r>
    <d v="2025-09-16T01:56:56"/>
    <x v="1"/>
    <x v="17"/>
    <s v="VALENCIA MENDOZA JHON"/>
    <x v="9"/>
    <x v="0"/>
    <n v="267"/>
    <n v="22.25"/>
    <n v="257.25314685314697"/>
    <s v="2 Descuentos (Conducts) "/>
    <n v="143473.09090000001"/>
    <x v="0"/>
    <n v="12935.8974"/>
    <x v="1503"/>
    <x v="0"/>
    <m/>
  </r>
  <r>
    <d v="2025-09-16T01:56:56"/>
    <x v="9"/>
    <x v="18"/>
    <s v="DURANGO DAVID JOSE"/>
    <x v="1"/>
    <x v="0"/>
    <n v="239"/>
    <n v="21.727272727272702"/>
    <n v="235.815384615385"/>
    <s v="HENRY DAVID Realiz 6 viajes donde moviliz 123 Usuarios "/>
    <n v="131517"/>
    <x v="0"/>
    <n v="12935.8974"/>
    <x v="1503"/>
    <x v="0"/>
    <m/>
  </r>
  <r>
    <d v="2025-09-16T01:56:56"/>
    <x v="1"/>
    <x v="19"/>
    <s v="QUIRAMA CASTAEDA JHON JADER"/>
    <x v="1"/>
    <x v="0"/>
    <n v="241"/>
    <n v="21.909090909090899"/>
    <n v="235.815384615385"/>
    <s v="2 Descuentos (Despachador y usuario desubicado) "/>
    <n v="131517"/>
    <x v="1"/>
    <n v="12935.8974"/>
    <x v="1503"/>
    <x v="0"/>
    <m/>
  </r>
  <r>
    <d v="2025-09-16T01:56:56"/>
    <x v="9"/>
    <x v="20"/>
    <s v="HENAO HOYOS SANTIAGO"/>
    <x v="0"/>
    <x v="0"/>
    <n v="201"/>
    <n v="22.3333333333333"/>
    <n v="192.93986013986"/>
    <m/>
    <n v="107604.81819999999"/>
    <x v="2"/>
    <n v="12935.8974"/>
    <x v="1503"/>
    <x v="0"/>
    <m/>
  </r>
  <r>
    <d v="2025-09-16T01:56:57"/>
    <x v="1"/>
    <x v="21"/>
    <s v="MARULANDA JARAMILLO DAWER ANDRES"/>
    <x v="0"/>
    <x v="0"/>
    <n v="179"/>
    <n v="19.8888888888889"/>
    <n v="192.93986013986"/>
    <m/>
    <n v="107604.81819999999"/>
    <x v="0"/>
    <n v="12935.8974"/>
    <x v="1503"/>
    <x v="0"/>
    <m/>
  </r>
  <r>
    <d v="2025-09-16T01:56:57"/>
    <x v="9"/>
    <x v="38"/>
    <s v="JIMENEZ HURTADO CARLOS ESTIVEN"/>
    <x v="0"/>
    <x v="0"/>
    <n v="219"/>
    <n v="24.3333333333333"/>
    <n v="192.93986013986"/>
    <m/>
    <n v="107604.81819999999"/>
    <x v="1"/>
    <n v="12935.8974"/>
    <x v="1503"/>
    <x v="0"/>
    <m/>
  </r>
  <r>
    <d v="2025-09-16T01:56:57"/>
    <x v="1"/>
    <x v="22"/>
    <s v="CIRO MARIN RODRIGO ALBERTO"/>
    <x v="3"/>
    <x v="0"/>
    <n v="177"/>
    <n v="17.7"/>
    <n v="214.377622377622"/>
    <m/>
    <n v="119560.9091"/>
    <x v="0"/>
    <n v="12935.8974"/>
    <x v="1503"/>
    <x v="0"/>
    <m/>
  </r>
  <r>
    <d v="2025-09-16T01:56:57"/>
    <x v="9"/>
    <x v="23"/>
    <s v="HENAO MUOZ FERNEY"/>
    <x v="1"/>
    <x v="0"/>
    <n v="215"/>
    <n v="19.545454545454501"/>
    <n v="235.815384615385"/>
    <s v="JORGE FLORES Realiz 6 viajes donde moviliz 104 Usuarios. 2 Descuentos (Despachador y usuario desubicado) "/>
    <n v="131517"/>
    <x v="0"/>
    <n v="12935.8974"/>
    <x v="1503"/>
    <x v="0"/>
    <m/>
  </r>
  <r>
    <d v="2025-09-16T01:56:58"/>
    <x v="1"/>
    <x v="24"/>
    <s v="AGUDELO GARCIA LLORDIN ELIAS"/>
    <x v="6"/>
    <x v="0"/>
    <n v="145"/>
    <n v="18.125"/>
    <n v="171.502097902098"/>
    <s v="3 Descuentos (Jefe de ruta y transbordo) "/>
    <n v="95648.727299999999"/>
    <x v="0"/>
    <n v="12935.8974"/>
    <x v="1503"/>
    <x v="0"/>
    <m/>
  </r>
  <r>
    <d v="2025-09-16T01:56:58"/>
    <x v="9"/>
    <x v="25"/>
    <s v="LEON PEREZ RAUL ENRIQUE"/>
    <x v="3"/>
    <x v="0"/>
    <n v="200"/>
    <n v="20"/>
    <n v="214.377622377622"/>
    <s v="2 Descuentos (Usuarios desubicados) "/>
    <n v="119560.9091"/>
    <x v="0"/>
    <n v="12935.8974"/>
    <x v="1503"/>
    <x v="0"/>
    <m/>
  </r>
  <r>
    <d v="2025-09-16T01:56:58"/>
    <x v="1"/>
    <x v="26"/>
    <s v="LAYOS JIMENEZ JOHAN CAMILO"/>
    <x v="10"/>
    <x v="0"/>
    <n v="100"/>
    <n v="25"/>
    <n v="85.751048951049"/>
    <m/>
    <n v="47824.363599999997"/>
    <x v="0"/>
    <n v="12935.8974"/>
    <x v="1503"/>
    <x v="0"/>
    <m/>
  </r>
  <r>
    <d v="2025-09-16T01:56:58"/>
    <x v="9"/>
    <x v="39"/>
    <s v="CALLE BOTERO ANDRES CAMILO"/>
    <x v="0"/>
    <x v="0"/>
    <n v="244"/>
    <n v="27.1111111111111"/>
    <n v="192.93986013986"/>
    <s v="1 Descuento (Usuario desubicado) "/>
    <n v="107604.81819999999"/>
    <x v="0"/>
    <n v="12935.8974"/>
    <x v="1503"/>
    <x v="0"/>
    <m/>
  </r>
  <r>
    <d v="2025-09-16T01:56:59"/>
    <x v="1"/>
    <x v="28"/>
    <s v="GOMEZ MARIN ALVARO"/>
    <x v="3"/>
    <x v="0"/>
    <n v="193"/>
    <n v="19.3"/>
    <n v="214.377622377622"/>
    <m/>
    <n v="119560.9091"/>
    <x v="0"/>
    <n v="12935.8974"/>
    <x v="1503"/>
    <x v="0"/>
    <m/>
  </r>
  <r>
    <d v="2025-09-16T01:56:59"/>
    <x v="9"/>
    <x v="29"/>
    <s v="LOPERA ALVAREZ ESTIVEN"/>
    <x v="8"/>
    <x v="0"/>
    <n v="93"/>
    <n v="18.600000000000001"/>
    <n v="107.188811188811"/>
    <m/>
    <n v="59780.4545"/>
    <x v="0"/>
    <n v="12935.8974"/>
    <x v="1503"/>
    <x v="0"/>
    <m/>
  </r>
  <r>
    <d v="2025-09-16T01:56:59"/>
    <x v="1"/>
    <x v="30"/>
    <s v="HERRERA GIRALDO DAVINSON"/>
    <x v="0"/>
    <x v="0"/>
    <n v="182"/>
    <n v="20.2222222222222"/>
    <n v="192.93986013986"/>
    <m/>
    <n v="107604.81819999999"/>
    <x v="1"/>
    <n v="12935.8974"/>
    <x v="1503"/>
    <x v="0"/>
    <m/>
  </r>
  <r>
    <d v="2025-09-16T01:56:59"/>
    <x v="9"/>
    <x v="31"/>
    <s v="MARTINEZ CHAVERRA LUIS NORBERTO"/>
    <x v="3"/>
    <x v="0"/>
    <n v="237"/>
    <n v="23.7"/>
    <n v="214.377622377622"/>
    <s v="1 Descuento (Despachador) "/>
    <n v="119560.9091"/>
    <x v="0"/>
    <n v="12935.8974"/>
    <x v="1503"/>
    <x v="0"/>
    <m/>
  </r>
  <r>
    <d v="2025-09-16T01:57:00"/>
    <x v="1"/>
    <x v="32"/>
    <s v="GUTIERREZ ARICAPA DANIEL HUMBERTO"/>
    <x v="0"/>
    <x v="0"/>
    <n v="226"/>
    <n v="25.1111111111111"/>
    <n v="192.93986013986"/>
    <m/>
    <n v="107604.81819999999"/>
    <x v="1"/>
    <n v="12935.8974"/>
    <x v="1503"/>
    <x v="0"/>
    <m/>
  </r>
  <r>
    <d v="2025-09-16T01:57:00"/>
    <x v="9"/>
    <x v="33"/>
    <s v="CALLE BOTERO JUAN RICARDO"/>
    <x v="0"/>
    <x v="0"/>
    <n v="187"/>
    <n v="20.7777777777778"/>
    <n v="192.93986013986"/>
    <m/>
    <n v="107604.81819999999"/>
    <x v="0"/>
    <n v="12935.8974"/>
    <x v="1503"/>
    <x v="0"/>
    <m/>
  </r>
  <r>
    <d v="2025-09-16T01:57:00"/>
    <x v="1"/>
    <x v="34"/>
    <s v="PALMAR PANA EDIXON JOSUE"/>
    <x v="3"/>
    <x v="0"/>
    <n v="181"/>
    <n v="18.100000000000001"/>
    <n v="214.377622377622"/>
    <m/>
    <n v="119560.9091"/>
    <x v="0"/>
    <n v="12935.8974"/>
    <x v="1503"/>
    <x v="0"/>
    <m/>
  </r>
  <r>
    <d v="2025-09-16T01:57:00"/>
    <x v="9"/>
    <x v="35"/>
    <s v="OCAMPO OCAMPO ANTONIO JOSE"/>
    <x v="12"/>
    <x v="0"/>
    <n v="219"/>
    <n v="16.846153846153801"/>
    <n v="278.69090909090897"/>
    <m/>
    <n v="155429.18179999999"/>
    <x v="0"/>
    <n v="12935.8974"/>
    <x v="1503"/>
    <x v="0"/>
    <m/>
  </r>
  <r>
    <d v="2025-09-16T01:57:01"/>
    <x v="1"/>
    <x v="41"/>
    <s v="HERNANDEZ MACIAS GILBERTO"/>
    <x v="0"/>
    <x v="0"/>
    <n v="154"/>
    <n v="17.1111111111111"/>
    <n v="192.93986013986"/>
    <s v="2 Descuentos (Jefe de ruta y asociado) "/>
    <n v="107604.81819999999"/>
    <x v="1"/>
    <n v="12935.8974"/>
    <x v="1503"/>
    <x v="0"/>
    <m/>
  </r>
  <r>
    <d v="2025-09-16T01:57:01"/>
    <x v="9"/>
    <x v="40"/>
    <s v="AGUDELO GARCIA DENIN ANGELO"/>
    <x v="0"/>
    <x v="3"/>
    <n v="221"/>
    <n v="24.5555555555556"/>
    <n v="192.93986013986"/>
    <s v="ESTIVEN LOPERA Realiz 2 viajes donde moviliz 56 Usuarios. 2 Descuentos (Despachador y usuario desubicado) "/>
    <n v="107604.81819999999"/>
    <x v="1"/>
    <n v="12935.8974"/>
    <x v="1503"/>
    <x v="0"/>
    <m/>
  </r>
  <r>
    <d v="2025-09-17T01:56:16"/>
    <x v="1"/>
    <x v="36"/>
    <s v="HERNANDEZ MORALES JHON DAYRON"/>
    <x v="11"/>
    <x v="3"/>
    <n v="47"/>
    <n v="31.3333333333333"/>
    <n v="33.384172661870501"/>
    <m/>
    <n v="18652.241000000002"/>
    <x v="1"/>
    <n v="13274.359"/>
    <x v="1504"/>
    <x v="0"/>
    <m/>
  </r>
  <r>
    <d v="2025-09-17T01:56:17"/>
    <x v="9"/>
    <x v="1"/>
    <s v="GONZALEZ IPUANA RENE"/>
    <x v="6"/>
    <x v="0"/>
    <n v="169"/>
    <n v="21.125"/>
    <n v="178.04892086330901"/>
    <m/>
    <n v="99478.618700000006"/>
    <x v="0"/>
    <n v="13274.359"/>
    <x v="1504"/>
    <x v="0"/>
    <m/>
  </r>
  <r>
    <d v="2025-09-17T01:56:17"/>
    <x v="1"/>
    <x v="37"/>
    <s v="SANCHEZ BETANCOURT FRANSCISCO"/>
    <x v="0"/>
    <x v="0"/>
    <n v="180"/>
    <n v="20"/>
    <n v="200.30503597122299"/>
    <s v="2 Descuentos (Despachador y usuario desubicado) "/>
    <n v="111913.446"/>
    <x v="0"/>
    <n v="13274.359"/>
    <x v="1504"/>
    <x v="0"/>
    <m/>
  </r>
  <r>
    <d v="2025-09-17T01:56:17"/>
    <x v="9"/>
    <x v="2"/>
    <s v="LOPERA ALVAREZ ESTIVEN"/>
    <x v="1"/>
    <x v="0"/>
    <n v="274"/>
    <n v="24.909090909090899"/>
    <n v="244.81726618705"/>
    <m/>
    <n v="136783.10070000001"/>
    <x v="1"/>
    <n v="13274.359"/>
    <x v="1504"/>
    <x v="0"/>
    <m/>
  </r>
  <r>
    <d v="2025-09-17T01:56:18"/>
    <x v="1"/>
    <x v="3"/>
    <s v="PULGARIN GARCIA YONATHAN ANDRES"/>
    <x v="10"/>
    <x v="0"/>
    <n v="77"/>
    <n v="19.25"/>
    <n v="89.024460431654703"/>
    <m/>
    <n v="49739.309399999998"/>
    <x v="0"/>
    <n v="13274.359"/>
    <x v="1504"/>
    <x v="0"/>
    <m/>
  </r>
  <r>
    <d v="2025-09-17T01:56:18"/>
    <x v="9"/>
    <x v="4"/>
    <s v="GIRALDO GIRALDO YOVIN ANDRES"/>
    <x v="3"/>
    <x v="0"/>
    <n v="237"/>
    <n v="23.7"/>
    <n v="222.56115107913701"/>
    <m/>
    <n v="124348.27340000001"/>
    <x v="1"/>
    <n v="13274.359"/>
    <x v="1504"/>
    <x v="0"/>
    <m/>
  </r>
  <r>
    <d v="2025-09-17T01:56:18"/>
    <x v="1"/>
    <x v="5"/>
    <s v="GONZALEZ PEREZ RAFAEL JOSE"/>
    <x v="3"/>
    <x v="0"/>
    <n v="203"/>
    <n v="20.3"/>
    <n v="222.56115107913701"/>
    <s v="2 Descuentos (Usuarios desubicados) "/>
    <n v="124348.27340000001"/>
    <x v="1"/>
    <n v="13274.359"/>
    <x v="1504"/>
    <x v="0"/>
    <m/>
  </r>
  <r>
    <d v="2025-09-17T01:56:19"/>
    <x v="9"/>
    <x v="6"/>
    <s v="CARTAGENA RAMIREZ FREDY ALONSO"/>
    <x v="3"/>
    <x v="0"/>
    <n v="227"/>
    <n v="22.7"/>
    <n v="222.56115107913701"/>
    <s v="1 Descuento (Conduct) "/>
    <n v="124348.27340000001"/>
    <x v="0"/>
    <n v="13274.359"/>
    <x v="1504"/>
    <x v="0"/>
    <m/>
  </r>
  <r>
    <d v="2025-09-17T01:56:19"/>
    <x v="1"/>
    <x v="7"/>
    <s v="GUTIERREZ ARICAPA DANIEL HUMBERTO"/>
    <x v="3"/>
    <x v="0"/>
    <n v="220"/>
    <n v="22"/>
    <n v="222.56115107913701"/>
    <m/>
    <n v="124348.27340000001"/>
    <x v="0"/>
    <n v="13274.359"/>
    <x v="1504"/>
    <x v="0"/>
    <m/>
  </r>
  <r>
    <d v="2025-09-17T01:56:19"/>
    <x v="9"/>
    <x v="8"/>
    <s v="YEPES TORRES JHON ALEXANDER"/>
    <x v="3"/>
    <x v="0"/>
    <n v="229"/>
    <n v="22.9"/>
    <n v="222.56115107913701"/>
    <m/>
    <n v="124348.27340000001"/>
    <x v="0"/>
    <n v="13274.359"/>
    <x v="1504"/>
    <x v="0"/>
    <m/>
  </r>
  <r>
    <d v="2025-09-17T01:56:19"/>
    <x v="1"/>
    <x v="9"/>
    <s v="MACIAS HERNANDEZ JULIAN DAVID"/>
    <x v="0"/>
    <x v="0"/>
    <n v="149"/>
    <n v="16.5555555555556"/>
    <n v="200.30503597122299"/>
    <m/>
    <n v="111913.446"/>
    <x v="0"/>
    <n v="13274.359"/>
    <x v="1504"/>
    <x v="0"/>
    <m/>
  </r>
  <r>
    <d v="2025-09-17T01:56:19"/>
    <x v="9"/>
    <x v="10"/>
    <s v="CUADROS PRESIGA JOSE GABRIEL"/>
    <x v="3"/>
    <x v="0"/>
    <n v="245"/>
    <n v="24.5"/>
    <n v="222.56115107913701"/>
    <m/>
    <n v="124348.27340000001"/>
    <x v="0"/>
    <n v="13274.359"/>
    <x v="1504"/>
    <x v="0"/>
    <m/>
  </r>
  <r>
    <d v="2025-09-17T01:56:20"/>
    <x v="9"/>
    <x v="12"/>
    <s v="VERENZUELA MARTINEZ ALEXANDER"/>
    <x v="3"/>
    <x v="0"/>
    <n v="242"/>
    <n v="24.2"/>
    <n v="222.56115107913701"/>
    <s v="2 Descuentos (Conducts) "/>
    <n v="124348.27340000001"/>
    <x v="1"/>
    <n v="13274.359"/>
    <x v="1504"/>
    <x v="0"/>
    <m/>
  </r>
  <r>
    <d v="2025-09-17T01:56:20"/>
    <x v="1"/>
    <x v="13"/>
    <s v="PEREZ GARCIA JUAN ESTEBAN"/>
    <x v="4"/>
    <x v="0"/>
    <n v="158"/>
    <n v="22.571428571428601"/>
    <n v="155.79280575539599"/>
    <m/>
    <n v="87043.791400000002"/>
    <x v="0"/>
    <n v="13274.359"/>
    <x v="1504"/>
    <x v="0"/>
    <m/>
  </r>
  <r>
    <d v="2025-09-17T01:56:20"/>
    <x v="9"/>
    <x v="14"/>
    <s v="ESPINOZA CHAVARRIA GUILLERMO LEON"/>
    <x v="0"/>
    <x v="0"/>
    <n v="236"/>
    <n v="26.2222222222222"/>
    <n v="200.30503597122299"/>
    <m/>
    <n v="111913.446"/>
    <x v="0"/>
    <n v="13274.359"/>
    <x v="1504"/>
    <x v="0"/>
    <m/>
  </r>
  <r>
    <d v="2025-09-17T01:56:20"/>
    <x v="1"/>
    <x v="11"/>
    <s v="HENAO HOYOS SANTIAGO"/>
    <x v="3"/>
    <x v="0"/>
    <n v="258"/>
    <n v="25.8"/>
    <n v="222.56115107913701"/>
    <m/>
    <n v="124348.27340000001"/>
    <x v="1"/>
    <n v="13274.359"/>
    <x v="1504"/>
    <x v="0"/>
    <m/>
  </r>
  <r>
    <d v="2025-09-17T01:56:21"/>
    <x v="1"/>
    <x v="15"/>
    <s v="ALBERTO ARISTIZABAL RAFAEL"/>
    <x v="6"/>
    <x v="0"/>
    <n v="185"/>
    <n v="23.125"/>
    <n v="178.04892086330901"/>
    <m/>
    <n v="99478.618700000006"/>
    <x v="0"/>
    <n v="13274.359"/>
    <x v="1504"/>
    <x v="0"/>
    <m/>
  </r>
  <r>
    <d v="2025-09-17T01:56:21"/>
    <x v="9"/>
    <x v="16"/>
    <s v="MACEA ARBELAEZ MATEO"/>
    <x v="2"/>
    <x v="0"/>
    <n v="120"/>
    <n v="20"/>
    <n v="133.536690647482"/>
    <m/>
    <n v="74608.964000000007"/>
    <x v="0"/>
    <n v="13274.359"/>
    <x v="1504"/>
    <x v="0"/>
    <m/>
  </r>
  <r>
    <d v="2025-09-17T01:56:21"/>
    <x v="1"/>
    <x v="17"/>
    <s v="VALENCIA MENDOZA JHON"/>
    <x v="0"/>
    <x v="0"/>
    <n v="220"/>
    <n v="24.4444444444444"/>
    <n v="200.30503597122299"/>
    <s v="3 Descuentos (Jefe de ruta y despachador) "/>
    <n v="111913.446"/>
    <x v="0"/>
    <n v="13274.359"/>
    <x v="1504"/>
    <x v="0"/>
    <m/>
  </r>
  <r>
    <d v="2025-09-17T01:56:21"/>
    <x v="9"/>
    <x v="18"/>
    <s v="DURANGO DAVID JOSE"/>
    <x v="9"/>
    <x v="0"/>
    <n v="282"/>
    <n v="23.5"/>
    <n v="267.07338129496401"/>
    <s v="HENRY DAVID Realiz 7 viajes donde moviliz 170 Usuarios. 1 Descuento (Despachador) "/>
    <n v="149217.92809999999"/>
    <x v="0"/>
    <n v="13274.359"/>
    <x v="1504"/>
    <x v="0"/>
    <m/>
  </r>
  <r>
    <d v="2025-09-17T01:56:21"/>
    <x v="1"/>
    <x v="19"/>
    <s v="QUIRAMA CASTAEDA JHON JADER"/>
    <x v="0"/>
    <x v="0"/>
    <n v="205"/>
    <n v="22.7777777777778"/>
    <n v="200.30503597122299"/>
    <m/>
    <n v="111913.446"/>
    <x v="1"/>
    <n v="13274.359"/>
    <x v="1504"/>
    <x v="0"/>
    <m/>
  </r>
  <r>
    <d v="2025-09-17T01:56:22"/>
    <x v="9"/>
    <x v="20"/>
    <s v="SALDARRIAGA PARRA LUIS ALBERTO"/>
    <x v="6"/>
    <x v="0"/>
    <n v="163"/>
    <n v="20.375"/>
    <n v="178.04892086330901"/>
    <m/>
    <n v="99478.618700000006"/>
    <x v="2"/>
    <n v="13274.359"/>
    <x v="1504"/>
    <x v="0"/>
    <m/>
  </r>
  <r>
    <d v="2025-09-17T01:56:22"/>
    <x v="1"/>
    <x v="21"/>
    <s v="MARULANDA JARAMILLO DAWER ANDRES"/>
    <x v="6"/>
    <x v="0"/>
    <n v="173"/>
    <n v="21.625"/>
    <n v="178.04892086330901"/>
    <s v="2 Descuentos (conduct y usuario desubicado) "/>
    <n v="99478.618700000006"/>
    <x v="0"/>
    <n v="13274.359"/>
    <x v="1504"/>
    <x v="0"/>
    <m/>
  </r>
  <r>
    <d v="2025-09-17T01:56:22"/>
    <x v="9"/>
    <x v="38"/>
    <s v="JIMENEZ HURTADO CARLOS ESTIVEN"/>
    <x v="0"/>
    <x v="0"/>
    <n v="210"/>
    <n v="23.3333333333333"/>
    <n v="200.30503597122299"/>
    <s v="2 Descuentos (Conduct y jefe de ruta) "/>
    <n v="111913.446"/>
    <x v="1"/>
    <n v="13274.359"/>
    <x v="1504"/>
    <x v="0"/>
    <m/>
  </r>
  <r>
    <d v="2025-09-17T01:56:22"/>
    <x v="1"/>
    <x v="22"/>
    <s v="CIRO MARIN RODRIGO ALBERTO"/>
    <x v="3"/>
    <x v="0"/>
    <n v="217"/>
    <n v="21.7"/>
    <n v="222.56115107913701"/>
    <m/>
    <n v="124348.27340000001"/>
    <x v="0"/>
    <n v="13274.359"/>
    <x v="1504"/>
    <x v="0"/>
    <m/>
  </r>
  <r>
    <d v="2025-09-17T01:56:23"/>
    <x v="9"/>
    <x v="23"/>
    <s v="FLORES RINCON JORGE ALBERTO"/>
    <x v="13"/>
    <x v="0"/>
    <n v="346"/>
    <n v="24.714285714285701"/>
    <n v="311.58561151079101"/>
    <m/>
    <n v="174087.5827"/>
    <x v="0"/>
    <n v="13274.359"/>
    <x v="1504"/>
    <x v="0"/>
    <m/>
  </r>
  <r>
    <d v="2025-09-17T01:56:23"/>
    <x v="1"/>
    <x v="24"/>
    <s v="AGUDELO GARCIA LLORDIN ELIAS"/>
    <x v="0"/>
    <x v="0"/>
    <n v="163"/>
    <n v="18.1111111111111"/>
    <n v="200.30503597122299"/>
    <m/>
    <n v="111913.446"/>
    <x v="0"/>
    <n v="13274.359"/>
    <x v="1504"/>
    <x v="0"/>
    <m/>
  </r>
  <r>
    <d v="2025-09-17T01:56:23"/>
    <x v="9"/>
    <x v="25"/>
    <s v="LEON PEREZ RAUL ENRIQUE"/>
    <x v="0"/>
    <x v="0"/>
    <n v="224"/>
    <n v="24.8888888888889"/>
    <n v="200.30503597122299"/>
    <s v="1 Descuento (Usuario desubicado) "/>
    <n v="111913.446"/>
    <x v="0"/>
    <n v="13274.359"/>
    <x v="1504"/>
    <x v="0"/>
    <m/>
  </r>
  <r>
    <d v="2025-09-17T01:56:24"/>
    <x v="1"/>
    <x v="26"/>
    <s v="LAYOS JIMENEZ JOHAN CAMILO"/>
    <x v="0"/>
    <x v="0"/>
    <n v="167"/>
    <n v="18.5555555555556"/>
    <n v="200.30503597122299"/>
    <m/>
    <n v="111913.446"/>
    <x v="0"/>
    <n v="13274.359"/>
    <x v="1504"/>
    <x v="0"/>
    <m/>
  </r>
  <r>
    <d v="2025-09-17T01:56:24"/>
    <x v="9"/>
    <x v="39"/>
    <s v="CALLE BOTERO ANDRES CAMILO"/>
    <x v="4"/>
    <x v="0"/>
    <n v="160"/>
    <n v="22.8571428571429"/>
    <n v="155.79280575539599"/>
    <m/>
    <n v="87043.791400000002"/>
    <x v="0"/>
    <n v="13274.359"/>
    <x v="1504"/>
    <x v="0"/>
    <m/>
  </r>
  <r>
    <d v="2025-09-17T01:56:24"/>
    <x v="1"/>
    <x v="29"/>
    <s v="MONTOYA OSPINA GILBERTO ANTONIO "/>
    <x v="1"/>
    <x v="0"/>
    <n v="294"/>
    <n v="26.727272727272702"/>
    <n v="244.81726618705"/>
    <m/>
    <n v="136783.10070000001"/>
    <x v="0"/>
    <n v="13274.359"/>
    <x v="1504"/>
    <x v="0"/>
    <m/>
  </r>
  <r>
    <d v="2025-09-17T01:56:26"/>
    <x v="9"/>
    <x v="30"/>
    <s v="HERRERA GIRALDO DAVINSON"/>
    <x v="0"/>
    <x v="0"/>
    <n v="178"/>
    <n v="19.7777777777778"/>
    <n v="200.30503597122299"/>
    <m/>
    <n v="111913.446"/>
    <x v="1"/>
    <n v="13274.359"/>
    <x v="1504"/>
    <x v="0"/>
    <m/>
  </r>
  <r>
    <d v="2025-09-17T01:56:26"/>
    <x v="1"/>
    <x v="31"/>
    <s v="MARTINEZ CHAVERRA LUIS NORBERTO"/>
    <x v="0"/>
    <x v="0"/>
    <n v="190"/>
    <n v="21.1111111111111"/>
    <n v="200.30503597122299"/>
    <s v="1 Descuento (Jefe de ruta) "/>
    <n v="111913.446"/>
    <x v="0"/>
    <n v="13274.359"/>
    <x v="1504"/>
    <x v="0"/>
    <m/>
  </r>
  <r>
    <d v="2025-09-17T01:56:26"/>
    <x v="9"/>
    <x v="32"/>
    <s v="TABORDA ROJAS DIEGO ALEJANDRO"/>
    <x v="6"/>
    <x v="0"/>
    <n v="170"/>
    <n v="21.25"/>
    <n v="178.04892086330901"/>
    <m/>
    <n v="99478.618700000006"/>
    <x v="1"/>
    <n v="13274.359"/>
    <x v="1504"/>
    <x v="0"/>
    <m/>
  </r>
  <r>
    <d v="2025-09-17T01:56:26"/>
    <x v="1"/>
    <x v="33"/>
    <s v="MURILLO  YORMAN ANDRES"/>
    <x v="0"/>
    <x v="0"/>
    <n v="213"/>
    <n v="23.6666666666667"/>
    <n v="200.30503597122299"/>
    <s v="4 Descuentos (Jefe de ruta, despachador y usuario desubicado) "/>
    <n v="111913.446"/>
    <x v="0"/>
    <n v="13274.359"/>
    <x v="1504"/>
    <x v="0"/>
    <m/>
  </r>
  <r>
    <d v="2025-09-17T01:56:27"/>
    <x v="9"/>
    <x v="34"/>
    <s v="PALMAR PANA EDIXON JOSUE"/>
    <x v="2"/>
    <x v="3"/>
    <n v="136"/>
    <n v="22.6666666666667"/>
    <n v="133.536690647482"/>
    <s v="1 Descuento (Despachador) "/>
    <n v="74608.964000000007"/>
    <x v="0"/>
    <n v="13274.359"/>
    <x v="1504"/>
    <x v="0"/>
    <m/>
  </r>
  <r>
    <d v="2025-09-17T01:56:27"/>
    <x v="1"/>
    <x v="35"/>
    <s v="OCAMPO OCAMPO ANTONIO JOSE"/>
    <x v="3"/>
    <x v="0"/>
    <n v="197"/>
    <n v="19.7"/>
    <n v="222.56115107913701"/>
    <m/>
    <n v="124348.27340000001"/>
    <x v="0"/>
    <n v="13274.359"/>
    <x v="1504"/>
    <x v="0"/>
    <m/>
  </r>
  <r>
    <d v="2025-09-17T01:56:27"/>
    <x v="9"/>
    <x v="41"/>
    <s v="JARAMILLO JARAMILLO FRANCISCO WBEIMAR"/>
    <x v="0"/>
    <x v="0"/>
    <n v="136"/>
    <n v="15.1111111111111"/>
    <n v="200.30503597122299"/>
    <m/>
    <n v="111913.446"/>
    <x v="1"/>
    <n v="13274.359"/>
    <x v="1504"/>
    <x v="0"/>
    <m/>
  </r>
  <r>
    <d v="2025-09-17T01:56:28"/>
    <x v="1"/>
    <x v="40"/>
    <s v="AGUDELO GARCIA DENIN ANGELO"/>
    <x v="1"/>
    <x v="0"/>
    <n v="234"/>
    <n v="21.272727272727298"/>
    <n v="244.81726618705"/>
    <m/>
    <n v="136783.10070000001"/>
    <x v="1"/>
    <n v="13274.359"/>
    <x v="1504"/>
    <x v="0"/>
    <m/>
  </r>
  <r>
    <d v="2025-09-18T03:02:39"/>
    <x v="9"/>
    <x v="5"/>
    <s v="GONZALEZ PEREZ RAFAEL JOSE"/>
    <x v="8"/>
    <x v="0"/>
    <n v="169"/>
    <n v="33.799999999999997"/>
    <n v="114.43795620438"/>
    <m/>
    <n v="64021.204400000002"/>
    <x v="1"/>
    <n v="13555.263199999999"/>
    <x v="1505"/>
    <x v="0"/>
    <m/>
  </r>
  <r>
    <d v="2025-09-18T03:02:38"/>
    <x v="1"/>
    <x v="1"/>
    <s v="GONZALEZ IPUANA RENE"/>
    <x v="0"/>
    <x v="0"/>
    <n v="231"/>
    <n v="25.6666666666667"/>
    <n v="205.98832116788299"/>
    <s v="1 Descuento (Despachador) "/>
    <n v="115238.1679"/>
    <x v="0"/>
    <n v="13555.263199999999"/>
    <x v="1505"/>
    <x v="0"/>
    <m/>
  </r>
  <r>
    <d v="2025-09-18T03:02:38"/>
    <x v="9"/>
    <x v="37"/>
    <s v="SANCHEZ BETANCOURT FRANSCISCO"/>
    <x v="0"/>
    <x v="0"/>
    <n v="172"/>
    <n v="19.1111111111111"/>
    <n v="205.98832116788299"/>
    <m/>
    <n v="115238.1679"/>
    <x v="0"/>
    <n v="13555.263199999999"/>
    <x v="1505"/>
    <x v="0"/>
    <m/>
  </r>
  <r>
    <d v="2025-09-18T03:02:38"/>
    <x v="1"/>
    <x v="2"/>
    <s v="LOPERA ALVAREZ ESTIVEN"/>
    <x v="13"/>
    <x v="0"/>
    <n v="321"/>
    <n v="22.928571428571399"/>
    <n v="320.42627737226297"/>
    <m/>
    <n v="179259.37229999999"/>
    <x v="1"/>
    <n v="13555.263199999999"/>
    <x v="1505"/>
    <x v="0"/>
    <m/>
  </r>
  <r>
    <d v="2025-09-18T03:02:38"/>
    <x v="9"/>
    <x v="3"/>
    <s v="LOPEZ PINEDA DANIEL ESTIVEN"/>
    <x v="3"/>
    <x v="0"/>
    <n v="202"/>
    <n v="20.2"/>
    <n v="228.87591240875901"/>
    <m/>
    <n v="128042.4088"/>
    <x v="0"/>
    <n v="13555.263199999999"/>
    <x v="1505"/>
    <x v="0"/>
    <m/>
  </r>
  <r>
    <d v="2025-09-18T03:02:39"/>
    <x v="1"/>
    <x v="4"/>
    <s v="GIRALDO GIRALDO YOVIN ANDRES"/>
    <x v="13"/>
    <x v="0"/>
    <n v="346"/>
    <n v="24.714285714285701"/>
    <n v="320.42627737226297"/>
    <s v="2 Descuentos (Usuarios desubicados) "/>
    <n v="179259.37229999999"/>
    <x v="1"/>
    <n v="13555.263199999999"/>
    <x v="1505"/>
    <x v="0"/>
    <m/>
  </r>
  <r>
    <d v="2025-09-18T03:02:39"/>
    <x v="1"/>
    <x v="6"/>
    <s v="CARTAGENA RAMIREZ FREDY ALONSO"/>
    <x v="3"/>
    <x v="0"/>
    <n v="239"/>
    <n v="23.9"/>
    <n v="228.87591240875901"/>
    <s v="8 Descuentos (transbordo, despachador y conducts) "/>
    <n v="128042.4088"/>
    <x v="0"/>
    <n v="13555.263199999999"/>
    <x v="1505"/>
    <x v="0"/>
    <m/>
  </r>
  <r>
    <d v="2025-09-18T03:02:40"/>
    <x v="9"/>
    <x v="7"/>
    <s v="MARIN ALZATE KEVIN ANDRES"/>
    <x v="3"/>
    <x v="0"/>
    <n v="258"/>
    <n v="25.8"/>
    <n v="228.87591240875901"/>
    <m/>
    <n v="128042.4088"/>
    <x v="0"/>
    <n v="13555.263199999999"/>
    <x v="1505"/>
    <x v="0"/>
    <m/>
  </r>
  <r>
    <d v="2025-09-18T03:02:40"/>
    <x v="1"/>
    <x v="8"/>
    <s v="YEPES TORRES JHON ALEXANDER"/>
    <x v="0"/>
    <x v="0"/>
    <n v="222"/>
    <n v="24.6666666666667"/>
    <n v="205.98832116788299"/>
    <s v="1 Descuento (Conduct) "/>
    <n v="115238.1679"/>
    <x v="0"/>
    <n v="13555.263199999999"/>
    <x v="1505"/>
    <x v="0"/>
    <m/>
  </r>
  <r>
    <d v="2025-09-18T03:02:40"/>
    <x v="9"/>
    <x v="9"/>
    <s v="MACIAS HERNANDEZ JULIAN DAVID"/>
    <x v="12"/>
    <x v="0"/>
    <n v="244"/>
    <n v="18.769230769230798"/>
    <n v="297.53868613138701"/>
    <m/>
    <n v="166455.13140000001"/>
    <x v="0"/>
    <n v="13555.263199999999"/>
    <x v="1505"/>
    <x v="0"/>
    <m/>
  </r>
  <r>
    <d v="2025-09-18T03:02:41"/>
    <x v="1"/>
    <x v="10"/>
    <s v="CUADROS PRESIGA JOSE GABRIEL"/>
    <x v="6"/>
    <x v="0"/>
    <n v="185"/>
    <n v="23.125"/>
    <n v="183.100729927007"/>
    <s v="1 Descuento (Transbordo) "/>
    <n v="102433.927"/>
    <x v="0"/>
    <n v="13555.263199999999"/>
    <x v="1505"/>
    <x v="0"/>
    <m/>
  </r>
  <r>
    <d v="2025-09-18T03:02:41"/>
    <x v="9"/>
    <x v="11"/>
    <s v="FLORES RINCON JORGE ALBERTO"/>
    <x v="0"/>
    <x v="3"/>
    <n v="183"/>
    <n v="20.3333333333333"/>
    <n v="205.98832116788299"/>
    <s v="2 Descuentos (conducts) "/>
    <n v="115238.1679"/>
    <x v="1"/>
    <n v="13555.263199999999"/>
    <x v="1505"/>
    <x v="0"/>
    <m/>
  </r>
  <r>
    <d v="2025-09-18T03:02:41"/>
    <x v="1"/>
    <x v="12"/>
    <s v="VERENZUELA MARTINEZ ALEXANDER"/>
    <x v="3"/>
    <x v="0"/>
    <n v="282"/>
    <n v="28.2"/>
    <n v="228.87591240875901"/>
    <s v="3 Descuentos (usuarios desubicados y conduct)"/>
    <n v="128042.4088"/>
    <x v="1"/>
    <n v="13555.263199999999"/>
    <x v="1505"/>
    <x v="0"/>
    <m/>
  </r>
  <r>
    <d v="2025-09-18T03:02:41"/>
    <x v="9"/>
    <x v="13"/>
    <s v="MURILLO  YORMAN ANDRES"/>
    <x v="1"/>
    <x v="0"/>
    <n v="279"/>
    <n v="25.363636363636399"/>
    <n v="251.763503649635"/>
    <m/>
    <n v="140846.6496"/>
    <x v="0"/>
    <n v="13555.263199999999"/>
    <x v="1505"/>
    <x v="0"/>
    <m/>
  </r>
  <r>
    <d v="2025-09-18T03:02:42"/>
    <x v="1"/>
    <x v="14"/>
    <s v="PARRA VILLA YUBER ALONSO"/>
    <x v="6"/>
    <x v="0"/>
    <n v="170"/>
    <n v="22.6666666666667"/>
    <n v="171.65693430656901"/>
    <m/>
    <n v="96031.806599999996"/>
    <x v="0"/>
    <n v="13555.263199999999"/>
    <x v="1505"/>
    <x v="0"/>
    <m/>
  </r>
  <r>
    <d v="2025-09-18T03:02:42"/>
    <x v="9"/>
    <x v="15"/>
    <s v="ALBERTO ARISTIZABAL RAFAEL"/>
    <x v="0"/>
    <x v="0"/>
    <n v="213"/>
    <n v="23.6666666666667"/>
    <n v="205.98832116788299"/>
    <m/>
    <n v="115238.1679"/>
    <x v="0"/>
    <n v="13555.263199999999"/>
    <x v="1505"/>
    <x v="0"/>
    <m/>
  </r>
  <r>
    <d v="2025-09-18T03:02:42"/>
    <x v="1"/>
    <x v="17"/>
    <s v="VALENCIA MENDOZA JHON"/>
    <x v="0"/>
    <x v="0"/>
    <n v="245"/>
    <n v="27.2222222222222"/>
    <n v="205.98832116788299"/>
    <s v="1 Descuento (Despachador) "/>
    <n v="115238.1679"/>
    <x v="0"/>
    <n v="13555.263199999999"/>
    <x v="1505"/>
    <x v="0"/>
    <m/>
  </r>
  <r>
    <d v="2025-09-18T03:02:43"/>
    <x v="9"/>
    <x v="19"/>
    <s v="JARAMILLO JARAMILLO FRANCISCO WBEIMAR"/>
    <x v="0"/>
    <x v="0"/>
    <n v="187"/>
    <n v="20.7777777777778"/>
    <n v="205.98832116788299"/>
    <m/>
    <n v="115238.1679"/>
    <x v="1"/>
    <n v="13555.263199999999"/>
    <x v="1505"/>
    <x v="0"/>
    <m/>
  </r>
  <r>
    <d v="2025-09-18T03:02:43"/>
    <x v="1"/>
    <x v="20"/>
    <s v="SALDARRIAGA PARRA LUIS ALBERTO "/>
    <x v="0"/>
    <x v="0"/>
    <n v="184"/>
    <n v="20.4444444444444"/>
    <n v="205.98832116788299"/>
    <m/>
    <n v="115238.1679"/>
    <x v="2"/>
    <n v="13555.263199999999"/>
    <x v="1505"/>
    <x v="0"/>
    <m/>
  </r>
  <r>
    <d v="2025-09-18T03:02:43"/>
    <x v="9"/>
    <x v="21"/>
    <s v="MARULANDA JARAMILLO DAWER ANDRES"/>
    <x v="4"/>
    <x v="0"/>
    <n v="158"/>
    <n v="22.571428571428601"/>
    <n v="160.213138686131"/>
    <m/>
    <n v="89629.686100000006"/>
    <x v="0"/>
    <n v="13555.263199999999"/>
    <x v="1505"/>
    <x v="0"/>
    <m/>
  </r>
  <r>
    <d v="2025-09-18T03:02:43"/>
    <x v="1"/>
    <x v="38"/>
    <s v="HENAO MUOZ FERNEY"/>
    <x v="3"/>
    <x v="0"/>
    <n v="259"/>
    <n v="25.9"/>
    <n v="228.87591240875901"/>
    <m/>
    <n v="128042.4088"/>
    <x v="1"/>
    <n v="13555.263199999999"/>
    <x v="1505"/>
    <x v="0"/>
    <m/>
  </r>
  <r>
    <d v="2025-09-18T03:02:44"/>
    <x v="9"/>
    <x v="22"/>
    <s v="ESPINOZA CHAVARRIA GUILLERMO LEON"/>
    <x v="0"/>
    <x v="0"/>
    <n v="222"/>
    <n v="24.6666666666667"/>
    <n v="205.98832116788299"/>
    <s v="1 Descuento (Despachador) "/>
    <n v="115238.1679"/>
    <x v="0"/>
    <n v="13555.263199999999"/>
    <x v="1505"/>
    <x v="0"/>
    <m/>
  </r>
  <r>
    <d v="2025-09-18T03:02:44"/>
    <x v="1"/>
    <x v="23"/>
    <s v="HENAO HOYOS SANTIAGO"/>
    <x v="1"/>
    <x v="0"/>
    <n v="223"/>
    <n v="20.272727272727298"/>
    <n v="251.763503649635"/>
    <m/>
    <n v="140846.6496"/>
    <x v="0"/>
    <n v="13555.263199999999"/>
    <x v="1505"/>
    <x v="0"/>
    <m/>
  </r>
  <r>
    <d v="2025-09-18T03:02:44"/>
    <x v="9"/>
    <x v="24"/>
    <s v="PULGARIN GARCIA YONATHAN ANDRES"/>
    <x v="0"/>
    <x v="0"/>
    <n v="211"/>
    <n v="23.4444444444444"/>
    <n v="205.98832116788299"/>
    <m/>
    <n v="115238.1679"/>
    <x v="0"/>
    <n v="13555.263199999999"/>
    <x v="1505"/>
    <x v="0"/>
    <m/>
  </r>
  <r>
    <d v="2025-09-18T03:02:44"/>
    <x v="1"/>
    <x v="25"/>
    <s v="LEON PEREZ RAUL ENRIQUE"/>
    <x v="0"/>
    <x v="0"/>
    <n v="195"/>
    <n v="21.6666666666667"/>
    <n v="205.98832116788299"/>
    <s v="1 Descuento (Usuario movilidad reducida)"/>
    <n v="115238.1679"/>
    <x v="0"/>
    <n v="13555.263199999999"/>
    <x v="1505"/>
    <x v="0"/>
    <m/>
  </r>
  <r>
    <d v="2025-09-18T03:02:45"/>
    <x v="9"/>
    <x v="26"/>
    <s v="LAYOS JIMENEZ JOHAN CAMILO"/>
    <x v="6"/>
    <x v="0"/>
    <n v="175"/>
    <n v="21.875"/>
    <n v="183.100729927007"/>
    <m/>
    <n v="102433.927"/>
    <x v="0"/>
    <n v="13555.263199999999"/>
    <x v="1505"/>
    <x v="0"/>
    <m/>
  </r>
  <r>
    <d v="2025-09-18T03:02:45"/>
    <x v="1"/>
    <x v="39"/>
    <s v="CALLE BOTERO ANDRES CAMILO"/>
    <x v="10"/>
    <x v="0"/>
    <n v="117"/>
    <n v="26"/>
    <n v="102.994160583942"/>
    <s v="JHON HERNANDEZ Realiz 1.5 viajes donde moviliz 56 Usuarios. 1 Descuento (Conduct) "/>
    <n v="57619.083899999998"/>
    <x v="0"/>
    <n v="13555.263199999999"/>
    <x v="1505"/>
    <x v="0"/>
    <m/>
  </r>
  <r>
    <d v="2025-09-18T03:02:45"/>
    <x v="9"/>
    <x v="28"/>
    <s v="OSORIO URREGO SANTIAGO"/>
    <x v="13"/>
    <x v="0"/>
    <n v="306"/>
    <n v="21.8571428571429"/>
    <n v="320.42627737226297"/>
    <m/>
    <n v="179259.37229999999"/>
    <x v="0"/>
    <n v="13555.263199999999"/>
    <x v="1505"/>
    <x v="0"/>
    <m/>
  </r>
  <r>
    <d v="2025-09-18T03:02:45"/>
    <x v="1"/>
    <x v="29"/>
    <s v="MONTOYA OSPINA GILBERTO ANTONIO"/>
    <x v="3"/>
    <x v="0"/>
    <n v="200"/>
    <n v="20"/>
    <n v="228.87591240875901"/>
    <s v="1 Descuento (Conduct) "/>
    <n v="128042.4088"/>
    <x v="0"/>
    <n v="13555.263199999999"/>
    <x v="1505"/>
    <x v="0"/>
    <m/>
  </r>
  <r>
    <d v="2025-09-18T03:02:46"/>
    <x v="9"/>
    <x v="30"/>
    <s v="HERRERA GIRALDO DAVINSON"/>
    <x v="6"/>
    <x v="3"/>
    <n v="159"/>
    <n v="19.875"/>
    <n v="183.100729927007"/>
    <m/>
    <n v="102433.927"/>
    <x v="1"/>
    <n v="13555.263199999999"/>
    <x v="1505"/>
    <x v="0"/>
    <m/>
  </r>
  <r>
    <d v="2025-09-18T03:02:46"/>
    <x v="1"/>
    <x v="31"/>
    <s v="MARTINEZ CHAVERRA LUIS NORBERTO"/>
    <x v="3"/>
    <x v="0"/>
    <n v="231"/>
    <n v="23.1"/>
    <n v="228.87591240875901"/>
    <s v="1 Descuento (Despachador) "/>
    <n v="128042.4088"/>
    <x v="0"/>
    <n v="13555.263199999999"/>
    <x v="1505"/>
    <x v="0"/>
    <m/>
  </r>
  <r>
    <d v="2025-09-18T03:02:46"/>
    <x v="9"/>
    <x v="32"/>
    <s v="PALMAR PANA EDIXON JOSUE"/>
    <x v="6"/>
    <x v="0"/>
    <n v="205"/>
    <n v="25.625"/>
    <n v="183.100729927007"/>
    <s v="DIEGO TABORDA Realiz 5 viajes donde moviliz 71 Usuarios "/>
    <n v="102433.927"/>
    <x v="1"/>
    <n v="13555.263199999999"/>
    <x v="1505"/>
    <x v="0"/>
    <m/>
  </r>
  <r>
    <d v="2025-09-18T03:02:46"/>
    <x v="1"/>
    <x v="33"/>
    <s v="CALLE BOTERO JUAN RICARDO"/>
    <x v="0"/>
    <x v="3"/>
    <n v="180"/>
    <n v="20"/>
    <n v="205.98832116788299"/>
    <m/>
    <n v="115238.1679"/>
    <x v="0"/>
    <n v="13555.263199999999"/>
    <x v="1505"/>
    <x v="0"/>
    <m/>
  </r>
  <r>
    <d v="2025-09-18T03:02:47"/>
    <x v="9"/>
    <x v="34"/>
    <s v="PALMAR PANA EDIXON JOSUE"/>
    <x v="5"/>
    <x v="0"/>
    <n v="30"/>
    <n v="30"/>
    <n v="22.887591240875899"/>
    <m/>
    <n v="12804.240900000001"/>
    <x v="0"/>
    <n v="13555.263199999999"/>
    <x v="1505"/>
    <x v="0"/>
    <m/>
  </r>
  <r>
    <d v="2025-09-18T03:02:47"/>
    <x v="1"/>
    <x v="35"/>
    <s v="OCAMPO OCAMPO ANTONIO JOSE"/>
    <x v="1"/>
    <x v="0"/>
    <n v="243"/>
    <n v="22.090909090909101"/>
    <n v="251.763503649635"/>
    <m/>
    <n v="140846.6496"/>
    <x v="0"/>
    <n v="13555.263199999999"/>
    <x v="1505"/>
    <x v="0"/>
    <m/>
  </r>
  <r>
    <d v="2025-09-18T03:02:47"/>
    <x v="9"/>
    <x v="41"/>
    <s v="HERNANDEZ MACIAS GILBERTO"/>
    <x v="10"/>
    <x v="0"/>
    <n v="110"/>
    <n v="24.4444444444444"/>
    <n v="102.994160583942"/>
    <s v="2 Descuentos (Usuarios desubicados) "/>
    <n v="57619.083899999998"/>
    <x v="1"/>
    <n v="13555.263199999999"/>
    <x v="1505"/>
    <x v="0"/>
    <m/>
  </r>
  <r>
    <d v="2025-09-18T03:02:47"/>
    <x v="1"/>
    <x v="40"/>
    <s v="AGUDELO GARCIA DENIN ANGELO"/>
    <x v="1"/>
    <x v="0"/>
    <n v="190"/>
    <n v="17.272727272727298"/>
    <n v="251.763503649635"/>
    <m/>
    <n v="140846.6496"/>
    <x v="1"/>
    <n v="13555.263199999999"/>
    <x v="1505"/>
    <x v="0"/>
    <m/>
  </r>
  <r>
    <d v="2025-09-18T03:02:48"/>
    <x v="9"/>
    <x v="42"/>
    <s v="CALLE BOTERO ANDRES CAMILO "/>
    <x v="10"/>
    <x v="0"/>
    <n v="93"/>
    <n v="23.25"/>
    <n v="91.550364963503696"/>
    <m/>
    <n v="51216.963499999998"/>
    <x v="1"/>
    <n v="13555.263199999999"/>
    <x v="1505"/>
    <x v="0"/>
    <m/>
  </r>
  <r>
    <d v="2025-09-19T02:05:00"/>
    <x v="9"/>
    <x v="1"/>
    <s v="ESPINOZA CHAVARRIA GUILLERMO LEON"/>
    <x v="4"/>
    <x v="0"/>
    <n v="179"/>
    <n v="25.571428571428601"/>
    <n v="159.34"/>
    <m/>
    <n v="89118.9"/>
    <x v="0"/>
    <n v="14697.368399999999"/>
    <x v="1506"/>
    <x v="0"/>
    <m/>
  </r>
  <r>
    <d v="2025-09-19T02:05:00"/>
    <x v="1"/>
    <x v="37"/>
    <s v="SANCHEZ BETANCOURT FRANSCISCO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1"/>
    <x v="9"/>
    <x v="2"/>
    <s v="LONDOO LOPERA DUVAN ANDRES"/>
    <x v="0"/>
    <x v="0"/>
    <n v="231"/>
    <n v="25.6666666666667"/>
    <n v="204.86571428571401"/>
    <m/>
    <n v="114581.44289999999"/>
    <x v="1"/>
    <n v="14697.368399999999"/>
    <x v="1506"/>
    <x v="0"/>
    <m/>
  </r>
  <r>
    <d v="2025-09-19T02:05:01"/>
    <x v="1"/>
    <x v="3"/>
    <s v="LOPEZ PINEDA DANIEL ESTIVEN"/>
    <x v="3"/>
    <x v="0"/>
    <n v="254"/>
    <n v="25.4"/>
    <n v="227.62857142857101"/>
    <m/>
    <n v="127312.71430000001"/>
    <x v="0"/>
    <n v="14697.368399999999"/>
    <x v="1506"/>
    <x v="0"/>
    <m/>
  </r>
  <r>
    <d v="2025-09-19T02:05:02"/>
    <x v="9"/>
    <x v="4"/>
    <s v="JIMENEZ HERNANDEZ ESTEBAN CAMILO"/>
    <x v="0"/>
    <x v="0"/>
    <n v="198"/>
    <n v="22"/>
    <n v="204.86571428571401"/>
    <s v="2 Descuentos (Despachador y conduct) "/>
    <n v="114581.44289999999"/>
    <x v="1"/>
    <n v="14697.368399999999"/>
    <x v="1506"/>
    <x v="0"/>
    <m/>
  </r>
  <r>
    <d v="2025-09-19T02:05:02"/>
    <x v="1"/>
    <x v="5"/>
    <s v="GONZALEZ PEREZ RAFAEL JOSE"/>
    <x v="3"/>
    <x v="0"/>
    <n v="218"/>
    <n v="21.8"/>
    <n v="227.62857142857101"/>
    <s v="4 Descuentos (Despachador y transbordo) "/>
    <n v="127312.71430000001"/>
    <x v="1"/>
    <n v="14697.368399999999"/>
    <x v="1506"/>
    <x v="0"/>
    <m/>
  </r>
  <r>
    <d v="2025-09-19T02:05:02"/>
    <x v="9"/>
    <x v="6"/>
    <s v="CARTAGENA RAMIREZ FREDY ALONSO"/>
    <x v="0"/>
    <x v="0"/>
    <n v="229"/>
    <n v="25.4444444444444"/>
    <n v="204.86571428571401"/>
    <m/>
    <n v="114581.44289999999"/>
    <x v="0"/>
    <n v="14697.368399999999"/>
    <x v="1506"/>
    <x v="0"/>
    <m/>
  </r>
  <r>
    <d v="2025-09-19T02:05:03"/>
    <x v="1"/>
    <x v="7"/>
    <s v="MARIN ALZATE KEVIN ANDRES "/>
    <x v="3"/>
    <x v="0"/>
    <n v="182"/>
    <n v="18.2"/>
    <n v="227.62857142857101"/>
    <m/>
    <n v="127312.71430000001"/>
    <x v="0"/>
    <n v="14697.368399999999"/>
    <x v="1506"/>
    <x v="0"/>
    <m/>
  </r>
  <r>
    <d v="2025-09-19T02:05:03"/>
    <x v="9"/>
    <x v="8"/>
    <s v="YEPES TORRES JHON ALEXANDER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3"/>
    <x v="1"/>
    <x v="9"/>
    <s v="DAVID  HENRY GIOVANNY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4"/>
    <x v="9"/>
    <x v="10"/>
    <s v="CUADROS PRESIGA JOSE GABRIEL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04"/>
    <x v="1"/>
    <x v="11"/>
    <s v="DURANGO PAEZ GILDARDO"/>
    <x v="3"/>
    <x v="0"/>
    <n v="243"/>
    <n v="24.3"/>
    <n v="227.62857142857101"/>
    <s v="2 Descuentos (Conducts) "/>
    <n v="127312.71430000001"/>
    <x v="1"/>
    <n v="14697.368399999999"/>
    <x v="1506"/>
    <x v="0"/>
    <m/>
  </r>
  <r>
    <d v="2025-09-19T02:05:04"/>
    <x v="9"/>
    <x v="12"/>
    <s v="VERENZUELA MARTINEZ ALEXANDER"/>
    <x v="3"/>
    <x v="0"/>
    <n v="265"/>
    <n v="26.5"/>
    <n v="227.62857142857101"/>
    <s v="1 Descuento (Despachador) "/>
    <n v="127312.71430000001"/>
    <x v="1"/>
    <n v="14697.368399999999"/>
    <x v="1506"/>
    <x v="0"/>
    <m/>
  </r>
  <r>
    <d v="2025-09-19T02:05:05"/>
    <x v="1"/>
    <x v="13"/>
    <s v="PEREZ GARCIA JUAN ESTEBAN"/>
    <x v="0"/>
    <x v="0"/>
    <n v="171"/>
    <n v="19"/>
    <n v="204.86571428571401"/>
    <m/>
    <n v="114581.44289999999"/>
    <x v="0"/>
    <n v="14697.368399999999"/>
    <x v="1506"/>
    <x v="0"/>
    <m/>
  </r>
  <r>
    <d v="2025-09-19T02:05:05"/>
    <x v="9"/>
    <x v="14"/>
    <s v="PARRA VILLA YUBER ALONSO"/>
    <x v="0"/>
    <x v="0"/>
    <n v="175"/>
    <n v="19.4444444444444"/>
    <n v="204.86571428571401"/>
    <m/>
    <n v="114581.44289999999"/>
    <x v="0"/>
    <n v="14697.368399999999"/>
    <x v="1506"/>
    <x v="0"/>
    <m/>
  </r>
  <r>
    <d v="2025-09-19T02:05:05"/>
    <x v="1"/>
    <x v="15"/>
    <s v="ALBERTO ARISTIZABAL RAFAEL"/>
    <x v="6"/>
    <x v="0"/>
    <n v="220"/>
    <n v="27.5"/>
    <n v="182.102857142857"/>
    <m/>
    <n v="101850.17140000001"/>
    <x v="0"/>
    <n v="14697.368399999999"/>
    <x v="1506"/>
    <x v="0"/>
    <m/>
  </r>
  <r>
    <d v="2025-09-19T02:05:06"/>
    <x v="9"/>
    <x v="16"/>
    <s v="MACEA ARBELAEZ MATEO"/>
    <x v="13"/>
    <x v="0"/>
    <n v="271"/>
    <n v="19.3571428571429"/>
    <n v="318.68"/>
    <m/>
    <n v="178237.8"/>
    <x v="0"/>
    <n v="14697.368399999999"/>
    <x v="1506"/>
    <x v="0"/>
    <m/>
  </r>
  <r>
    <d v="2025-09-19T02:05:06"/>
    <x v="1"/>
    <x v="17"/>
    <s v="VALENCIA MENDOZA JHON"/>
    <x v="0"/>
    <x v="0"/>
    <n v="228"/>
    <n v="25.3333333333333"/>
    <n v="204.86571428571401"/>
    <s v="1 Descuento (Monitoreo)"/>
    <n v="114581.44289999999"/>
    <x v="0"/>
    <n v="14697.368399999999"/>
    <x v="1506"/>
    <x v="0"/>
    <m/>
  </r>
  <r>
    <d v="2025-09-19T02:05:06"/>
    <x v="9"/>
    <x v="18"/>
    <s v="DURANGO DAVID JOSE"/>
    <x v="8"/>
    <x v="0"/>
    <n v="94"/>
    <n v="18.8"/>
    <n v="113.814285714286"/>
    <m/>
    <n v="63656.357100000001"/>
    <x v="0"/>
    <n v="14697.368399999999"/>
    <x v="1506"/>
    <x v="0"/>
    <m/>
  </r>
  <r>
    <d v="2025-09-19T02:05:06"/>
    <x v="1"/>
    <x v="19"/>
    <s v="QUIRAMA CASTAEDA JHON JADER"/>
    <x v="0"/>
    <x v="0"/>
    <n v="196"/>
    <n v="21.7777777777778"/>
    <n v="204.86571428571401"/>
    <m/>
    <n v="114581.44289999999"/>
    <x v="1"/>
    <n v="14697.368399999999"/>
    <x v="1506"/>
    <x v="0"/>
    <m/>
  </r>
  <r>
    <d v="2025-09-19T02:05:07"/>
    <x v="9"/>
    <x v="20"/>
    <s v="SALDARRIAGA PARRA LUIS ALBERTO"/>
    <x v="4"/>
    <x v="0"/>
    <n v="115"/>
    <n v="16.428571428571399"/>
    <n v="159.34"/>
    <m/>
    <n v="89118.9"/>
    <x v="2"/>
    <n v="14697.368399999999"/>
    <x v="1506"/>
    <x v="0"/>
    <m/>
  </r>
  <r>
    <d v="2025-09-19T02:05:07"/>
    <x v="1"/>
    <x v="21"/>
    <s v="MURILLO  YORMAN ANDRES"/>
    <x v="3"/>
    <x v="0"/>
    <n v="222"/>
    <n v="22.2"/>
    <n v="227.62857142857101"/>
    <m/>
    <n v="127312.71430000001"/>
    <x v="0"/>
    <n v="14697.368399999999"/>
    <x v="1506"/>
    <x v="0"/>
    <m/>
  </r>
  <r>
    <d v="2025-09-19T02:05:07"/>
    <x v="9"/>
    <x v="38"/>
    <s v="JIMENEZ HURTADO CARLOS ESTIVEN"/>
    <x v="0"/>
    <x v="0"/>
    <n v="195"/>
    <n v="21.6666666666667"/>
    <n v="204.86571428571401"/>
    <m/>
    <n v="114581.44289999999"/>
    <x v="1"/>
    <n v="14697.368399999999"/>
    <x v="1506"/>
    <x v="0"/>
    <m/>
  </r>
  <r>
    <d v="2025-09-19T02:05:08"/>
    <x v="1"/>
    <x v="22"/>
    <s v="CIRO MARIN RODRIGO ALBERTO"/>
    <x v="0"/>
    <x v="0"/>
    <n v="197"/>
    <n v="21.8888888888889"/>
    <n v="204.86571428571401"/>
    <s v="1 Descuento (conduct) "/>
    <n v="114581.44289999999"/>
    <x v="0"/>
    <n v="14697.368399999999"/>
    <x v="1506"/>
    <x v="0"/>
    <m/>
  </r>
  <r>
    <d v="2025-09-19T02:05:08"/>
    <x v="9"/>
    <x v="23"/>
    <s v="FLORES RINCON JORGE ALBERTO"/>
    <x v="1"/>
    <x v="0"/>
    <n v="231"/>
    <n v="21"/>
    <n v="250.391428571429"/>
    <s v="SANTIAGO HENAO Realiz 5 viajes donde moviliz 119 Usuarios "/>
    <n v="140043.98569999999"/>
    <x v="0"/>
    <n v="14697.368399999999"/>
    <x v="1506"/>
    <x v="0"/>
    <m/>
  </r>
  <r>
    <d v="2025-09-19T02:05:08"/>
    <x v="1"/>
    <x v="24"/>
    <s v="AGUDELO GARCIA LLORDIN ELIAS"/>
    <x v="6"/>
    <x v="0"/>
    <n v="175"/>
    <n v="21.875"/>
    <n v="182.102857142857"/>
    <m/>
    <n v="101850.17140000001"/>
    <x v="0"/>
    <n v="14697.368399999999"/>
    <x v="1506"/>
    <x v="0"/>
    <m/>
  </r>
  <r>
    <d v="2025-09-19T02:05:09"/>
    <x v="9"/>
    <x v="25"/>
    <s v="LEON PEREZ RAUL ENRIQUE"/>
    <x v="0"/>
    <x v="0"/>
    <n v="192"/>
    <n v="21.3333333333333"/>
    <n v="204.86571428571401"/>
    <s v="1 Descuento (Usuario desubicado) "/>
    <n v="114581.44289999999"/>
    <x v="0"/>
    <n v="14697.368399999999"/>
    <x v="1506"/>
    <x v="0"/>
    <m/>
  </r>
  <r>
    <d v="2025-09-19T02:05:09"/>
    <x v="1"/>
    <x v="26"/>
    <s v="PULGARIN GARCIA YONATHAN ANDRES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9"/>
    <x v="9"/>
    <x v="39"/>
    <s v="HERNANDEZ MORALES JHON DAYRON"/>
    <x v="4"/>
    <x v="0"/>
    <n v="193"/>
    <n v="27.571428571428601"/>
    <n v="159.34"/>
    <m/>
    <n v="89118.9"/>
    <x v="0"/>
    <n v="14697.368399999999"/>
    <x v="1506"/>
    <x v="0"/>
    <m/>
  </r>
  <r>
    <d v="2025-09-19T02:05:09"/>
    <x v="1"/>
    <x v="28"/>
    <s v="OSORIO URREGO SANTIAGO"/>
    <x v="0"/>
    <x v="0"/>
    <n v="220"/>
    <n v="24.4444444444444"/>
    <n v="204.86571428571401"/>
    <m/>
    <n v="114581.44289999999"/>
    <x v="0"/>
    <n v="14697.368399999999"/>
    <x v="1506"/>
    <x v="0"/>
    <m/>
  </r>
  <r>
    <d v="2025-09-19T02:05:10"/>
    <x v="9"/>
    <x v="29"/>
    <s v="MONTOYA OSPINA GILBERTO ANTONIO"/>
    <x v="3"/>
    <x v="0"/>
    <n v="249"/>
    <n v="24.9"/>
    <n v="227.62857142857101"/>
    <m/>
    <n v="127312.71430000001"/>
    <x v="0"/>
    <n v="14697.368399999999"/>
    <x v="1506"/>
    <x v="0"/>
    <m/>
  </r>
  <r>
    <d v="2025-09-19T02:05:10"/>
    <x v="1"/>
    <x v="31"/>
    <s v="MARTINEZ CHAVERRA LUIS NORBERTO"/>
    <x v="3"/>
    <x v="0"/>
    <n v="234"/>
    <n v="23.4"/>
    <n v="227.62857142857101"/>
    <m/>
    <n v="127312.71430000001"/>
    <x v="0"/>
    <n v="14697.368399999999"/>
    <x v="1506"/>
    <x v="0"/>
    <m/>
  </r>
  <r>
    <d v="2025-09-19T02:05:10"/>
    <x v="9"/>
    <x v="33"/>
    <s v="CALLE BOTERO JUAN RICARDO"/>
    <x v="0"/>
    <x v="0"/>
    <n v="175"/>
    <n v="19.4444444444444"/>
    <n v="204.86571428571401"/>
    <s v="2 Descuentos (Usuarios desubicados) "/>
    <n v="114581.44289999999"/>
    <x v="0"/>
    <n v="14697.368399999999"/>
    <x v="1506"/>
    <x v="0"/>
    <m/>
  </r>
  <r>
    <d v="2025-09-19T02:05:11"/>
    <x v="1"/>
    <x v="34"/>
    <s v="PALMAR PANA EDIXON JOSUE"/>
    <x v="12"/>
    <x v="0"/>
    <n v="260"/>
    <n v="20"/>
    <n v="295.91714285714301"/>
    <s v="1 Descuento (Usuario desubicado) "/>
    <n v="165506.52859999999"/>
    <x v="0"/>
    <n v="14697.368399999999"/>
    <x v="1506"/>
    <x v="0"/>
    <m/>
  </r>
  <r>
    <d v="2025-09-19T02:05:11"/>
    <x v="9"/>
    <x v="35"/>
    <s v="OCAMPO OCAMPO ANTONIO JOSE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11"/>
    <x v="1"/>
    <x v="41"/>
    <s v="HERNANDEZ MACIAS GILBERTO"/>
    <x v="0"/>
    <x v="0"/>
    <n v="221"/>
    <n v="24.5555555555556"/>
    <n v="204.86571428571401"/>
    <m/>
    <n v="114581.44289999999"/>
    <x v="1"/>
    <n v="14697.368399999999"/>
    <x v="1506"/>
    <x v="0"/>
    <m/>
  </r>
  <r>
    <d v="2025-09-19T02:05:12"/>
    <x v="9"/>
    <x v="40"/>
    <s v="AGUDELO GARCIA DENIN ANGELO"/>
    <x v="3"/>
    <x v="0"/>
    <n v="270"/>
    <n v="27"/>
    <n v="227.62857142857101"/>
    <m/>
    <n v="127312.71430000001"/>
    <x v="1"/>
    <n v="14697.368399999999"/>
    <x v="1506"/>
    <x v="0"/>
    <m/>
  </r>
  <r>
    <d v="2025-09-19T02:05:12"/>
    <x v="1"/>
    <x v="42"/>
    <s v="CALLE BOTERO ANDRES CAMILO "/>
    <x v="0"/>
    <x v="0"/>
    <n v="230"/>
    <n v="25.5555555555556"/>
    <n v="204.86571428571401"/>
    <m/>
    <n v="114581.44289999999"/>
    <x v="1"/>
    <n v="14697.368399999999"/>
    <x v="1506"/>
    <x v="0"/>
    <m/>
  </r>
  <r>
    <d v="2025-09-20T03:12:42"/>
    <x v="1"/>
    <x v="6"/>
    <s v="CARTAGENA RAMIREZ FREDY ALONSO"/>
    <x v="1"/>
    <x v="0"/>
    <n v="294"/>
    <n v="26.727272727272702"/>
    <n v="245.27988748241901"/>
    <m/>
    <n v="137053.73420000001"/>
    <x v="0"/>
    <n v="13075.6098"/>
    <x v="1507"/>
    <x v="0"/>
    <m/>
  </r>
  <r>
    <d v="2025-09-20T03:12:40"/>
    <x v="9"/>
    <x v="0"/>
    <s v="HINCAPIE JUAN ESTIVEN "/>
    <x v="8"/>
    <x v="0"/>
    <n v="94"/>
    <n v="18.8"/>
    <n v="111.490857946554"/>
    <m/>
    <n v="62297.151899999997"/>
    <x v="0"/>
    <n v="13075.6098"/>
    <x v="1507"/>
    <x v="0"/>
    <m/>
  </r>
  <r>
    <d v="2025-09-20T03:12:41"/>
    <x v="1"/>
    <x v="1"/>
    <s v="GONZALEZ IPUANA RENE"/>
    <x v="0"/>
    <x v="0"/>
    <n v="204"/>
    <n v="22.6666666666667"/>
    <n v="200.68354430379699"/>
    <m/>
    <n v="112134.8734"/>
    <x v="0"/>
    <n v="13075.6098"/>
    <x v="1507"/>
    <x v="0"/>
    <m/>
  </r>
  <r>
    <d v="2025-09-20T03:12:41"/>
    <x v="9"/>
    <x v="37"/>
    <s v="SANCHEZ BETANCOURT FRANSCISCO"/>
    <x v="4"/>
    <x v="0"/>
    <n v="176"/>
    <n v="25.1428571428571"/>
    <n v="156.08720112517599"/>
    <m/>
    <n v="87216.012700000007"/>
    <x v="0"/>
    <n v="13075.6098"/>
    <x v="1507"/>
    <x v="0"/>
    <m/>
  </r>
  <r>
    <d v="2025-09-20T03:12:41"/>
    <x v="1"/>
    <x v="2"/>
    <s v="LONDOO LOPERA DUVAN ANDRES"/>
    <x v="0"/>
    <x v="0"/>
    <n v="188"/>
    <n v="20.8888888888889"/>
    <n v="200.68354430379699"/>
    <s v="2 Descuentos (Usuarios desubicados) "/>
    <n v="112134.8734"/>
    <x v="1"/>
    <n v="13075.6098"/>
    <x v="1507"/>
    <x v="0"/>
    <m/>
  </r>
  <r>
    <d v="2025-09-20T03:12:41"/>
    <x v="9"/>
    <x v="3"/>
    <s v="LOPEZ PINEDA DANIEL ESTIVEN"/>
    <x v="6"/>
    <x v="0"/>
    <n v="167"/>
    <n v="20.875"/>
    <n v="178.385372714487"/>
    <m/>
    <n v="99675.442999999999"/>
    <x v="0"/>
    <n v="13075.6098"/>
    <x v="1507"/>
    <x v="0"/>
    <m/>
  </r>
  <r>
    <d v="2025-09-20T03:12:42"/>
    <x v="1"/>
    <x v="4"/>
    <s v="GIRALDO GIRALDO YOVIN ANDRES"/>
    <x v="0"/>
    <x v="0"/>
    <n v="201"/>
    <n v="22.3333333333333"/>
    <n v="200.68354430379699"/>
    <m/>
    <n v="112134.8734"/>
    <x v="1"/>
    <n v="13075.6098"/>
    <x v="1507"/>
    <x v="0"/>
    <m/>
  </r>
  <r>
    <d v="2025-09-20T03:12:42"/>
    <x v="9"/>
    <x v="5"/>
    <s v="GONZALEZ PEREZ RAFAEL JOSE"/>
    <x v="3"/>
    <x v="0"/>
    <n v="220"/>
    <n v="22"/>
    <n v="222.981715893108"/>
    <m/>
    <n v="124594.30379999999"/>
    <x v="1"/>
    <n v="13075.6098"/>
    <x v="1507"/>
    <x v="0"/>
    <m/>
  </r>
  <r>
    <d v="2025-09-20T03:12:43"/>
    <x v="9"/>
    <x v="7"/>
    <s v="GUTIERREZ ARICAPA DANIEL HUMBERTO"/>
    <x v="0"/>
    <x v="0"/>
    <n v="178"/>
    <n v="19.7777777777778"/>
    <n v="200.68354430379699"/>
    <m/>
    <n v="112134.8734"/>
    <x v="0"/>
    <n v="13075.6098"/>
    <x v="1507"/>
    <x v="0"/>
    <m/>
  </r>
  <r>
    <d v="2025-09-20T03:12:43"/>
    <x v="1"/>
    <x v="8"/>
    <s v="YEPES TORRES JHON ALEXANDER"/>
    <x v="6"/>
    <x v="0"/>
    <n v="154"/>
    <n v="20.533333333333299"/>
    <n v="167.236286919831"/>
    <m/>
    <n v="93445.727799999993"/>
    <x v="0"/>
    <n v="13075.6098"/>
    <x v="1507"/>
    <x v="0"/>
    <m/>
  </r>
  <r>
    <d v="2025-09-20T03:12:43"/>
    <x v="1"/>
    <x v="10"/>
    <s v="OSORIO URREGO SANTIAGO"/>
    <x v="9"/>
    <x v="0"/>
    <n v="312"/>
    <n v="26"/>
    <n v="267.57805907173002"/>
    <s v="2 Descuentos (Usuarios desubicados) "/>
    <n v="149513.16459999999"/>
    <x v="0"/>
    <n v="13075.6098"/>
    <x v="1507"/>
    <x v="0"/>
    <m/>
  </r>
  <r>
    <d v="2025-09-20T03:12:44"/>
    <x v="9"/>
    <x v="11"/>
    <s v="DURANGO PAEZ GILDARDO"/>
    <x v="7"/>
    <x v="0"/>
    <n v="87"/>
    <n v="29"/>
    <n v="66.894514767932506"/>
    <m/>
    <n v="37378.291100000002"/>
    <x v="1"/>
    <n v="13075.6098"/>
    <x v="1507"/>
    <x v="0"/>
    <m/>
  </r>
  <r>
    <d v="2025-09-20T03:12:44"/>
    <x v="1"/>
    <x v="12"/>
    <s v="VERENZUELA MARTINEZ ALEXANDER"/>
    <x v="0"/>
    <x v="0"/>
    <n v="255"/>
    <n v="28.3333333333333"/>
    <n v="200.68354430379699"/>
    <s v="3 Descuentos (Conducts y monitoreo) "/>
    <n v="112134.8734"/>
    <x v="1"/>
    <n v="13075.6098"/>
    <x v="1507"/>
    <x v="0"/>
    <m/>
  </r>
  <r>
    <d v="2025-09-20T03:12:43"/>
    <x v="9"/>
    <x v="9"/>
    <s v="DAVID  HENRY GIOVANNY"/>
    <x v="3"/>
    <x v="0"/>
    <n v="235"/>
    <n v="23.5"/>
    <n v="222.981715893108"/>
    <s v="1 Descuento (Conduct) "/>
    <n v="124594.30379999999"/>
    <x v="0"/>
    <n v="13075.6098"/>
    <x v="1507"/>
    <x v="0"/>
    <m/>
  </r>
  <r>
    <d v="2025-09-20T03:12:44"/>
    <x v="9"/>
    <x v="13"/>
    <s v="PEREZ GARCIA JUAN ESTEBAN"/>
    <x v="0"/>
    <x v="0"/>
    <n v="213"/>
    <n v="23.6666666666667"/>
    <n v="200.68354430379699"/>
    <s v="1 Descuento (Despachador) "/>
    <n v="112134.8734"/>
    <x v="0"/>
    <n v="13075.6098"/>
    <x v="1507"/>
    <x v="0"/>
    <m/>
  </r>
  <r>
    <d v="2025-09-20T03:12:44"/>
    <x v="1"/>
    <x v="14"/>
    <s v="PARRA VILLA YUBER ALONSO"/>
    <x v="10"/>
    <x v="0"/>
    <n v="116"/>
    <n v="25.7777777777778"/>
    <n v="100.34177215189899"/>
    <m/>
    <n v="56067.436699999998"/>
    <x v="0"/>
    <n v="13075.6098"/>
    <x v="1507"/>
    <x v="0"/>
    <m/>
  </r>
  <r>
    <d v="2025-09-20T03:12:45"/>
    <x v="9"/>
    <x v="15"/>
    <s v="ALBERTO ARISTIZABAL RAFAEL"/>
    <x v="0"/>
    <x v="0"/>
    <n v="204"/>
    <n v="22.6666666666667"/>
    <n v="200.68354430379699"/>
    <s v="2 Descuentos (Usuarios desubicados) "/>
    <n v="112134.8734"/>
    <x v="0"/>
    <n v="13075.6098"/>
    <x v="1507"/>
    <x v="0"/>
    <m/>
  </r>
  <r>
    <d v="2025-09-20T03:12:45"/>
    <x v="1"/>
    <x v="16"/>
    <s v="MACEA ARBELAEZ MATEO"/>
    <x v="0"/>
    <x v="0"/>
    <n v="184"/>
    <n v="20.4444444444444"/>
    <n v="200.68354430379699"/>
    <s v="2 Descuentos (Usuarios desubicados) "/>
    <n v="112134.8734"/>
    <x v="0"/>
    <n v="13075.6098"/>
    <x v="1507"/>
    <x v="0"/>
    <m/>
  </r>
  <r>
    <d v="2025-09-20T03:12:45"/>
    <x v="9"/>
    <x v="17"/>
    <s v="MURILLO  YORMAN ANDRES"/>
    <x v="3"/>
    <x v="0"/>
    <n v="183"/>
    <n v="18.3"/>
    <n v="222.981715893108"/>
    <m/>
    <n v="124594.30379999999"/>
    <x v="0"/>
    <n v="13075.6098"/>
    <x v="1507"/>
    <x v="0"/>
    <m/>
  </r>
  <r>
    <d v="2025-09-20T03:12:45"/>
    <x v="1"/>
    <x v="18"/>
    <s v="DURANGO DAVID JOSE"/>
    <x v="8"/>
    <x v="0"/>
    <n v="115"/>
    <n v="23"/>
    <n v="111.490857946554"/>
    <m/>
    <n v="62297.151899999997"/>
    <x v="0"/>
    <n v="13075.6098"/>
    <x v="1507"/>
    <x v="0"/>
    <m/>
  </r>
  <r>
    <d v="2025-09-20T03:12:46"/>
    <x v="9"/>
    <x v="19"/>
    <s v="QUIRAMA CASTAEDA JHON JADER"/>
    <x v="0"/>
    <x v="0"/>
    <n v="227"/>
    <n v="25.2222222222222"/>
    <n v="200.68354430379699"/>
    <s v="1 Descuento (Despachador) "/>
    <n v="112134.8734"/>
    <x v="1"/>
    <n v="13075.6098"/>
    <x v="1507"/>
    <x v="0"/>
    <m/>
  </r>
  <r>
    <d v="2025-09-20T03:12:46"/>
    <x v="1"/>
    <x v="20"/>
    <s v="SALDARRIAGA PARRA LUIS ALBERTO"/>
    <x v="0"/>
    <x v="0"/>
    <n v="208"/>
    <n v="23.1111111111111"/>
    <n v="200.68354430379699"/>
    <m/>
    <n v="112134.8734"/>
    <x v="2"/>
    <n v="13075.6098"/>
    <x v="1507"/>
    <x v="0"/>
    <m/>
  </r>
  <r>
    <d v="2025-09-20T03:12:46"/>
    <x v="9"/>
    <x v="21"/>
    <s v="MARULANDA JARAMILLO DAWER ANDRES"/>
    <x v="4"/>
    <x v="0"/>
    <n v="177"/>
    <n v="25.285714285714299"/>
    <n v="156.08720112517599"/>
    <m/>
    <n v="87216.012700000007"/>
    <x v="0"/>
    <n v="13075.6098"/>
    <x v="1507"/>
    <x v="0"/>
    <m/>
  </r>
  <r>
    <d v="2025-09-20T03:12:46"/>
    <x v="1"/>
    <x v="38"/>
    <s v="JIMENEZ HURTADO CARLOS ESTIVEN"/>
    <x v="0"/>
    <x v="0"/>
    <n v="162"/>
    <n v="18"/>
    <n v="200.68354430379699"/>
    <m/>
    <n v="112134.8734"/>
    <x v="1"/>
    <n v="13075.6098"/>
    <x v="1507"/>
    <x v="0"/>
    <m/>
  </r>
  <r>
    <d v="2025-09-20T03:12:47"/>
    <x v="9"/>
    <x v="22"/>
    <s v="CIRO MARIN RODRIGO ALBERTO"/>
    <x v="0"/>
    <x v="0"/>
    <n v="184"/>
    <n v="20.4444444444444"/>
    <n v="200.68354430379699"/>
    <m/>
    <n v="112134.8734"/>
    <x v="0"/>
    <n v="13075.6098"/>
    <x v="1507"/>
    <x v="0"/>
    <m/>
  </r>
  <r>
    <d v="2025-09-20T03:12:47"/>
    <x v="1"/>
    <x v="23"/>
    <s v="HENAO HOYOS SANTIAGO"/>
    <x v="0"/>
    <x v="0"/>
    <n v="179"/>
    <n v="19.8888888888889"/>
    <n v="200.68354430379699"/>
    <m/>
    <n v="112134.8734"/>
    <x v="0"/>
    <n v="13075.6098"/>
    <x v="1507"/>
    <x v="0"/>
    <m/>
  </r>
  <r>
    <d v="2025-09-20T03:12:47"/>
    <x v="9"/>
    <x v="24"/>
    <s v="AGUDELO GARCIA LLORDIN ELIAS"/>
    <x v="6"/>
    <x v="0"/>
    <n v="132"/>
    <n v="16.5"/>
    <n v="178.385372714487"/>
    <m/>
    <n v="99675.442999999999"/>
    <x v="0"/>
    <n v="13075.6098"/>
    <x v="1507"/>
    <x v="0"/>
    <m/>
  </r>
  <r>
    <d v="2025-09-20T03:12:47"/>
    <x v="1"/>
    <x v="25"/>
    <s v="LEON PEREZ RAUL ENRIQUE"/>
    <x v="2"/>
    <x v="0"/>
    <n v="170"/>
    <n v="26.153846153846199"/>
    <n v="144.93811533051999"/>
    <s v="2 Descuentos (Conducts) "/>
    <n v="80986.297500000001"/>
    <x v="0"/>
    <n v="13075.6098"/>
    <x v="1507"/>
    <x v="0"/>
    <m/>
  </r>
  <r>
    <d v="2025-09-20T03:12:48"/>
    <x v="9"/>
    <x v="26"/>
    <s v="LAYOS JIMENEZ JOHAN CAMILO"/>
    <x v="0"/>
    <x v="0"/>
    <n v="162"/>
    <n v="18"/>
    <n v="200.68354430379699"/>
    <m/>
    <n v="112134.8734"/>
    <x v="0"/>
    <n v="13075.6098"/>
    <x v="1507"/>
    <x v="0"/>
    <m/>
  </r>
  <r>
    <d v="2025-09-20T03:12:48"/>
    <x v="1"/>
    <x v="39"/>
    <s v="PARIAS MURIEL JHON FREDY"/>
    <x v="0"/>
    <x v="0"/>
    <n v="241"/>
    <n v="26.7777777777778"/>
    <n v="200.68354430379699"/>
    <s v="2 Descuentos (Conducts) "/>
    <n v="112134.8734"/>
    <x v="0"/>
    <n v="13075.6098"/>
    <x v="1507"/>
    <x v="0"/>
    <m/>
  </r>
  <r>
    <d v="2025-09-20T03:12:48"/>
    <x v="9"/>
    <x v="28"/>
    <s v="GOMEZ MARIN ALVARO"/>
    <x v="0"/>
    <x v="0"/>
    <n v="216"/>
    <n v="24"/>
    <n v="200.68354430379699"/>
    <m/>
    <n v="112134.8734"/>
    <x v="0"/>
    <n v="13075.6098"/>
    <x v="1507"/>
    <x v="0"/>
    <m/>
  </r>
  <r>
    <d v="2025-09-20T03:12:49"/>
    <x v="1"/>
    <x v="29"/>
    <s v="MONTOYA OSPINA GILBERTO ANTONIO"/>
    <x v="3"/>
    <x v="0"/>
    <n v="236"/>
    <n v="23.6"/>
    <n v="222.981715893108"/>
    <m/>
    <n v="124594.30379999999"/>
    <x v="0"/>
    <n v="13075.6098"/>
    <x v="1507"/>
    <x v="0"/>
    <m/>
  </r>
  <r>
    <d v="2025-09-20T03:12:49"/>
    <x v="9"/>
    <x v="30"/>
    <s v="HERNANDEZ MORALES JHON DAYRON"/>
    <x v="0"/>
    <x v="0"/>
    <n v="203"/>
    <n v="22.5555555555556"/>
    <n v="200.68354430379699"/>
    <m/>
    <n v="112134.8734"/>
    <x v="1"/>
    <n v="13075.6098"/>
    <x v="1507"/>
    <x v="0"/>
    <m/>
  </r>
  <r>
    <d v="2025-09-20T03:12:49"/>
    <x v="1"/>
    <x v="31"/>
    <s v="JARAMILLO JARAMILLO FRANCISCO WBEIMAR"/>
    <x v="0"/>
    <x v="0"/>
    <n v="163"/>
    <n v="18.1111111111111"/>
    <n v="200.68354430379699"/>
    <m/>
    <n v="112134.8734"/>
    <x v="0"/>
    <n v="13075.6098"/>
    <x v="1507"/>
    <x v="0"/>
    <m/>
  </r>
  <r>
    <d v="2025-09-20T03:12:49"/>
    <x v="9"/>
    <x v="32"/>
    <s v="TABORDA ROJAS DIEGO ALEJANDRO"/>
    <x v="9"/>
    <x v="0"/>
    <n v="276"/>
    <n v="23"/>
    <n v="267.57805907173002"/>
    <s v="1 Descuento (Conduct) "/>
    <n v="149513.16459999999"/>
    <x v="1"/>
    <n v="13075.6098"/>
    <x v="1507"/>
    <x v="0"/>
    <m/>
  </r>
  <r>
    <d v="2025-09-20T03:12:50"/>
    <x v="1"/>
    <x v="33"/>
    <s v="CALLE BOTERO JUAN RICARDO"/>
    <x v="6"/>
    <x v="0"/>
    <n v="154"/>
    <n v="19.25"/>
    <n v="178.385372714487"/>
    <m/>
    <n v="99675.442999999999"/>
    <x v="0"/>
    <n v="13075.6098"/>
    <x v="1507"/>
    <x v="0"/>
    <m/>
  </r>
  <r>
    <d v="2025-09-20T03:12:50"/>
    <x v="1"/>
    <x v="35"/>
    <s v="OCAMPO OCAMPO ANTONIO JOSE"/>
    <x v="1"/>
    <x v="0"/>
    <n v="289"/>
    <n v="26.272727272727298"/>
    <n v="245.27988748241901"/>
    <m/>
    <n v="137053.73420000001"/>
    <x v="0"/>
    <n v="13075.6098"/>
    <x v="1507"/>
    <x v="0"/>
    <m/>
  </r>
  <r>
    <d v="2025-09-20T03:12:50"/>
    <x v="9"/>
    <x v="34"/>
    <s v="PALMAR PANA EDIXON JOSUE"/>
    <x v="1"/>
    <x v="0"/>
    <n v="229"/>
    <n v="20.818181818181799"/>
    <n v="245.27988748241901"/>
    <s v="3 Descuentos (Conducts y despachador) "/>
    <n v="137053.73420000001"/>
    <x v="0"/>
    <n v="13075.6098"/>
    <x v="1507"/>
    <x v="0"/>
    <m/>
  </r>
  <r>
    <d v="2025-09-20T03:12:51"/>
    <x v="1"/>
    <x v="40"/>
    <s v="LOPERA ALVAREZ ESTIVEN"/>
    <x v="0"/>
    <x v="0"/>
    <n v="220"/>
    <n v="24.4444444444444"/>
    <n v="200.68354430379699"/>
    <m/>
    <n v="112134.8734"/>
    <x v="1"/>
    <n v="13075.6098"/>
    <x v="1507"/>
    <x v="0"/>
    <m/>
  </r>
  <r>
    <d v="2025-09-20T03:12:50"/>
    <x v="9"/>
    <x v="41"/>
    <s v="HERNANDEZ MACIAS GILBERTO"/>
    <x v="0"/>
    <x v="0"/>
    <n v="182"/>
    <n v="20.2222222222222"/>
    <n v="200.68354430379699"/>
    <m/>
    <n v="112134.8734"/>
    <x v="1"/>
    <n v="13075.6098"/>
    <x v="1507"/>
    <x v="0"/>
    <m/>
  </r>
  <r>
    <d v="2025-09-20T03:12:51"/>
    <x v="9"/>
    <x v="42"/>
    <s v="CALLE BOTERO ANDRES CAMILO "/>
    <x v="0"/>
    <x v="0"/>
    <n v="137"/>
    <n v="15.2222222222222"/>
    <n v="200.68354430379699"/>
    <m/>
    <n v="112134.8734"/>
    <x v="1"/>
    <n v="13075.6098"/>
    <x v="1507"/>
    <x v="0"/>
    <m/>
  </r>
  <r>
    <d v="2025-09-21T02:38:55"/>
    <x v="9"/>
    <x v="0"/>
    <s v="HINCAPIE VILLA JUAN ESTIVEN"/>
    <x v="3"/>
    <x v="0"/>
    <n v="210"/>
    <n v="21"/>
    <n v="212.14501510573999"/>
    <m/>
    <n v="118254.83379999999"/>
    <x v="0"/>
    <n v="12315.384599999999"/>
    <x v="1508"/>
    <x v="0"/>
    <m/>
  </r>
  <r>
    <d v="2025-09-21T02:38:55"/>
    <x v="1"/>
    <x v="36"/>
    <s v="HERNANDEZ MORALES JHON DAYRON"/>
    <x v="8"/>
    <x v="0"/>
    <n v="127"/>
    <n v="25.4"/>
    <n v="106.07250755286999"/>
    <s v="2 Descuentos (Conducts) "/>
    <n v="59127.416899999997"/>
    <x v="1"/>
    <n v="12315.384599999999"/>
    <x v="1508"/>
    <x v="0"/>
    <m/>
  </r>
  <r>
    <d v="2025-09-21T02:38:55"/>
    <x v="9"/>
    <x v="1"/>
    <s v="GONZALEZ IPUANA RENE"/>
    <x v="0"/>
    <x v="0"/>
    <n v="177"/>
    <n v="19.6666666666667"/>
    <n v="190.93051359516599"/>
    <m/>
    <n v="106429.3505"/>
    <x v="0"/>
    <n v="12315.384599999999"/>
    <x v="1508"/>
    <x v="0"/>
    <m/>
  </r>
  <r>
    <d v="2025-09-21T02:38:55"/>
    <x v="1"/>
    <x v="37"/>
    <s v="SANCHEZ BETANCOURT FRANSCISCO"/>
    <x v="0"/>
    <x v="0"/>
    <n v="189"/>
    <n v="21"/>
    <n v="190.93051359516599"/>
    <m/>
    <n v="106429.3505"/>
    <x v="0"/>
    <n v="12315.384599999999"/>
    <x v="1508"/>
    <x v="0"/>
    <m/>
  </r>
  <r>
    <d v="2025-09-21T02:38:56"/>
    <x v="9"/>
    <x v="2"/>
    <s v="HERNANDEZ MACIAS GILBERTO"/>
    <x v="0"/>
    <x v="0"/>
    <n v="220"/>
    <n v="24.4444444444444"/>
    <n v="190.93051359516599"/>
    <m/>
    <n v="106429.3505"/>
    <x v="1"/>
    <n v="12315.384599999999"/>
    <x v="1508"/>
    <x v="0"/>
    <m/>
  </r>
  <r>
    <d v="2025-09-21T02:38:56"/>
    <x v="9"/>
    <x v="4"/>
    <s v="GIRALDO GIRALDO YOVIN ANDRES"/>
    <x v="3"/>
    <x v="0"/>
    <n v="201"/>
    <n v="20.100000000000001"/>
    <n v="212.14501510573999"/>
    <s v="2 Descuentos (Usuarios desubicados) "/>
    <n v="118254.83379999999"/>
    <x v="1"/>
    <n v="12315.384599999999"/>
    <x v="1508"/>
    <x v="0"/>
    <m/>
  </r>
  <r>
    <d v="2025-09-21T02:38:56"/>
    <x v="1"/>
    <x v="5"/>
    <s v="GONZALEZ PEREZ RAFAEL JOSE"/>
    <x v="6"/>
    <x v="0"/>
    <n v="183"/>
    <n v="22.875"/>
    <n v="169.71601208459199"/>
    <s v="7 Descuentos (Transbordo y usuarios desubicados) "/>
    <n v="94603.867100000003"/>
    <x v="1"/>
    <n v="12315.384599999999"/>
    <x v="1508"/>
    <x v="0"/>
    <m/>
  </r>
  <r>
    <d v="2025-09-21T02:38:56"/>
    <x v="9"/>
    <x v="6"/>
    <s v="CARTAGENA RAMIREZ FREDY ALONSO"/>
    <x v="0"/>
    <x v="0"/>
    <n v="217"/>
    <n v="24.1111111111111"/>
    <n v="190.93051359516599"/>
    <m/>
    <n v="106429.3505"/>
    <x v="0"/>
    <n v="12315.384599999999"/>
    <x v="1508"/>
    <x v="0"/>
    <m/>
  </r>
  <r>
    <d v="2025-09-21T02:38:56"/>
    <x v="1"/>
    <x v="3"/>
    <s v="LOPEZ PINEDA DANIEL ESTIVEN "/>
    <x v="0"/>
    <x v="0"/>
    <n v="165"/>
    <n v="18.3333333333333"/>
    <n v="190.93051359516599"/>
    <m/>
    <n v="106429.3505"/>
    <x v="0"/>
    <n v="12315.384599999999"/>
    <x v="1508"/>
    <x v="0"/>
    <m/>
  </r>
  <r>
    <d v="2025-09-21T02:38:57"/>
    <x v="1"/>
    <x v="7"/>
    <s v="MARIN ALZATE KEVIN ANDRES"/>
    <x v="3"/>
    <x v="0"/>
    <n v="203"/>
    <n v="20.3"/>
    <n v="212.14501510573999"/>
    <s v="2 Descuentos (Usuario desubicado y jefe de ruta) "/>
    <n v="118254.83379999999"/>
    <x v="0"/>
    <n v="12315.384599999999"/>
    <x v="1508"/>
    <x v="0"/>
    <m/>
  </r>
  <r>
    <d v="2025-09-21T02:38:57"/>
    <x v="9"/>
    <x v="8"/>
    <s v="YEPES TORRES JHON ALEXANDER"/>
    <x v="0"/>
    <x v="0"/>
    <n v="215"/>
    <n v="23.8888888888889"/>
    <n v="190.93051359516599"/>
    <m/>
    <n v="106429.3505"/>
    <x v="0"/>
    <n v="12315.384599999999"/>
    <x v="1508"/>
    <x v="0"/>
    <m/>
  </r>
  <r>
    <d v="2025-09-21T02:38:57"/>
    <x v="1"/>
    <x v="9"/>
    <s v="DAVID  HENRY GIOVANNY"/>
    <x v="3"/>
    <x v="0"/>
    <n v="244"/>
    <n v="24.4"/>
    <n v="212.14501510573999"/>
    <s v="2 Descuentos (Conducts) "/>
    <n v="118254.83379999999"/>
    <x v="0"/>
    <n v="12315.384599999999"/>
    <x v="1508"/>
    <x v="0"/>
    <m/>
  </r>
  <r>
    <d v="2025-09-21T02:38:57"/>
    <x v="9"/>
    <x v="10"/>
    <s v="CUADROS PRESIGA JOSE GABRIEL"/>
    <x v="0"/>
    <x v="0"/>
    <n v="194"/>
    <n v="21.5555555555556"/>
    <n v="190.93051359516599"/>
    <s v="Se descuenta 0.5 viaje de 7 15 am ya que NO ingresa a san juan "/>
    <n v="100516.463"/>
    <x v="0"/>
    <n v="12315.384599999999"/>
    <x v="1508"/>
    <x v="2"/>
    <n v="10.6075"/>
  </r>
  <r>
    <d v="2025-09-21T02:38:58"/>
    <x v="1"/>
    <x v="12"/>
    <s v="VERENZUELA MARTINEZ ALEXANDER"/>
    <x v="0"/>
    <x v="0"/>
    <n v="185"/>
    <n v="20.5555555555556"/>
    <n v="190.93051359516599"/>
    <s v="1 Descuento (Usuario desubicado) "/>
    <n v="106429.3505"/>
    <x v="1"/>
    <n v="12315.384599999999"/>
    <x v="1508"/>
    <x v="0"/>
    <m/>
  </r>
  <r>
    <d v="2025-09-21T02:38:58"/>
    <x v="9"/>
    <x v="13"/>
    <s v="PEREZ GARCIA JUAN ESTEBAN"/>
    <x v="0"/>
    <x v="0"/>
    <n v="172"/>
    <n v="19.1111111111111"/>
    <n v="190.93051359516599"/>
    <m/>
    <n v="106429.3505"/>
    <x v="0"/>
    <n v="12315.384599999999"/>
    <x v="1508"/>
    <x v="0"/>
    <m/>
  </r>
  <r>
    <d v="2025-09-21T02:38:58"/>
    <x v="1"/>
    <x v="14"/>
    <s v="PARRA VILLA YUBER ALONSO"/>
    <x v="2"/>
    <x v="0"/>
    <n v="142"/>
    <n v="25.818181818181799"/>
    <n v="116.67975830815701"/>
    <m/>
    <n v="65040.158600000002"/>
    <x v="0"/>
    <n v="12315.384599999999"/>
    <x v="1508"/>
    <x v="0"/>
    <m/>
  </r>
  <r>
    <d v="2025-09-21T02:38:58"/>
    <x v="9"/>
    <x v="15"/>
    <s v="ALBERTO ARISTIZABAL RAFAEL"/>
    <x v="0"/>
    <x v="0"/>
    <n v="208"/>
    <n v="23.1111111111111"/>
    <n v="190.93051359516599"/>
    <m/>
    <n v="106429.3505"/>
    <x v="0"/>
    <n v="12315.384599999999"/>
    <x v="1508"/>
    <x v="0"/>
    <m/>
  </r>
  <r>
    <d v="2025-09-21T02:38:58"/>
    <x v="1"/>
    <x v="16"/>
    <s v="MACEA ARBELAEZ MATEO"/>
    <x v="2"/>
    <x v="0"/>
    <n v="95"/>
    <n v="15.8333333333333"/>
    <n v="127.287009063444"/>
    <m/>
    <n v="70952.900299999994"/>
    <x v="0"/>
    <n v="12315.384599999999"/>
    <x v="1508"/>
    <x v="0"/>
    <m/>
  </r>
  <r>
    <d v="2025-09-21T02:38:59"/>
    <x v="9"/>
    <x v="17"/>
    <s v="VALENCIA MENDOZA JHON"/>
    <x v="12"/>
    <x v="0"/>
    <n v="255"/>
    <n v="19.615384615384599"/>
    <n v="275.788519637462"/>
    <m/>
    <n v="153731.28400000001"/>
    <x v="0"/>
    <n v="12315.384599999999"/>
    <x v="1508"/>
    <x v="0"/>
    <m/>
  </r>
  <r>
    <d v="2025-09-21T02:38:59"/>
    <x v="1"/>
    <x v="18"/>
    <s v="DURANGO DAVID JOSE"/>
    <x v="8"/>
    <x v="0"/>
    <n v="111"/>
    <n v="22.2"/>
    <n v="106.07250755286999"/>
    <m/>
    <n v="59127.416899999997"/>
    <x v="0"/>
    <n v="12315.384599999999"/>
    <x v="1508"/>
    <x v="0"/>
    <m/>
  </r>
  <r>
    <d v="2025-09-21T02:38:59"/>
    <x v="9"/>
    <x v="19"/>
    <s v="QUIRAMA CASTAEDA JHON JADER"/>
    <x v="0"/>
    <x v="0"/>
    <n v="199"/>
    <n v="22.1111111111111"/>
    <n v="190.93051359516599"/>
    <m/>
    <n v="106429.3505"/>
    <x v="1"/>
    <n v="12315.384599999999"/>
    <x v="1508"/>
    <x v="0"/>
    <m/>
  </r>
  <r>
    <d v="2025-09-21T02:38:59"/>
    <x v="1"/>
    <x v="20"/>
    <s v="SALDARRIAGA PARRA LUIS ALBERTO"/>
    <x v="4"/>
    <x v="0"/>
    <n v="107"/>
    <n v="15.285714285714301"/>
    <n v="148.501510574018"/>
    <m/>
    <n v="82778.383700000006"/>
    <x v="2"/>
    <n v="12315.384599999999"/>
    <x v="1508"/>
    <x v="0"/>
    <m/>
  </r>
  <r>
    <d v="2025-09-21T02:38:59"/>
    <x v="9"/>
    <x v="21"/>
    <s v="MARULANDA JARAMILLO DAWER ANDRES"/>
    <x v="6"/>
    <x v="0"/>
    <n v="164"/>
    <n v="20.5"/>
    <n v="169.71601208459199"/>
    <m/>
    <n v="94603.867100000003"/>
    <x v="0"/>
    <n v="12315.384599999999"/>
    <x v="1508"/>
    <x v="0"/>
    <m/>
  </r>
  <r>
    <d v="2025-09-21T02:39:00"/>
    <x v="1"/>
    <x v="38"/>
    <s v="PULGARIN GARCIA YONATHAN ANDRES"/>
    <x v="0"/>
    <x v="0"/>
    <n v="134"/>
    <n v="14.8888888888889"/>
    <n v="190.93051359516599"/>
    <m/>
    <n v="106429.3505"/>
    <x v="1"/>
    <n v="12315.384599999999"/>
    <x v="1508"/>
    <x v="0"/>
    <m/>
  </r>
  <r>
    <d v="2025-09-21T02:39:00"/>
    <x v="9"/>
    <x v="22"/>
    <s v="CIRO MARIN RODRIGO ALBERTO"/>
    <x v="4"/>
    <x v="0"/>
    <n v="134"/>
    <n v="19.1428571428571"/>
    <n v="148.501510574018"/>
    <m/>
    <n v="82778.383700000006"/>
    <x v="0"/>
    <n v="12315.384599999999"/>
    <x v="1508"/>
    <x v="0"/>
    <m/>
  </r>
  <r>
    <d v="2025-09-21T02:39:00"/>
    <x v="1"/>
    <x v="23"/>
    <s v="HENAO HOYOS SANTIAGO"/>
    <x v="6"/>
    <x v="0"/>
    <n v="154"/>
    <n v="19.25"/>
    <n v="169.71601208459199"/>
    <m/>
    <n v="94603.867100000003"/>
    <x v="0"/>
    <n v="12315.384599999999"/>
    <x v="1508"/>
    <x v="0"/>
    <m/>
  </r>
  <r>
    <d v="2025-09-21T02:39:00"/>
    <x v="9"/>
    <x v="24"/>
    <s v="AGUDELO GARCIA LLORDIN ELIAS"/>
    <x v="0"/>
    <x v="0"/>
    <n v="166"/>
    <n v="18.4444444444444"/>
    <n v="190.93051359516599"/>
    <m/>
    <n v="106429.3505"/>
    <x v="0"/>
    <n v="12315.384599999999"/>
    <x v="1508"/>
    <x v="0"/>
    <m/>
  </r>
  <r>
    <d v="2025-09-21T02:39:00"/>
    <x v="1"/>
    <x v="25"/>
    <s v="LEON PEREZ RAUL ENRIQUE"/>
    <x v="0"/>
    <x v="0"/>
    <n v="163"/>
    <n v="18.1111111111111"/>
    <n v="190.93051359516599"/>
    <m/>
    <n v="106429.3505"/>
    <x v="0"/>
    <n v="12315.384599999999"/>
    <x v="1508"/>
    <x v="0"/>
    <m/>
  </r>
  <r>
    <d v="2025-09-21T02:39:01"/>
    <x v="9"/>
    <x v="39"/>
    <s v="PARIAS MURIEL JHON FREDY"/>
    <x v="0"/>
    <x v="0"/>
    <n v="218"/>
    <n v="24.2222222222222"/>
    <n v="190.93051359516599"/>
    <m/>
    <n v="106429.3505"/>
    <x v="0"/>
    <n v="12315.384599999999"/>
    <x v="1508"/>
    <x v="0"/>
    <m/>
  </r>
  <r>
    <d v="2025-09-21T02:39:01"/>
    <x v="1"/>
    <x v="29"/>
    <s v="MONTOYA OSPINA GILBERTO ANTONIO"/>
    <x v="3"/>
    <x v="0"/>
    <n v="238"/>
    <n v="23.8"/>
    <n v="212.14501510573999"/>
    <s v="5 Descuentos (Conduct, asociado, usuario desubicado y movilidad reducida "/>
    <n v="118254.83379999999"/>
    <x v="0"/>
    <n v="12315.384599999999"/>
    <x v="1508"/>
    <x v="0"/>
    <m/>
  </r>
  <r>
    <d v="2025-09-21T02:39:01"/>
    <x v="9"/>
    <x v="30"/>
    <s v="ARAQUE ARROYAVE JOSE ALBEIRO"/>
    <x v="6"/>
    <x v="0"/>
    <n v="163"/>
    <n v="20.375"/>
    <n v="169.71601208459199"/>
    <m/>
    <n v="94603.867100000003"/>
    <x v="1"/>
    <n v="12315.384599999999"/>
    <x v="1508"/>
    <x v="0"/>
    <m/>
  </r>
  <r>
    <d v="2025-09-21T02:39:01"/>
    <x v="1"/>
    <x v="31"/>
    <s v="JARAMILLO JARAMILLO FRANCISCO WBEIMAR"/>
    <x v="0"/>
    <x v="0"/>
    <n v="162"/>
    <n v="18"/>
    <n v="190.93051359516599"/>
    <s v="1 Descuento (Usuario desubicado) "/>
    <n v="106429.3505"/>
    <x v="0"/>
    <n v="12315.384599999999"/>
    <x v="1508"/>
    <x v="0"/>
    <m/>
  </r>
  <r>
    <d v="2025-09-21T02:39:01"/>
    <x v="9"/>
    <x v="32"/>
    <s v="TABORDA ROJAS DIEGO ALEJANDRO"/>
    <x v="11"/>
    <x v="0"/>
    <n v="23"/>
    <n v="11.5"/>
    <n v="42.429003021147999"/>
    <m/>
    <n v="23650.966799999998"/>
    <x v="1"/>
    <n v="12315.384599999999"/>
    <x v="1508"/>
    <x v="0"/>
    <m/>
  </r>
  <r>
    <d v="2025-09-21T02:39:02"/>
    <x v="1"/>
    <x v="33"/>
    <s v="CALLE BOTERO JUAN RICARDO"/>
    <x v="0"/>
    <x v="0"/>
    <n v="220"/>
    <n v="24.4444444444444"/>
    <n v="190.93051359516599"/>
    <s v="Se descuenta 0.5 viaje de 8 am ya que NO ingresa a san juan "/>
    <n v="100516.463"/>
    <x v="0"/>
    <n v="12315.384599999999"/>
    <x v="1508"/>
    <x v="2"/>
    <n v="10.6075"/>
  </r>
  <r>
    <d v="2025-09-21T02:39:02"/>
    <x v="9"/>
    <x v="34"/>
    <s v="PALMAR PANA EDIXON JOSUE"/>
    <x v="1"/>
    <x v="0"/>
    <n v="273"/>
    <n v="24.818181818181799"/>
    <n v="233.35951661631401"/>
    <s v="3 Descuentos (conducts) "/>
    <n v="130080.3172"/>
    <x v="0"/>
    <n v="12315.384599999999"/>
    <x v="1508"/>
    <x v="0"/>
    <m/>
  </r>
  <r>
    <d v="2025-09-21T02:39:02"/>
    <x v="1"/>
    <x v="35"/>
    <s v="OCAMPO OCAMPO ANTONIO JOSE"/>
    <x v="2"/>
    <x v="0"/>
    <n v="114"/>
    <n v="20.727272727272702"/>
    <n v="116.67975830815701"/>
    <s v="1 Descuento (Despachador) "/>
    <n v="65040.158600000002"/>
    <x v="0"/>
    <n v="12315.384599999999"/>
    <x v="1508"/>
    <x v="0"/>
    <m/>
  </r>
  <r>
    <d v="2025-09-21T02:39:02"/>
    <x v="9"/>
    <x v="41"/>
    <s v="GARCIA DAVID WILSON ALBERTO"/>
    <x v="0"/>
    <x v="0"/>
    <n v="215"/>
    <n v="23.8888888888889"/>
    <n v="190.93051359516599"/>
    <m/>
    <n v="106429.3505"/>
    <x v="1"/>
    <n v="12315.384599999999"/>
    <x v="1508"/>
    <x v="0"/>
    <m/>
  </r>
  <r>
    <d v="2025-09-21T02:39:02"/>
    <x v="1"/>
    <x v="40"/>
    <s v="AGUDELO GARCIA DENIN ANGELO"/>
    <x v="1"/>
    <x v="0"/>
    <n v="274"/>
    <n v="24.909090909090899"/>
    <n v="233.35951661631401"/>
    <s v="1 Descuento (Despachador) "/>
    <n v="130080.3172"/>
    <x v="1"/>
    <n v="12315.384599999999"/>
    <x v="1508"/>
    <x v="0"/>
    <m/>
  </r>
  <r>
    <d v="2025-09-21T02:39:03"/>
    <x v="9"/>
    <x v="42"/>
    <s v="OSORIO URREGO SANTIAGO "/>
    <x v="0"/>
    <x v="0"/>
    <n v="188"/>
    <n v="20.8888888888889"/>
    <n v="190.93051359516599"/>
    <m/>
    <n v="106429.3505"/>
    <x v="1"/>
    <n v="12315.384599999999"/>
    <x v="1508"/>
    <x v="0"/>
    <m/>
  </r>
  <r>
    <d v="2025-09-22T01:39:28"/>
    <x v="12"/>
    <x v="36"/>
    <s v="HERNANDEZ MORALES JHON DAYRON"/>
    <x v="0"/>
    <x v="0"/>
    <n v="147"/>
    <n v="16.3333333333333"/>
    <n v="161.579220779221"/>
    <s v="Se descuenta 0.5 viaje de 5 40 am ya que NO ingresa a la minorista luego del recaudo. "/>
    <n v="84299.506699999998"/>
    <x v="1"/>
    <n v="12409.523800000001"/>
    <x v="1509"/>
    <x v="2"/>
    <n v="8.9774999999999991"/>
  </r>
  <r>
    <d v="2025-09-22T01:39:28"/>
    <x v="12"/>
    <x v="37"/>
    <s v="SANCHEZ BETACOURT FRANCISCO "/>
    <x v="10"/>
    <x v="0"/>
    <n v="77"/>
    <n v="17.1111111111111"/>
    <n v="80.789610389610402"/>
    <m/>
    <n v="44629.422100000003"/>
    <x v="0"/>
    <n v="12409.523800000001"/>
    <x v="1509"/>
    <x v="0"/>
    <m/>
  </r>
  <r>
    <d v="2025-09-22T01:39:28"/>
    <x v="12"/>
    <x v="3"/>
    <s v="LOPEZ PINEDA DANIEL ESTIVEN"/>
    <x v="9"/>
    <x v="0"/>
    <n v="158"/>
    <n v="13.1666666666667"/>
    <n v="215.438961038961"/>
    <s v="1 Descuento (Usuario desubicado) "/>
    <n v="119011.7922"/>
    <x v="0"/>
    <n v="12409.523800000001"/>
    <x v="1509"/>
    <x v="0"/>
    <m/>
  </r>
  <r>
    <d v="2025-09-22T01:39:29"/>
    <x v="12"/>
    <x v="5"/>
    <s v="GONZALEZ PEREZ RAFAEL JOSE"/>
    <x v="1"/>
    <x v="0"/>
    <n v="217"/>
    <n v="19.727272727272702"/>
    <n v="197.48571428571401"/>
    <m/>
    <n v="109094.14290000001"/>
    <x v="1"/>
    <n v="12409.523800000001"/>
    <x v="1509"/>
    <x v="0"/>
    <m/>
  </r>
  <r>
    <d v="2025-09-22T01:39:29"/>
    <x v="12"/>
    <x v="7"/>
    <s v="MARIN ALZATE KEVIN ANDRES"/>
    <x v="3"/>
    <x v="0"/>
    <n v="167"/>
    <n v="16.7"/>
    <n v="179.53246753246799"/>
    <m/>
    <n v="99176.493499999997"/>
    <x v="0"/>
    <n v="12409.523800000001"/>
    <x v="1509"/>
    <x v="0"/>
    <m/>
  </r>
  <r>
    <d v="2025-09-22T01:39:29"/>
    <x v="12"/>
    <x v="9"/>
    <s v="DAVID  HENRY GIOVANNY"/>
    <x v="1"/>
    <x v="0"/>
    <n v="243"/>
    <n v="22.090909090909101"/>
    <n v="197.48571428571401"/>
    <m/>
    <n v="109094.14290000001"/>
    <x v="0"/>
    <n v="12409.523800000001"/>
    <x v="1509"/>
    <x v="0"/>
    <m/>
  </r>
  <r>
    <d v="2025-09-22T01:39:29"/>
    <x v="12"/>
    <x v="11"/>
    <s v="DURANGO PAEZ GILDARDO"/>
    <x v="11"/>
    <x v="3"/>
    <n v="29"/>
    <n v="14.5"/>
    <n v="35.906493506493497"/>
    <m/>
    <n v="19835.298699999999"/>
    <x v="1"/>
    <n v="12409.523800000001"/>
    <x v="1509"/>
    <x v="0"/>
    <m/>
  </r>
  <r>
    <d v="2025-09-22T01:39:29"/>
    <x v="12"/>
    <x v="13"/>
    <s v="PEREZ GARCIA JUAN ESTEBAN"/>
    <x v="3"/>
    <x v="0"/>
    <n v="199"/>
    <n v="19.899999999999999"/>
    <n v="179.53246753246799"/>
    <m/>
    <n v="99176.493499999997"/>
    <x v="0"/>
    <n v="12409.523800000001"/>
    <x v="1509"/>
    <x v="0"/>
    <m/>
  </r>
  <r>
    <d v="2025-09-22T01:39:30"/>
    <x v="12"/>
    <x v="15"/>
    <s v="ALBERTO ARISTIZABAL RAFAEL"/>
    <x v="1"/>
    <x v="0"/>
    <n v="202"/>
    <n v="18.363636363636399"/>
    <n v="197.48571428571401"/>
    <m/>
    <n v="109094.14290000001"/>
    <x v="0"/>
    <n v="12409.523800000001"/>
    <x v="1509"/>
    <x v="0"/>
    <m/>
  </r>
  <r>
    <d v="2025-09-22T01:39:30"/>
    <x v="12"/>
    <x v="17"/>
    <s v="VALENCIA MENDOZA JHON"/>
    <x v="0"/>
    <x v="3"/>
    <n v="153"/>
    <n v="17"/>
    <n v="161.579220779221"/>
    <m/>
    <n v="89258.844200000007"/>
    <x v="0"/>
    <n v="12409.523800000001"/>
    <x v="1509"/>
    <x v="0"/>
    <m/>
  </r>
  <r>
    <d v="2025-09-22T01:39:30"/>
    <x v="12"/>
    <x v="19"/>
    <s v="QUIRAMA CASTAEDA JHON JADER"/>
    <x v="6"/>
    <x v="0"/>
    <n v="186"/>
    <n v="23.25"/>
    <n v="143.62597402597399"/>
    <s v="Se descuenta 0.5 viaje de 8 20 am ya que NO ingresa a la minorista luego del recaudo. 2 Descuentos (Usuarios desubicados) "/>
    <n v="74381.857300000003"/>
    <x v="1"/>
    <n v="12409.523800000001"/>
    <x v="1509"/>
    <x v="2"/>
    <n v="8.9774999999999991"/>
  </r>
  <r>
    <d v="2025-09-22T01:39:30"/>
    <x v="12"/>
    <x v="21"/>
    <s v="MARULANDA JARAMILLO DAWER ANDRES"/>
    <x v="0"/>
    <x v="3"/>
    <n v="119"/>
    <n v="13.2222222222222"/>
    <n v="161.579220779221"/>
    <m/>
    <n v="89258.844200000007"/>
    <x v="0"/>
    <n v="12409.523800000001"/>
    <x v="1509"/>
    <x v="0"/>
    <m/>
  </r>
  <r>
    <d v="2025-09-22T01:39:31"/>
    <x v="12"/>
    <x v="38"/>
    <s v="PULGARIN GARCIA YONATHAN ANDRES"/>
    <x v="3"/>
    <x v="0"/>
    <n v="166"/>
    <n v="16.600000000000001"/>
    <n v="179.53246753246799"/>
    <s v="Se descuenta 0.5 viaje ya que NO cumple con la indicaciones de ruta, y mal servicio al usuario"/>
    <n v="94217.156000000003"/>
    <x v="1"/>
    <n v="12409.523800000001"/>
    <x v="1509"/>
    <x v="2"/>
    <n v="8.9774999999999991"/>
  </r>
  <r>
    <d v="2025-09-22T01:39:31"/>
    <x v="12"/>
    <x v="22"/>
    <s v="CIRO MARIN RODRIGO ALBERTO"/>
    <x v="3"/>
    <x v="0"/>
    <n v="173"/>
    <n v="17.3"/>
    <n v="179.53246753246799"/>
    <s v="2 Descuentos (Asociados) "/>
    <n v="99176.493499999997"/>
    <x v="0"/>
    <n v="12409.523800000001"/>
    <x v="1509"/>
    <x v="0"/>
    <m/>
  </r>
  <r>
    <d v="2025-09-22T01:39:31"/>
    <x v="12"/>
    <x v="24"/>
    <s v="AGUDELO GARCIA LLORDIN ELIAS"/>
    <x v="0"/>
    <x v="0"/>
    <n v="160"/>
    <n v="17.7777777777778"/>
    <n v="161.579220779221"/>
    <s v="3 Descuentos (Conducts) "/>
    <n v="89258.844200000007"/>
    <x v="0"/>
    <n v="12409.523800000001"/>
    <x v="1509"/>
    <x v="0"/>
    <m/>
  </r>
  <r>
    <d v="2025-09-22T01:39:31"/>
    <x v="12"/>
    <x v="29"/>
    <s v="MONTOYA OSPINA GILBERTO ANTONIO"/>
    <x v="9"/>
    <x v="0"/>
    <n v="274"/>
    <n v="22.8333333333333"/>
    <n v="215.438961038961"/>
    <s v="2 Descuentos (Conducts)  "/>
    <n v="119011.7922"/>
    <x v="0"/>
    <n v="12409.523800000001"/>
    <x v="1509"/>
    <x v="0"/>
    <m/>
  </r>
  <r>
    <d v="2025-09-22T01:39:32"/>
    <x v="12"/>
    <x v="31"/>
    <s v="MURILLO  YORMAN ANDRES"/>
    <x v="0"/>
    <x v="0"/>
    <n v="175"/>
    <n v="19.4444444444444"/>
    <n v="161.579220779221"/>
    <m/>
    <n v="89258.844200000007"/>
    <x v="0"/>
    <n v="12409.523800000001"/>
    <x v="1509"/>
    <x v="0"/>
    <m/>
  </r>
  <r>
    <d v="2025-09-22T01:39:32"/>
    <x v="12"/>
    <x v="32"/>
    <s v="GUTIERREZ ARICAPA DANIEL HUMBERTO"/>
    <x v="2"/>
    <x v="3"/>
    <n v="105"/>
    <n v="17.5"/>
    <n v="107.719480519481"/>
    <m/>
    <n v="59505.896099999998"/>
    <x v="1"/>
    <n v="12409.523800000001"/>
    <x v="1509"/>
    <x v="0"/>
    <m/>
  </r>
  <r>
    <d v="2025-09-22T01:39:32"/>
    <x v="12"/>
    <x v="33"/>
    <s v="CALLE BOTERO JUAN RICARDO"/>
    <x v="0"/>
    <x v="0"/>
    <n v="157"/>
    <n v="17.4444444444444"/>
    <n v="161.579220779221"/>
    <s v="1 Descuento (Conduct) "/>
    <n v="89258.844200000007"/>
    <x v="0"/>
    <n v="12409.523800000001"/>
    <x v="1509"/>
    <x v="0"/>
    <m/>
  </r>
  <r>
    <d v="2025-09-22T01:39:32"/>
    <x v="12"/>
    <x v="34"/>
    <s v="PALMAR PANA EDIXON JOSUE"/>
    <x v="0"/>
    <x v="0"/>
    <n v="149"/>
    <n v="16.5555555555556"/>
    <n v="161.579220779221"/>
    <m/>
    <n v="89258.844200000007"/>
    <x v="0"/>
    <n v="12409.523800000001"/>
    <x v="1509"/>
    <x v="0"/>
    <m/>
  </r>
  <r>
    <d v="2025-09-22T01:39:32"/>
    <x v="12"/>
    <x v="35"/>
    <s v="OCAMPO OCAMPO ANTONIO JOSE"/>
    <x v="9"/>
    <x v="0"/>
    <n v="200"/>
    <n v="16.6666666666667"/>
    <n v="215.438961038961"/>
    <m/>
    <n v="119011.7922"/>
    <x v="0"/>
    <n v="12409.523800000001"/>
    <x v="1509"/>
    <x v="0"/>
    <m/>
  </r>
  <r>
    <d v="2025-09-23T02:57:04"/>
    <x v="1"/>
    <x v="5"/>
    <s v="JARAMILLO JARAMILLO FRANCISCO WBEIMAR"/>
    <x v="0"/>
    <x v="0"/>
    <n v="142"/>
    <n v="15.7777777777778"/>
    <n v="192.48467966573801"/>
    <m/>
    <n v="107338.5376"/>
    <x v="1"/>
    <n v="12295"/>
    <x v="1510"/>
    <x v="0"/>
    <m/>
  </r>
  <r>
    <d v="2025-09-23T02:57:02"/>
    <x v="9"/>
    <x v="0"/>
    <s v="HINCAPIE VILLA JUAN ESTIVEN"/>
    <x v="3"/>
    <x v="0"/>
    <n v="228"/>
    <n v="22.8"/>
    <n v="213.87186629526499"/>
    <m/>
    <n v="119265.04180000001"/>
    <x v="0"/>
    <n v="12295"/>
    <x v="1510"/>
    <x v="0"/>
    <m/>
  </r>
  <r>
    <d v="2025-09-23T02:57:02"/>
    <x v="1"/>
    <x v="36"/>
    <s v="HERNANDEZ MORALES JHON DAYRON"/>
    <x v="3"/>
    <x v="0"/>
    <n v="202"/>
    <n v="20.2"/>
    <n v="213.87186629526499"/>
    <m/>
    <n v="119265.04180000001"/>
    <x v="1"/>
    <n v="12295"/>
    <x v="1510"/>
    <x v="0"/>
    <m/>
  </r>
  <r>
    <d v="2025-09-23T02:57:03"/>
    <x v="9"/>
    <x v="1"/>
    <s v="GONZALEZ IPUANA RENE"/>
    <x v="3"/>
    <x v="0"/>
    <n v="206"/>
    <n v="20.6"/>
    <n v="213.87186629526499"/>
    <m/>
    <n v="119265.04180000001"/>
    <x v="0"/>
    <n v="12295"/>
    <x v="1510"/>
    <x v="0"/>
    <m/>
  </r>
  <r>
    <d v="2025-09-23T02:57:03"/>
    <x v="1"/>
    <x v="37"/>
    <s v="SANCHEZ BETANCOURT FRANSCISCO"/>
    <x v="2"/>
    <x v="0"/>
    <n v="128"/>
    <n v="21.3333333333333"/>
    <n v="128.32311977715901"/>
    <m/>
    <n v="71559.025099999999"/>
    <x v="0"/>
    <n v="12295"/>
    <x v="1510"/>
    <x v="0"/>
    <m/>
  </r>
  <r>
    <d v="2025-09-23T02:57:03"/>
    <x v="9"/>
    <x v="2"/>
    <s v="LONDOO LOPERA DUVAN ANDRES"/>
    <x v="8"/>
    <x v="0"/>
    <n v="86"/>
    <n v="17.2"/>
    <n v="106.935933147632"/>
    <m/>
    <n v="59632.520900000003"/>
    <x v="1"/>
    <n v="12295"/>
    <x v="1510"/>
    <x v="0"/>
    <m/>
  </r>
  <r>
    <d v="2025-09-23T02:57:03"/>
    <x v="1"/>
    <x v="3"/>
    <s v="LAYOS JIMENEZ JOHAN CAMILO"/>
    <x v="0"/>
    <x v="0"/>
    <n v="157"/>
    <n v="17.4444444444444"/>
    <n v="192.48467966573801"/>
    <s v="2 Descuentos (Conduct y usuario desubicado) "/>
    <n v="107338.5376"/>
    <x v="0"/>
    <n v="12295"/>
    <x v="1510"/>
    <x v="0"/>
    <m/>
  </r>
  <r>
    <d v="2025-09-23T02:57:04"/>
    <x v="9"/>
    <x v="4"/>
    <s v="GIRALDO GIRALDO YOVIN ANDRES"/>
    <x v="1"/>
    <x v="0"/>
    <n v="312"/>
    <n v="28.363636363636399"/>
    <n v="235.25905292479101"/>
    <s v="1 Descuento (Usuario desubicado) "/>
    <n v="131191.546"/>
    <x v="1"/>
    <n v="12295"/>
    <x v="1510"/>
    <x v="0"/>
    <m/>
  </r>
  <r>
    <d v="2025-09-23T02:57:04"/>
    <x v="9"/>
    <x v="6"/>
    <s v="CARTAGENA RAMIREZ FREDY ALONSO"/>
    <x v="0"/>
    <x v="0"/>
    <n v="217"/>
    <n v="24.1111111111111"/>
    <n v="192.48467966573801"/>
    <s v="2 Descuentos (Despachador) "/>
    <n v="107338.5376"/>
    <x v="0"/>
    <n v="12295"/>
    <x v="1510"/>
    <x v="0"/>
    <m/>
  </r>
  <r>
    <d v="2025-09-23T02:57:05"/>
    <x v="1"/>
    <x v="7"/>
    <s v="MARIN ALZATE KEVIN ANDRES"/>
    <x v="3"/>
    <x v="0"/>
    <n v="233"/>
    <n v="23.3"/>
    <n v="213.87186629526499"/>
    <m/>
    <n v="119265.04180000001"/>
    <x v="0"/>
    <n v="12295"/>
    <x v="1510"/>
    <x v="0"/>
    <m/>
  </r>
  <r>
    <d v="2025-09-23T02:57:05"/>
    <x v="9"/>
    <x v="8"/>
    <s v="YEPES TORRES JHON ALEXANDER"/>
    <x v="0"/>
    <x v="0"/>
    <n v="198"/>
    <n v="22"/>
    <n v="192.48467966573801"/>
    <m/>
    <n v="107338.5376"/>
    <x v="0"/>
    <n v="12295"/>
    <x v="1510"/>
    <x v="0"/>
    <m/>
  </r>
  <r>
    <d v="2025-09-23T02:57:05"/>
    <x v="1"/>
    <x v="9"/>
    <s v="DAVID  HENRY GIOVANNY"/>
    <x v="0"/>
    <x v="0"/>
    <n v="191"/>
    <n v="21.2222222222222"/>
    <n v="192.48467966573801"/>
    <m/>
    <n v="107338.5376"/>
    <x v="0"/>
    <n v="12295"/>
    <x v="1510"/>
    <x v="0"/>
    <m/>
  </r>
  <r>
    <d v="2025-09-23T02:57:05"/>
    <x v="9"/>
    <x v="10"/>
    <s v="CUADROS PRESIGA JOSE GABRIEL"/>
    <x v="0"/>
    <x v="0"/>
    <n v="221"/>
    <n v="24.5555555555556"/>
    <n v="192.48467966573801"/>
    <s v="1 Descuento (Despachador) "/>
    <n v="107338.5376"/>
    <x v="0"/>
    <n v="12295"/>
    <x v="1510"/>
    <x v="0"/>
    <m/>
  </r>
  <r>
    <d v="2025-09-23T02:57:06"/>
    <x v="1"/>
    <x v="11"/>
    <s v="HERNANDEZ MACIAS GILBERTO"/>
    <x v="0"/>
    <x v="0"/>
    <n v="189"/>
    <n v="21"/>
    <n v="192.48467966573801"/>
    <m/>
    <n v="107338.5376"/>
    <x v="1"/>
    <n v="12295"/>
    <x v="1510"/>
    <x v="0"/>
    <m/>
  </r>
  <r>
    <d v="2025-09-23T02:57:06"/>
    <x v="9"/>
    <x v="12"/>
    <s v="GONZALEZ PEREZ RAFAEL JOSE"/>
    <x v="3"/>
    <x v="0"/>
    <n v="209"/>
    <n v="20.9"/>
    <n v="213.87186629526499"/>
    <s v="1 Descuento (Despachador) "/>
    <n v="119265.04180000001"/>
    <x v="1"/>
    <n v="12295"/>
    <x v="1510"/>
    <x v="0"/>
    <m/>
  </r>
  <r>
    <d v="2025-09-23T02:57:06"/>
    <x v="1"/>
    <x v="13"/>
    <s v="PEREZ GARCIA JUAN ESTEBAN"/>
    <x v="3"/>
    <x v="0"/>
    <n v="249"/>
    <n v="24.9"/>
    <n v="213.87186629526499"/>
    <m/>
    <n v="119265.04180000001"/>
    <x v="0"/>
    <n v="12295"/>
    <x v="1510"/>
    <x v="0"/>
    <m/>
  </r>
  <r>
    <d v="2025-09-23T02:57:06"/>
    <x v="9"/>
    <x v="14"/>
    <s v="PARRA VILLA YUBER ALONSO"/>
    <x v="3"/>
    <x v="0"/>
    <n v="201"/>
    <n v="20.100000000000001"/>
    <n v="213.87186629526499"/>
    <m/>
    <n v="119265.04180000001"/>
    <x v="0"/>
    <n v="12295"/>
    <x v="1510"/>
    <x v="0"/>
    <m/>
  </r>
  <r>
    <d v="2025-09-23T02:57:07"/>
    <x v="1"/>
    <x v="15"/>
    <s v="ALBERTO ARISTIZABAL RAFAEL"/>
    <x v="3"/>
    <x v="0"/>
    <n v="205"/>
    <n v="20.5"/>
    <n v="213.87186629526499"/>
    <m/>
    <n v="119265.04180000001"/>
    <x v="0"/>
    <n v="12295"/>
    <x v="1510"/>
    <x v="0"/>
    <m/>
  </r>
  <r>
    <d v="2025-09-23T02:57:07"/>
    <x v="9"/>
    <x v="16"/>
    <s v="MACEA ARBELAEZ MATEO"/>
    <x v="8"/>
    <x v="0"/>
    <n v="87"/>
    <n v="17.399999999999999"/>
    <n v="106.935933147632"/>
    <m/>
    <n v="59632.520900000003"/>
    <x v="0"/>
    <n v="12295"/>
    <x v="1510"/>
    <x v="0"/>
    <m/>
  </r>
  <r>
    <d v="2025-09-23T02:57:07"/>
    <x v="1"/>
    <x v="17"/>
    <s v="OSORIO URREGO SANTIAGO"/>
    <x v="0"/>
    <x v="0"/>
    <n v="206"/>
    <n v="22.8888888888889"/>
    <n v="192.48467966573801"/>
    <s v="2 Descuentos (Conducts) "/>
    <n v="107338.5376"/>
    <x v="0"/>
    <n v="12295"/>
    <x v="1510"/>
    <x v="0"/>
    <m/>
  </r>
  <r>
    <d v="2025-09-23T02:57:07"/>
    <x v="9"/>
    <x v="18"/>
    <s v="MACIAS HERNANDEZ JULIAN DAVID"/>
    <x v="1"/>
    <x v="0"/>
    <n v="210"/>
    <n v="19.090909090909101"/>
    <n v="235.25905292479101"/>
    <m/>
    <n v="131191.546"/>
    <x v="0"/>
    <n v="12295"/>
    <x v="1510"/>
    <x v="0"/>
    <m/>
  </r>
  <r>
    <d v="2025-09-23T02:57:08"/>
    <x v="1"/>
    <x v="19"/>
    <s v="QUIRAMA CASTAEDA JHON JADER"/>
    <x v="0"/>
    <x v="0"/>
    <n v="229"/>
    <n v="25.4444444444444"/>
    <n v="192.48467966573801"/>
    <m/>
    <n v="107338.5376"/>
    <x v="1"/>
    <n v="12295"/>
    <x v="1510"/>
    <x v="0"/>
    <m/>
  </r>
  <r>
    <d v="2025-09-23T02:57:08"/>
    <x v="9"/>
    <x v="20"/>
    <s v="SALDARRIAGA PARRA LUIS ALBERTO"/>
    <x v="0"/>
    <x v="0"/>
    <n v="156"/>
    <n v="17.3333333333333"/>
    <n v="192.48467966573801"/>
    <s v="6 Descuentos (Transbordo, conduct, usuarios desubicados y asociado) "/>
    <n v="107338.5376"/>
    <x v="2"/>
    <n v="12295"/>
    <x v="1510"/>
    <x v="0"/>
    <m/>
  </r>
  <r>
    <d v="2025-09-23T02:57:08"/>
    <x v="1"/>
    <x v="21"/>
    <s v="MARULANDA JARAMILLO DAWER ANDRES"/>
    <x v="6"/>
    <x v="0"/>
    <n v="143"/>
    <n v="17.875"/>
    <n v="171.097493036212"/>
    <m/>
    <n v="95412.0334"/>
    <x v="0"/>
    <n v="12295"/>
    <x v="1510"/>
    <x v="0"/>
    <m/>
  </r>
  <r>
    <d v="2025-09-23T02:57:08"/>
    <x v="9"/>
    <x v="38"/>
    <s v="JIMENEZ HURTADO CARLOS ESTIVEN"/>
    <x v="3"/>
    <x v="0"/>
    <n v="240"/>
    <n v="24"/>
    <n v="213.87186629526499"/>
    <s v="2 Descuentos (Conduct y usuario desubicado) "/>
    <n v="119265.04180000001"/>
    <x v="1"/>
    <n v="12295"/>
    <x v="1510"/>
    <x v="0"/>
    <m/>
  </r>
  <r>
    <d v="2025-09-23T02:57:09"/>
    <x v="1"/>
    <x v="22"/>
    <s v="CIRO MARIN RODRIGO ALBERTO"/>
    <x v="0"/>
    <x v="0"/>
    <n v="171"/>
    <n v="19"/>
    <n v="192.48467966573801"/>
    <m/>
    <n v="107338.5376"/>
    <x v="0"/>
    <n v="12295"/>
    <x v="1510"/>
    <x v="0"/>
    <m/>
  </r>
  <r>
    <d v="2025-09-23T02:57:09"/>
    <x v="9"/>
    <x v="23"/>
    <s v="HENAO HOYOS SANTIAGO"/>
    <x v="6"/>
    <x v="0"/>
    <n v="191"/>
    <n v="23.875"/>
    <n v="171.097493036212"/>
    <s v="1 Descuento (Usuario desubicado) "/>
    <n v="95412.0334"/>
    <x v="0"/>
    <n v="12295"/>
    <x v="1510"/>
    <x v="0"/>
    <m/>
  </r>
  <r>
    <d v="2025-09-23T02:57:09"/>
    <x v="1"/>
    <x v="24"/>
    <s v="AGUDELO GARCIA LLORDIN ELIAS"/>
    <x v="0"/>
    <x v="0"/>
    <n v="181"/>
    <n v="20.1111111111111"/>
    <n v="192.48467966573801"/>
    <s v="2 Descuentos (Jefe de ruta) "/>
    <n v="107338.5376"/>
    <x v="0"/>
    <n v="12295"/>
    <x v="1510"/>
    <x v="0"/>
    <m/>
  </r>
  <r>
    <d v="2025-09-23T02:57:09"/>
    <x v="9"/>
    <x v="25"/>
    <s v="LEON PEREZ RAUL ENRIQUE"/>
    <x v="3"/>
    <x v="0"/>
    <n v="229"/>
    <n v="22.9"/>
    <n v="213.87186629526499"/>
    <s v="1 Descuento (Usuario desubicado) "/>
    <n v="119265.04180000001"/>
    <x v="0"/>
    <n v="12295"/>
    <x v="1510"/>
    <x v="0"/>
    <m/>
  </r>
  <r>
    <d v="2025-09-23T02:57:10"/>
    <x v="1"/>
    <x v="39"/>
    <s v="PARIAS MURIEL JHON FREDY"/>
    <x v="0"/>
    <x v="0"/>
    <n v="207"/>
    <n v="23"/>
    <n v="192.48467966573801"/>
    <m/>
    <n v="107338.5376"/>
    <x v="0"/>
    <n v="12295"/>
    <x v="1510"/>
    <x v="0"/>
    <m/>
  </r>
  <r>
    <d v="2025-09-23T02:57:10"/>
    <x v="9"/>
    <x v="29"/>
    <s v="LOPERA ALVAREZ ESTIVEN"/>
    <x v="3"/>
    <x v="0"/>
    <n v="198"/>
    <n v="19.8"/>
    <n v="213.87186629526499"/>
    <m/>
    <n v="119265.04180000001"/>
    <x v="0"/>
    <n v="12295"/>
    <x v="1510"/>
    <x v="0"/>
    <m/>
  </r>
  <r>
    <d v="2025-09-23T02:57:10"/>
    <x v="1"/>
    <x v="30"/>
    <s v="ARAQUE ARROYAVE JOSE ALBEIRO"/>
    <x v="0"/>
    <x v="0"/>
    <n v="174"/>
    <n v="19.3333333333333"/>
    <n v="192.48467966573801"/>
    <m/>
    <n v="107338.5376"/>
    <x v="1"/>
    <n v="12295"/>
    <x v="1510"/>
    <x v="0"/>
    <m/>
  </r>
  <r>
    <d v="2025-09-23T02:57:11"/>
    <x v="9"/>
    <x v="31"/>
    <s v="MARTINEZ CHAVERRA LUIS NORBERTO"/>
    <x v="3"/>
    <x v="0"/>
    <n v="200"/>
    <n v="20"/>
    <n v="213.87186629526499"/>
    <s v="1 Descuento (Despachador) "/>
    <n v="119265.04180000001"/>
    <x v="0"/>
    <n v="12295"/>
    <x v="1510"/>
    <x v="0"/>
    <m/>
  </r>
  <r>
    <d v="2025-09-23T02:57:11"/>
    <x v="1"/>
    <x v="32"/>
    <s v="TABORDA ROJAS DIEGO ALEJANDRO"/>
    <x v="6"/>
    <x v="0"/>
    <n v="208"/>
    <n v="26"/>
    <n v="171.097493036212"/>
    <m/>
    <n v="95412.0334"/>
    <x v="1"/>
    <n v="12295"/>
    <x v="1510"/>
    <x v="0"/>
    <m/>
  </r>
  <r>
    <d v="2025-09-23T02:57:11"/>
    <x v="9"/>
    <x v="33"/>
    <s v="CALLE BOTERO JUAN RICARDO"/>
    <x v="3"/>
    <x v="0"/>
    <n v="185"/>
    <n v="18.5"/>
    <n v="213.87186629526499"/>
    <m/>
    <n v="119265.04180000001"/>
    <x v="0"/>
    <n v="12295"/>
    <x v="1510"/>
    <x v="0"/>
    <m/>
  </r>
  <r>
    <d v="2025-09-23T02:57:11"/>
    <x v="1"/>
    <x v="34"/>
    <s v="PALMAR PANA EDIXON JOSUE"/>
    <x v="2"/>
    <x v="0"/>
    <n v="118"/>
    <n v="19.6666666666667"/>
    <n v="128.32311977715901"/>
    <m/>
    <n v="71559.025099999999"/>
    <x v="0"/>
    <n v="12295"/>
    <x v="1510"/>
    <x v="0"/>
    <m/>
  </r>
  <r>
    <d v="2025-09-23T02:57:12"/>
    <x v="9"/>
    <x v="35"/>
    <s v="OCAMPO OCAMPO ANTONIO JOSE"/>
    <x v="6"/>
    <x v="0"/>
    <n v="158"/>
    <n v="19.75"/>
    <n v="171.097493036212"/>
    <m/>
    <n v="95412.0334"/>
    <x v="0"/>
    <n v="12295"/>
    <x v="1510"/>
    <x v="0"/>
    <m/>
  </r>
  <r>
    <d v="2025-09-23T02:57:12"/>
    <x v="1"/>
    <x v="41"/>
    <s v="GARCIA DAVID WILSON ALBERTO"/>
    <x v="0"/>
    <x v="0"/>
    <n v="185"/>
    <n v="20.5555555555556"/>
    <n v="192.48467966573801"/>
    <m/>
    <n v="107338.5376"/>
    <x v="1"/>
    <n v="12295"/>
    <x v="1510"/>
    <x v="0"/>
    <m/>
  </r>
  <r>
    <d v="2025-09-23T02:57:12"/>
    <x v="9"/>
    <x v="40"/>
    <s v="AGUDELO GARCIA DENIN ANGELO"/>
    <x v="0"/>
    <x v="0"/>
    <n v="201"/>
    <n v="22.3333333333333"/>
    <n v="192.48467966573801"/>
    <m/>
    <n v="107338.5376"/>
    <x v="1"/>
    <n v="12295"/>
    <x v="1510"/>
    <x v="0"/>
    <m/>
  </r>
  <r>
    <d v="2025-09-23T02:57:12"/>
    <x v="1"/>
    <x v="42"/>
    <s v="CALLE BOTERO ANDRES CAMILO "/>
    <x v="0"/>
    <x v="0"/>
    <n v="227"/>
    <n v="25.2222222222222"/>
    <n v="192.48467966573801"/>
    <m/>
    <n v="107338.5376"/>
    <x v="1"/>
    <n v="12295"/>
    <x v="1510"/>
    <x v="0"/>
    <m/>
  </r>
  <r>
    <d v="2025-09-24T02:53:43"/>
    <x v="1"/>
    <x v="0"/>
    <s v="HINCAPIE VILLA JUAN ESTIVEN"/>
    <x v="1"/>
    <x v="0"/>
    <n v="213"/>
    <n v="19.363636363636399"/>
    <n v="230.87912087912099"/>
    <s v="2 Descuentos (Despachador y conduct) "/>
    <n v="128629.28569999999"/>
    <x v="0"/>
    <n v="11960.9756"/>
    <x v="1511"/>
    <x v="0"/>
    <m/>
  </r>
  <r>
    <d v="2025-09-24T02:53:43"/>
    <x v="9"/>
    <x v="36"/>
    <s v="HERNANDEZ MORALES JHON DAYRON"/>
    <x v="4"/>
    <x v="0"/>
    <n v="158"/>
    <n v="22.571428571428601"/>
    <n v="146.92307692307699"/>
    <m/>
    <n v="81855"/>
    <x v="1"/>
    <n v="11960.9756"/>
    <x v="1511"/>
    <x v="0"/>
    <m/>
  </r>
  <r>
    <d v="2025-09-24T02:53:44"/>
    <x v="1"/>
    <x v="1"/>
    <s v="ESPINOZA CHAVARRIA GUILLERMO LEON"/>
    <x v="0"/>
    <x v="0"/>
    <n v="180"/>
    <n v="20"/>
    <n v="188.901098901099"/>
    <s v="1 Descuento (Conduct) "/>
    <n v="105242.14290000001"/>
    <x v="0"/>
    <n v="11960.9756"/>
    <x v="1511"/>
    <x v="0"/>
    <m/>
  </r>
  <r>
    <d v="2025-09-24T02:53:44"/>
    <x v="9"/>
    <x v="37"/>
    <s v="LAYOS JIMENEZ JOHAN CAMILO"/>
    <x v="4"/>
    <x v="0"/>
    <n v="141"/>
    <n v="20.1428571428571"/>
    <n v="146.92307692307699"/>
    <m/>
    <n v="81855"/>
    <x v="0"/>
    <n v="11960.9756"/>
    <x v="1511"/>
    <x v="0"/>
    <m/>
  </r>
  <r>
    <d v="2025-09-24T02:53:44"/>
    <x v="1"/>
    <x v="2"/>
    <s v="LONDOO LOPERA DUVAN ANDRES"/>
    <x v="4"/>
    <x v="3"/>
    <n v="142"/>
    <n v="20.285714285714299"/>
    <n v="146.92307692307699"/>
    <s v="1 Descuento (Conduct) "/>
    <n v="81855"/>
    <x v="1"/>
    <n v="11960.9756"/>
    <x v="1511"/>
    <x v="0"/>
    <m/>
  </r>
  <r>
    <d v="2025-09-24T02:53:44"/>
    <x v="9"/>
    <x v="3"/>
    <s v="LOPEZ PINEDA DANIEL ESTIVEN"/>
    <x v="3"/>
    <x v="0"/>
    <n v="172"/>
    <n v="17.2"/>
    <n v="209.89010989011001"/>
    <m/>
    <n v="116935.71430000001"/>
    <x v="0"/>
    <n v="11960.9756"/>
    <x v="1511"/>
    <x v="0"/>
    <m/>
  </r>
  <r>
    <d v="2025-09-24T02:53:45"/>
    <x v="1"/>
    <x v="4"/>
    <s v="GIRALDO GIRALDO YOVIN ANDRES"/>
    <x v="6"/>
    <x v="0"/>
    <n v="159"/>
    <n v="19.875"/>
    <n v="167.912087912088"/>
    <m/>
    <n v="93548.571400000001"/>
    <x v="1"/>
    <n v="11960.9756"/>
    <x v="1511"/>
    <x v="0"/>
    <m/>
  </r>
  <r>
    <d v="2025-09-24T02:53:45"/>
    <x v="1"/>
    <x v="6"/>
    <s v="CARTAGENA RAMIREZ FREDY ALONSO"/>
    <x v="0"/>
    <x v="0"/>
    <n v="197"/>
    <n v="21.8888888888889"/>
    <n v="188.901098901099"/>
    <m/>
    <n v="105242.14290000001"/>
    <x v="0"/>
    <n v="11960.9756"/>
    <x v="1511"/>
    <x v="0"/>
    <m/>
  </r>
  <r>
    <d v="2025-09-24T02:53:45"/>
    <x v="9"/>
    <x v="7"/>
    <s v="MARIN ALZATE KEVIN ANDRES"/>
    <x v="10"/>
    <x v="0"/>
    <n v="85"/>
    <n v="21.25"/>
    <n v="83.956043956043999"/>
    <m/>
    <n v="46774.2857"/>
    <x v="0"/>
    <n v="11960.9756"/>
    <x v="1511"/>
    <x v="0"/>
    <m/>
  </r>
  <r>
    <d v="2025-09-24T02:53:45"/>
    <x v="9"/>
    <x v="5"/>
    <s v="JARAMILLO JARAMILLO FRANCISCO WBEIMAR"/>
    <x v="0"/>
    <x v="0"/>
    <n v="188"/>
    <n v="20.8888888888889"/>
    <n v="188.901098901099"/>
    <s v="1 Descuento (Conduct) "/>
    <n v="105242.14290000001"/>
    <x v="1"/>
    <n v="11960.9756"/>
    <x v="1511"/>
    <x v="0"/>
    <m/>
  </r>
  <r>
    <d v="2025-09-24T02:53:46"/>
    <x v="1"/>
    <x v="8"/>
    <s v="YEPES TORRES JHON ALEXANDER"/>
    <x v="6"/>
    <x v="0"/>
    <n v="165"/>
    <n v="20.625"/>
    <n v="167.912087912088"/>
    <s v="Se descuenta 0.5 viaje de 4 10 pm ya que abandona ruta sin autorizacin. 1 Descuento (Despachador) "/>
    <n v="87701.7889"/>
    <x v="0"/>
    <n v="11960.9756"/>
    <x v="1511"/>
    <x v="2"/>
    <n v="10.4945"/>
  </r>
  <r>
    <d v="2025-09-24T02:53:46"/>
    <x v="9"/>
    <x v="9"/>
    <s v="DAVID  HENRY GIOVANNY"/>
    <x v="10"/>
    <x v="0"/>
    <n v="107"/>
    <n v="26.75"/>
    <n v="83.956043956043999"/>
    <m/>
    <n v="46774.2857"/>
    <x v="0"/>
    <n v="11960.9756"/>
    <x v="1511"/>
    <x v="0"/>
    <m/>
  </r>
  <r>
    <d v="2025-09-24T02:53:46"/>
    <x v="1"/>
    <x v="10"/>
    <s v="CUADROS PRESIGA JOSE GABRIEL"/>
    <x v="0"/>
    <x v="0"/>
    <n v="178"/>
    <n v="19.7777777777778"/>
    <n v="188.901098901099"/>
    <m/>
    <n v="105242.14290000001"/>
    <x v="0"/>
    <n v="11960.9756"/>
    <x v="1511"/>
    <x v="0"/>
    <m/>
  </r>
  <r>
    <d v="2025-09-24T02:53:47"/>
    <x v="9"/>
    <x v="11"/>
    <s v="HERNANDEZ MACIAS GILBERTO"/>
    <x v="0"/>
    <x v="3"/>
    <n v="253"/>
    <n v="28.1111111111111"/>
    <n v="188.901098901099"/>
    <m/>
    <n v="105242.14290000001"/>
    <x v="1"/>
    <n v="11960.9756"/>
    <x v="1511"/>
    <x v="0"/>
    <m/>
  </r>
  <r>
    <d v="2025-09-24T02:53:47"/>
    <x v="1"/>
    <x v="12"/>
    <s v="VERENZUELA MARTINEZ ALEXANDER"/>
    <x v="3"/>
    <x v="0"/>
    <n v="214"/>
    <n v="21.4"/>
    <n v="209.89010989011001"/>
    <m/>
    <n v="116935.71430000001"/>
    <x v="1"/>
    <n v="11960.9756"/>
    <x v="1511"/>
    <x v="0"/>
    <m/>
  </r>
  <r>
    <d v="2025-09-24T02:53:47"/>
    <x v="9"/>
    <x v="13"/>
    <s v="PEREZ GARCIA JUAN ESTEBAN"/>
    <x v="0"/>
    <x v="0"/>
    <n v="179"/>
    <n v="19.8888888888889"/>
    <n v="188.901098901099"/>
    <m/>
    <n v="105242.14290000001"/>
    <x v="0"/>
    <n v="11960.9756"/>
    <x v="1511"/>
    <x v="0"/>
    <m/>
  </r>
  <r>
    <d v="2025-09-24T02:53:47"/>
    <x v="1"/>
    <x v="14"/>
    <s v="PARRA VILLA YUBER ALONSO"/>
    <x v="3"/>
    <x v="0"/>
    <n v="182"/>
    <n v="18.2"/>
    <n v="209.89010989011001"/>
    <m/>
    <n v="116935.71430000001"/>
    <x v="0"/>
    <n v="11960.9756"/>
    <x v="1511"/>
    <x v="0"/>
    <m/>
  </r>
  <r>
    <d v="2025-09-24T02:53:48"/>
    <x v="9"/>
    <x v="15"/>
    <s v="ALBERTO ARISTIZABAL RAFAEL"/>
    <x v="0"/>
    <x v="0"/>
    <n v="204"/>
    <n v="22.6666666666667"/>
    <n v="188.901098901099"/>
    <s v="11 Descuentos (Incidente con Usuarios) "/>
    <n v="105242.14290000001"/>
    <x v="0"/>
    <n v="11960.9756"/>
    <x v="1511"/>
    <x v="0"/>
    <m/>
  </r>
  <r>
    <d v="2025-09-24T02:53:48"/>
    <x v="1"/>
    <x v="16"/>
    <s v="MACEA ARBELAEZ MATEO"/>
    <x v="1"/>
    <x v="0"/>
    <n v="188"/>
    <n v="17.090909090909101"/>
    <n v="230.87912087912099"/>
    <s v="2 Descuentos (Conducts)"/>
    <n v="128629.28569999999"/>
    <x v="0"/>
    <n v="11960.9756"/>
    <x v="1511"/>
    <x v="0"/>
    <m/>
  </r>
  <r>
    <d v="2025-09-24T02:53:48"/>
    <x v="9"/>
    <x v="17"/>
    <s v="VALENCIA MENDOZA JHON"/>
    <x v="4"/>
    <x v="0"/>
    <n v="182"/>
    <n v="26"/>
    <n v="146.92307692307699"/>
    <s v="1 Descuento (Despachador) "/>
    <n v="81855"/>
    <x v="0"/>
    <n v="11960.9756"/>
    <x v="1511"/>
    <x v="0"/>
    <m/>
  </r>
  <r>
    <d v="2025-09-24T02:53:48"/>
    <x v="1"/>
    <x v="18"/>
    <s v="DURANGO DAVID JOSE"/>
    <x v="1"/>
    <x v="0"/>
    <n v="247"/>
    <n v="22.454545454545499"/>
    <n v="230.87912087912099"/>
    <m/>
    <n v="128629.28569999999"/>
    <x v="0"/>
    <n v="11960.9756"/>
    <x v="1511"/>
    <x v="0"/>
    <m/>
  </r>
  <r>
    <d v="2025-09-24T02:53:49"/>
    <x v="9"/>
    <x v="19"/>
    <s v="QUIRAMA CASTAEDA JHON JADER"/>
    <x v="3"/>
    <x v="0"/>
    <n v="222"/>
    <n v="22.2"/>
    <n v="209.89010989011001"/>
    <m/>
    <n v="116935.71430000001"/>
    <x v="1"/>
    <n v="11960.9756"/>
    <x v="1511"/>
    <x v="0"/>
    <m/>
  </r>
  <r>
    <d v="2025-09-24T02:53:49"/>
    <x v="1"/>
    <x v="20"/>
    <s v="LOPERA ALVAREZ ESTIVEN"/>
    <x v="3"/>
    <x v="0"/>
    <n v="196"/>
    <n v="19.600000000000001"/>
    <n v="209.89010989011001"/>
    <m/>
    <n v="116935.71430000001"/>
    <x v="2"/>
    <n v="11960.9756"/>
    <x v="1511"/>
    <x v="0"/>
    <m/>
  </r>
  <r>
    <d v="2025-09-24T02:53:49"/>
    <x v="9"/>
    <x v="21"/>
    <s v="MARULANDA JARAMILLO DAWER ANDRES"/>
    <x v="3"/>
    <x v="0"/>
    <n v="167"/>
    <n v="16.7"/>
    <n v="209.89010989011001"/>
    <m/>
    <n v="116935.71430000001"/>
    <x v="0"/>
    <n v="11960.9756"/>
    <x v="1511"/>
    <x v="0"/>
    <m/>
  </r>
  <r>
    <d v="2025-09-24T02:53:49"/>
    <x v="1"/>
    <x v="38"/>
    <s v="PULGARIN GARCIA YONATHAN ANDRES"/>
    <x v="2"/>
    <x v="0"/>
    <n v="161"/>
    <n v="26.8333333333333"/>
    <n v="125.934065934066"/>
    <s v="1 Descuento (Usuario desubicado) "/>
    <n v="70161.428599999999"/>
    <x v="1"/>
    <n v="11960.9756"/>
    <x v="1511"/>
    <x v="0"/>
    <m/>
  </r>
  <r>
    <d v="2025-09-24T02:53:50"/>
    <x v="9"/>
    <x v="22"/>
    <s v="MACIAS HERNANDEZ JULIAN DAVID"/>
    <x v="3"/>
    <x v="0"/>
    <n v="146"/>
    <n v="14.6"/>
    <n v="209.89010989011001"/>
    <m/>
    <n v="116935.71430000001"/>
    <x v="0"/>
    <n v="11960.9756"/>
    <x v="1511"/>
    <x v="0"/>
    <m/>
  </r>
  <r>
    <d v="2025-09-24T02:53:50"/>
    <x v="1"/>
    <x v="23"/>
    <s v="FLORES RINCON JORGE ALBERTO"/>
    <x v="1"/>
    <x v="0"/>
    <n v="217"/>
    <n v="19.727272727272702"/>
    <n v="230.87912087912099"/>
    <s v="FERNEY HENAO Realiz 4 viajes donde moviliz 110 Usuarios "/>
    <n v="128629.28569999999"/>
    <x v="0"/>
    <n v="11960.9756"/>
    <x v="1511"/>
    <x v="0"/>
    <m/>
  </r>
  <r>
    <d v="2025-09-24T02:53:50"/>
    <x v="9"/>
    <x v="24"/>
    <s v="AGUDELO GARCIA LLORDIN ELIAS"/>
    <x v="6"/>
    <x v="0"/>
    <n v="132"/>
    <n v="16.5"/>
    <n v="167.912087912088"/>
    <m/>
    <n v="93548.571400000001"/>
    <x v="0"/>
    <n v="11960.9756"/>
    <x v="1511"/>
    <x v="0"/>
    <m/>
  </r>
  <r>
    <d v="2025-09-24T02:53:50"/>
    <x v="1"/>
    <x v="25"/>
    <s v="LEON PEREZ RAUL ENRIQUE"/>
    <x v="3"/>
    <x v="0"/>
    <n v="215"/>
    <n v="21.5"/>
    <n v="209.89010989011001"/>
    <m/>
    <n v="116935.71430000001"/>
    <x v="0"/>
    <n v="11960.9756"/>
    <x v="1511"/>
    <x v="0"/>
    <m/>
  </r>
  <r>
    <d v="2025-09-24T02:53:51"/>
    <x v="9"/>
    <x v="39"/>
    <s v="PARIAS MURIEL JHON FREDY"/>
    <x v="0"/>
    <x v="0"/>
    <n v="182"/>
    <n v="20.2222222222222"/>
    <n v="188.901098901099"/>
    <s v="2 Descuentos (Conducts)"/>
    <n v="105242.14290000001"/>
    <x v="0"/>
    <n v="11960.9756"/>
    <x v="1511"/>
    <x v="0"/>
    <m/>
  </r>
  <r>
    <d v="2025-09-24T02:53:51"/>
    <x v="1"/>
    <x v="28"/>
    <s v="GOMEZ MARIN ALVARO"/>
    <x v="0"/>
    <x v="0"/>
    <n v="192"/>
    <n v="21.3333333333333"/>
    <n v="188.901098901099"/>
    <s v="2 Descuentos (Usuario desubicado y conduct) "/>
    <n v="105242.14290000001"/>
    <x v="0"/>
    <n v="11960.9756"/>
    <x v="1511"/>
    <x v="0"/>
    <m/>
  </r>
  <r>
    <d v="2025-09-24T02:53:51"/>
    <x v="9"/>
    <x v="29"/>
    <s v="MONTOYA OSPINA GILBERTO ANTONIO"/>
    <x v="1"/>
    <x v="0"/>
    <n v="261"/>
    <n v="23.727272727272702"/>
    <n v="230.87912087912099"/>
    <m/>
    <n v="128629.28569999999"/>
    <x v="0"/>
    <n v="11960.9756"/>
    <x v="1511"/>
    <x v="0"/>
    <m/>
  </r>
  <r>
    <d v="2025-09-24T02:53:51"/>
    <x v="1"/>
    <x v="30"/>
    <s v="ARAQUE ARROYAVE JOSE ALBEIRO"/>
    <x v="0"/>
    <x v="0"/>
    <n v="204"/>
    <n v="22.6666666666667"/>
    <n v="188.901098901099"/>
    <m/>
    <n v="105242.14290000001"/>
    <x v="1"/>
    <n v="11960.9756"/>
    <x v="1511"/>
    <x v="0"/>
    <m/>
  </r>
  <r>
    <d v="2025-09-24T02:53:52"/>
    <x v="9"/>
    <x v="31"/>
    <s v="MARTINEZ CHAVERRA LUIS NORBERTO"/>
    <x v="3"/>
    <x v="0"/>
    <n v="223"/>
    <n v="22.3"/>
    <n v="209.89010989011001"/>
    <m/>
    <n v="116935.71430000001"/>
    <x v="0"/>
    <n v="11960.9756"/>
    <x v="1511"/>
    <x v="0"/>
    <m/>
  </r>
  <r>
    <d v="2025-09-24T02:53:52"/>
    <x v="1"/>
    <x v="32"/>
    <s v="OSORIO URREGO SANTIAGO"/>
    <x v="12"/>
    <x v="0"/>
    <n v="310"/>
    <n v="23.846153846153801"/>
    <n v="272.857142857143"/>
    <s v="2 Descuentos (Despachador) "/>
    <n v="152016.42860000001"/>
    <x v="1"/>
    <n v="11960.9756"/>
    <x v="1511"/>
    <x v="0"/>
    <m/>
  </r>
  <r>
    <d v="2025-09-24T02:53:52"/>
    <x v="9"/>
    <x v="33"/>
    <s v="CALLE BOTERO JUAN RICARDO"/>
    <x v="0"/>
    <x v="0"/>
    <n v="203"/>
    <n v="22.5555555555556"/>
    <n v="188.901098901099"/>
    <m/>
    <n v="105242.14290000001"/>
    <x v="0"/>
    <n v="11960.9756"/>
    <x v="1511"/>
    <x v="0"/>
    <m/>
  </r>
  <r>
    <d v="2025-09-24T02:53:52"/>
    <x v="1"/>
    <x v="34"/>
    <s v="HENAO MUOZ FERNEY "/>
    <x v="2"/>
    <x v="0"/>
    <n v="126"/>
    <n v="21"/>
    <n v="125.934065934066"/>
    <s v="SANTIAGO HENAO Realiz 2 viajes donde moviliz 33 Usuarios "/>
    <n v="70161.428599999999"/>
    <x v="0"/>
    <n v="11960.9756"/>
    <x v="1511"/>
    <x v="0"/>
    <m/>
  </r>
  <r>
    <d v="2025-09-24T02:53:53"/>
    <x v="9"/>
    <x v="35"/>
    <s v="OCAMPO OCAMPO ANTONIO JOSE"/>
    <x v="1"/>
    <x v="0"/>
    <n v="220"/>
    <n v="20"/>
    <n v="230.87912087912099"/>
    <m/>
    <n v="128629.28569999999"/>
    <x v="0"/>
    <n v="11960.9756"/>
    <x v="1511"/>
    <x v="0"/>
    <m/>
  </r>
  <r>
    <d v="2025-09-24T02:53:53"/>
    <x v="1"/>
    <x v="41"/>
    <s v="GARCIA DAVID WILSON ALBERTO"/>
    <x v="4"/>
    <x v="0"/>
    <n v="155"/>
    <n v="22.1428571428571"/>
    <n v="146.92307692307699"/>
    <m/>
    <n v="81855"/>
    <x v="1"/>
    <n v="11960.9756"/>
    <x v="1511"/>
    <x v="0"/>
    <m/>
  </r>
  <r>
    <d v="2025-09-24T02:53:53"/>
    <x v="9"/>
    <x v="40"/>
    <s v="AGUDELO GARCIA DENIN ANGELO"/>
    <x v="1"/>
    <x v="0"/>
    <n v="249"/>
    <n v="22.636363636363601"/>
    <n v="230.87912087912099"/>
    <m/>
    <n v="128629.28569999999"/>
    <x v="1"/>
    <n v="11960.9756"/>
    <x v="1511"/>
    <x v="0"/>
    <m/>
  </r>
  <r>
    <d v="2025-09-24T02:53:53"/>
    <x v="1"/>
    <x v="42"/>
    <s v="CALLE BOTERO ANDRES CAMILO "/>
    <x v="2"/>
    <x v="0"/>
    <n v="125"/>
    <n v="20.8333333333333"/>
    <n v="125.934065934066"/>
    <m/>
    <n v="70161.428599999999"/>
    <x v="1"/>
    <n v="11960.9756"/>
    <x v="1511"/>
    <x v="0"/>
    <m/>
  </r>
  <r>
    <d v="2025-09-25T02:47:25"/>
    <x v="9"/>
    <x v="6"/>
    <s v="CARTAGENA RAMIREZ FREDY ALONSO"/>
    <x v="0"/>
    <x v="0"/>
    <n v="165"/>
    <n v="18.3333333333333"/>
    <n v="186.33423913043501"/>
    <s v="1 Descuento (Conduct) "/>
    <n v="103740.52989999999"/>
    <x v="0"/>
    <n v="12247.619000000001"/>
    <x v="1512"/>
    <x v="0"/>
    <m/>
  </r>
  <r>
    <d v="2025-09-25T02:47:23"/>
    <x v="9"/>
    <x v="0"/>
    <s v="QUINTERO  ALVARO ANTONIO"/>
    <x v="4"/>
    <x v="0"/>
    <n v="134"/>
    <n v="19.1428571428571"/>
    <n v="144.92663043478299"/>
    <m/>
    <n v="80687.078800000003"/>
    <x v="0"/>
    <n v="12247.619000000001"/>
    <x v="1512"/>
    <x v="0"/>
    <m/>
  </r>
  <r>
    <d v="2025-09-25T02:47:23"/>
    <x v="1"/>
    <x v="36"/>
    <s v="HERNANDEZ MACIAS GILBERTO"/>
    <x v="0"/>
    <x v="0"/>
    <n v="183"/>
    <n v="20.3333333333333"/>
    <n v="186.33423913043501"/>
    <s v="1 Descuento (Conduct) "/>
    <n v="103740.52989999999"/>
    <x v="1"/>
    <n v="12247.619000000001"/>
    <x v="1512"/>
    <x v="0"/>
    <m/>
  </r>
  <r>
    <d v="2025-09-25T02:47:24"/>
    <x v="9"/>
    <x v="1"/>
    <s v="GONZALEZ IPUANA RENE"/>
    <x v="0"/>
    <x v="0"/>
    <n v="170"/>
    <n v="18.8888888888889"/>
    <n v="186.33423913043501"/>
    <m/>
    <n v="103740.52989999999"/>
    <x v="0"/>
    <n v="12247.619000000001"/>
    <x v="1512"/>
    <x v="0"/>
    <m/>
  </r>
  <r>
    <d v="2025-09-25T02:47:24"/>
    <x v="1"/>
    <x v="37"/>
    <s v="SANCHEZ BETANCOURT FRANSCISCO"/>
    <x v="0"/>
    <x v="0"/>
    <n v="148"/>
    <n v="16.4444444444444"/>
    <n v="186.33423913043501"/>
    <m/>
    <n v="103740.52989999999"/>
    <x v="0"/>
    <n v="12247.619000000001"/>
    <x v="1512"/>
    <x v="0"/>
    <m/>
  </r>
  <r>
    <d v="2025-09-25T02:47:24"/>
    <x v="9"/>
    <x v="2"/>
    <s v="LONDOO LOPERA DUVAN ANDRES"/>
    <x v="0"/>
    <x v="0"/>
    <n v="192"/>
    <n v="21.3333333333333"/>
    <n v="186.33423913043501"/>
    <m/>
    <n v="103740.52989999999"/>
    <x v="1"/>
    <n v="12247.619000000001"/>
    <x v="1512"/>
    <x v="0"/>
    <m/>
  </r>
  <r>
    <d v="2025-09-25T02:47:24"/>
    <x v="1"/>
    <x v="3"/>
    <s v="LOPEZ PINEDA DANIEL ESTIVEN"/>
    <x v="0"/>
    <x v="0"/>
    <n v="180"/>
    <n v="20"/>
    <n v="186.33423913043501"/>
    <s v="2 Descuentos (Usuarios desubicados) "/>
    <n v="103740.52989999999"/>
    <x v="0"/>
    <n v="12247.619000000001"/>
    <x v="1512"/>
    <x v="0"/>
    <m/>
  </r>
  <r>
    <d v="2025-09-25T02:47:25"/>
    <x v="9"/>
    <x v="4"/>
    <s v="JARAMILLO JARAMILLO FRANCISCO WBEIMAR"/>
    <x v="0"/>
    <x v="0"/>
    <n v="165"/>
    <n v="18.3333333333333"/>
    <n v="186.33423913043501"/>
    <m/>
    <n v="103740.52989999999"/>
    <x v="1"/>
    <n v="12247.619000000001"/>
    <x v="1512"/>
    <x v="0"/>
    <m/>
  </r>
  <r>
    <d v="2025-09-25T02:47:25"/>
    <x v="1"/>
    <x v="5"/>
    <s v="GONZALEZ PEREZ RAFAEL JOSE"/>
    <x v="0"/>
    <x v="0"/>
    <n v="185"/>
    <n v="20.5555555555556"/>
    <n v="186.33423913043501"/>
    <m/>
    <n v="103740.52989999999"/>
    <x v="1"/>
    <n v="12247.619000000001"/>
    <x v="1512"/>
    <x v="0"/>
    <m/>
  </r>
  <r>
    <d v="2025-09-25T02:47:25"/>
    <x v="1"/>
    <x v="7"/>
    <s v="MARIN ALZATE KEVIN ANDRES"/>
    <x v="1"/>
    <x v="0"/>
    <n v="232"/>
    <n v="21.090909090909101"/>
    <n v="227.741847826087"/>
    <m/>
    <n v="126793.981"/>
    <x v="0"/>
    <n v="12247.619000000001"/>
    <x v="1512"/>
    <x v="0"/>
    <m/>
  </r>
  <r>
    <d v="2025-09-25T02:47:26"/>
    <x v="9"/>
    <x v="8"/>
    <s v="YEPES TORRES JHON ALEXANDER"/>
    <x v="6"/>
    <x v="0"/>
    <n v="166"/>
    <n v="20.75"/>
    <n v="165.630434782609"/>
    <m/>
    <n v="92213.804300000003"/>
    <x v="0"/>
    <n v="12247.619000000001"/>
    <x v="1512"/>
    <x v="0"/>
    <m/>
  </r>
  <r>
    <d v="2025-09-25T02:47:26"/>
    <x v="1"/>
    <x v="9"/>
    <s v="DAVID  HENRY GIOVANNY"/>
    <x v="6"/>
    <x v="0"/>
    <n v="153"/>
    <n v="19.125"/>
    <n v="165.630434782609"/>
    <s v="1 Descuento (Conduct) "/>
    <n v="92213.804300000003"/>
    <x v="0"/>
    <n v="12247.619000000001"/>
    <x v="1512"/>
    <x v="0"/>
    <m/>
  </r>
  <r>
    <d v="2025-09-25T02:47:26"/>
    <x v="9"/>
    <x v="10"/>
    <s v="CUADROS PRESIGA JOSE GABRIEL "/>
    <x v="8"/>
    <x v="0"/>
    <n v="98"/>
    <n v="19.600000000000001"/>
    <n v="103.51902173913"/>
    <m/>
    <n v="57633.627699999997"/>
    <x v="0"/>
    <n v="12247.619000000001"/>
    <x v="1512"/>
    <x v="0"/>
    <m/>
  </r>
  <r>
    <d v="2025-09-25T02:47:26"/>
    <x v="1"/>
    <x v="11"/>
    <s v="DURANGO PAEZ GILDARDO"/>
    <x v="2"/>
    <x v="0"/>
    <n v="116"/>
    <n v="19.3333333333333"/>
    <n v="124.222826086957"/>
    <m/>
    <n v="69160.353300000002"/>
    <x v="1"/>
    <n v="12247.619000000001"/>
    <x v="1512"/>
    <x v="0"/>
    <m/>
  </r>
  <r>
    <d v="2025-09-25T02:47:27"/>
    <x v="9"/>
    <x v="12"/>
    <s v="VERENZUELA MARTINEZ ALEXANDER"/>
    <x v="0"/>
    <x v="0"/>
    <n v="217"/>
    <n v="24.1111111111111"/>
    <n v="186.33423913043501"/>
    <s v="1 Descuento (Despachador) "/>
    <n v="103740.52989999999"/>
    <x v="1"/>
    <n v="12247.619000000001"/>
    <x v="1512"/>
    <x v="0"/>
    <m/>
  </r>
  <r>
    <d v="2025-09-25T02:47:27"/>
    <x v="1"/>
    <x v="13"/>
    <s v="PEREZ GARCIA JUAN ESTEBAN"/>
    <x v="4"/>
    <x v="0"/>
    <n v="139"/>
    <n v="19.8571428571429"/>
    <n v="144.92663043478299"/>
    <m/>
    <n v="80687.078800000003"/>
    <x v="0"/>
    <n v="12247.619000000001"/>
    <x v="1512"/>
    <x v="0"/>
    <m/>
  </r>
  <r>
    <d v="2025-09-25T02:47:27"/>
    <x v="9"/>
    <x v="14"/>
    <s v="PARRA VILLA YUBER ALONSO"/>
    <x v="8"/>
    <x v="0"/>
    <n v="123"/>
    <n v="24.6"/>
    <n v="103.51902173913"/>
    <s v="1 Descuento (Conduct) "/>
    <n v="57633.627699999997"/>
    <x v="0"/>
    <n v="12247.619000000001"/>
    <x v="1512"/>
    <x v="0"/>
    <m/>
  </r>
  <r>
    <d v="2025-09-25T02:47:28"/>
    <x v="9"/>
    <x v="16"/>
    <s v="MACEA ARBELAEZ MATEO"/>
    <x v="1"/>
    <x v="0"/>
    <n v="193"/>
    <n v="17.545454545454501"/>
    <n v="227.741847826087"/>
    <m/>
    <n v="126793.981"/>
    <x v="0"/>
    <n v="12247.619000000001"/>
    <x v="1512"/>
    <x v="0"/>
    <m/>
  </r>
  <r>
    <d v="2025-09-25T02:47:28"/>
    <x v="1"/>
    <x v="15"/>
    <s v="ALBERTO ARISTIZABAL RAFAEL"/>
    <x v="0"/>
    <x v="3"/>
    <n v="181"/>
    <n v="20.1111111111111"/>
    <n v="186.33423913043501"/>
    <m/>
    <n v="103740.52989999999"/>
    <x v="0"/>
    <n v="12247.619000000001"/>
    <x v="1512"/>
    <x v="0"/>
    <m/>
  </r>
  <r>
    <d v="2025-09-25T02:47:28"/>
    <x v="1"/>
    <x v="17"/>
    <s v="VALENCIA MENDOZA JHON"/>
    <x v="0"/>
    <x v="0"/>
    <n v="196"/>
    <n v="21.7777777777778"/>
    <n v="186.33423913043501"/>
    <m/>
    <n v="103740.52989999999"/>
    <x v="0"/>
    <n v="12247.619000000001"/>
    <x v="1512"/>
    <x v="0"/>
    <m/>
  </r>
  <r>
    <d v="2025-09-25T02:47:28"/>
    <x v="9"/>
    <x v="18"/>
    <s v="DURANGO DAVID JOSE"/>
    <x v="3"/>
    <x v="0"/>
    <n v="190"/>
    <n v="19"/>
    <n v="207.03804347826099"/>
    <s v="2 Descuentos (Usuarios desubicados) "/>
    <n v="115267.25539999999"/>
    <x v="0"/>
    <n v="12247.619000000001"/>
    <x v="1512"/>
    <x v="0"/>
    <m/>
  </r>
  <r>
    <d v="2025-09-25T02:47:29"/>
    <x v="1"/>
    <x v="19"/>
    <s v="QUIRAMA CASTAEDA JHON JADER"/>
    <x v="6"/>
    <x v="0"/>
    <n v="178"/>
    <n v="22.25"/>
    <n v="165.630434782609"/>
    <m/>
    <n v="92213.804300000003"/>
    <x v="1"/>
    <n v="12247.619000000001"/>
    <x v="1512"/>
    <x v="0"/>
    <m/>
  </r>
  <r>
    <d v="2025-09-25T02:47:29"/>
    <x v="9"/>
    <x v="20"/>
    <s v="SALDARRIAGA PARRA LUIS ALBERTO"/>
    <x v="6"/>
    <x v="0"/>
    <n v="137"/>
    <n v="17.125"/>
    <n v="165.630434782609"/>
    <s v="1 Descuento (Usuario desubicado) "/>
    <n v="92213.804300000003"/>
    <x v="2"/>
    <n v="12247.619000000001"/>
    <x v="1512"/>
    <x v="0"/>
    <m/>
  </r>
  <r>
    <d v="2025-09-25T02:47:29"/>
    <x v="1"/>
    <x v="21"/>
    <s v="MACIAS HERNANDEZ JULIAN DAVID"/>
    <x v="0"/>
    <x v="0"/>
    <n v="182"/>
    <n v="20.2222222222222"/>
    <n v="186.33423913043501"/>
    <s v="1 Descuento (Conduct) "/>
    <n v="103740.52989999999"/>
    <x v="0"/>
    <n v="12247.619000000001"/>
    <x v="1512"/>
    <x v="0"/>
    <m/>
  </r>
  <r>
    <d v="2025-09-25T02:47:29"/>
    <x v="9"/>
    <x v="38"/>
    <s v="JIMENEZ HURTADO CARLOS ESTIVEN"/>
    <x v="0"/>
    <x v="0"/>
    <n v="180"/>
    <n v="20"/>
    <n v="186.33423913043501"/>
    <s v="1 Descuento (Despachador) "/>
    <n v="103740.52989999999"/>
    <x v="1"/>
    <n v="12247.619000000001"/>
    <x v="1512"/>
    <x v="0"/>
    <m/>
  </r>
  <r>
    <d v="2025-09-25T02:47:30"/>
    <x v="1"/>
    <x v="22"/>
    <s v="ESPINOZA CHAVARRIA GUILLERMO LEON"/>
    <x v="0"/>
    <x v="0"/>
    <n v="183"/>
    <n v="20.3333333333333"/>
    <n v="186.33423913043501"/>
    <m/>
    <n v="103740.52989999999"/>
    <x v="0"/>
    <n v="12247.619000000001"/>
    <x v="1512"/>
    <x v="0"/>
    <m/>
  </r>
  <r>
    <d v="2025-09-25T02:47:30"/>
    <x v="9"/>
    <x v="23"/>
    <s v="FLORES RINCON JORGE ALBERTO"/>
    <x v="12"/>
    <x v="0"/>
    <n v="263"/>
    <n v="20.230769230769202"/>
    <n v="269.14945652173901"/>
    <s v="1 Descuento (Conduct) "/>
    <n v="149847.43210000001"/>
    <x v="0"/>
    <n v="12247.619000000001"/>
    <x v="1512"/>
    <x v="0"/>
    <m/>
  </r>
  <r>
    <d v="2025-09-25T02:47:30"/>
    <x v="1"/>
    <x v="24"/>
    <s v="OSORIO URREGO SANTIAGO"/>
    <x v="6"/>
    <x v="0"/>
    <n v="179"/>
    <n v="22.375"/>
    <n v="165.630434782609"/>
    <m/>
    <n v="92213.804300000003"/>
    <x v="0"/>
    <n v="12247.619000000001"/>
    <x v="1512"/>
    <x v="0"/>
    <m/>
  </r>
  <r>
    <d v="2025-09-25T02:47:30"/>
    <x v="9"/>
    <x v="25"/>
    <s v="LEON PEREZ RAUL ENRIQUE"/>
    <x v="3"/>
    <x v="0"/>
    <n v="211"/>
    <n v="21.1"/>
    <n v="207.03804347826099"/>
    <s v="1 Descuento (Usuario movilidad reducida)"/>
    <n v="115267.25539999999"/>
    <x v="0"/>
    <n v="12247.619000000001"/>
    <x v="1512"/>
    <x v="0"/>
    <m/>
  </r>
  <r>
    <d v="2025-09-25T02:47:31"/>
    <x v="1"/>
    <x v="39"/>
    <s v="MURILLO  YORMAN ANDRES"/>
    <x v="3"/>
    <x v="0"/>
    <n v="228"/>
    <n v="22.8"/>
    <n v="207.03804347826099"/>
    <m/>
    <n v="115267.25539999999"/>
    <x v="0"/>
    <n v="12247.619000000001"/>
    <x v="1512"/>
    <x v="0"/>
    <m/>
  </r>
  <r>
    <d v="2025-09-25T02:47:31"/>
    <x v="9"/>
    <x v="27"/>
    <s v="LAYOS JIMENEZ JOHAN CAMILO"/>
    <x v="2"/>
    <x v="0"/>
    <n v="89"/>
    <n v="14.8333333333333"/>
    <n v="124.222826086957"/>
    <m/>
    <n v="69160.353300000002"/>
    <x v="0"/>
    <n v="12247.619000000001"/>
    <x v="1512"/>
    <x v="0"/>
    <m/>
  </r>
  <r>
    <d v="2025-09-25T02:47:31"/>
    <x v="1"/>
    <x v="28"/>
    <s v="FRANCO BRAVO JOHAN FERNANDO"/>
    <x v="0"/>
    <x v="0"/>
    <n v="208"/>
    <n v="23.1111111111111"/>
    <n v="186.33423913043501"/>
    <m/>
    <n v="103740.52989999999"/>
    <x v="0"/>
    <n v="12247.619000000001"/>
    <x v="1512"/>
    <x v="0"/>
    <m/>
  </r>
  <r>
    <d v="2025-09-25T02:47:32"/>
    <x v="9"/>
    <x v="29"/>
    <s v="MONTOYA OSPINA GILBERTO ANTONIO"/>
    <x v="1"/>
    <x v="0"/>
    <n v="278"/>
    <n v="25.272727272727298"/>
    <n v="227.741847826087"/>
    <s v="1 Descuento (Despachador) "/>
    <n v="126793.981"/>
    <x v="0"/>
    <n v="12247.619000000001"/>
    <x v="1512"/>
    <x v="0"/>
    <m/>
  </r>
  <r>
    <d v="2025-09-25T02:47:32"/>
    <x v="1"/>
    <x v="30"/>
    <s v="ARAQUE ARROYAVE JOSE ALBEIRO"/>
    <x v="0"/>
    <x v="0"/>
    <n v="205"/>
    <n v="22.7777777777778"/>
    <n v="186.33423913043501"/>
    <m/>
    <n v="103740.52989999999"/>
    <x v="1"/>
    <n v="12247.619000000001"/>
    <x v="1512"/>
    <x v="0"/>
    <m/>
  </r>
  <r>
    <d v="2025-09-25T02:47:32"/>
    <x v="9"/>
    <x v="31"/>
    <s v="MARTINEZ CHAVERRA LUIS NORBERTO"/>
    <x v="6"/>
    <x v="0"/>
    <n v="195"/>
    <n v="24.375"/>
    <n v="165.630434782609"/>
    <m/>
    <n v="92213.804300000003"/>
    <x v="0"/>
    <n v="12247.619000000001"/>
    <x v="1512"/>
    <x v="0"/>
    <m/>
  </r>
  <r>
    <d v="2025-09-25T02:47:32"/>
    <x v="1"/>
    <x v="32"/>
    <s v="TABORDA ROJAS DIEGO ALEJANDRO"/>
    <x v="4"/>
    <x v="0"/>
    <n v="131"/>
    <n v="18.714285714285701"/>
    <n v="144.92663043478299"/>
    <m/>
    <n v="80687.078800000003"/>
    <x v="1"/>
    <n v="12247.619000000001"/>
    <x v="1512"/>
    <x v="0"/>
    <m/>
  </r>
  <r>
    <d v="2025-09-25T02:47:33"/>
    <x v="9"/>
    <x v="33"/>
    <s v="CALLE BOTERO JUAN RICARDO "/>
    <x v="0"/>
    <x v="0"/>
    <n v="185"/>
    <n v="20.5555555555556"/>
    <n v="186.33423913043501"/>
    <s v="1 Descuento (Despachador) "/>
    <n v="103740.52989999999"/>
    <x v="0"/>
    <n v="12247.619000000001"/>
    <x v="1512"/>
    <x v="0"/>
    <m/>
  </r>
  <r>
    <d v="2025-09-25T02:47:33"/>
    <x v="1"/>
    <x v="34"/>
    <s v="PALMAR PANA EDIXON JOSUE"/>
    <x v="3"/>
    <x v="0"/>
    <n v="221"/>
    <n v="22.1"/>
    <n v="207.03804347826099"/>
    <s v="2 Descuentos (Despachador y asociado) "/>
    <n v="115267.25539999999"/>
    <x v="0"/>
    <n v="12247.619000000001"/>
    <x v="1512"/>
    <x v="0"/>
    <m/>
  </r>
  <r>
    <d v="2025-09-25T02:47:33"/>
    <x v="9"/>
    <x v="35"/>
    <s v="OCAMPO OCAMPO ANTONIO JOSE"/>
    <x v="3"/>
    <x v="0"/>
    <n v="254"/>
    <n v="25.4"/>
    <n v="207.03804347826099"/>
    <m/>
    <n v="115267.25539999999"/>
    <x v="0"/>
    <n v="12247.619000000001"/>
    <x v="1512"/>
    <x v="0"/>
    <m/>
  </r>
  <r>
    <d v="2025-09-25T02:47:33"/>
    <x v="1"/>
    <x v="41"/>
    <s v="GARCIA DAVID WILSON ALBERTO"/>
    <x v="0"/>
    <x v="0"/>
    <n v="167"/>
    <n v="18.5555555555556"/>
    <n v="186.33423913043501"/>
    <m/>
    <n v="103740.52989999999"/>
    <x v="1"/>
    <n v="12247.619000000001"/>
    <x v="1512"/>
    <x v="0"/>
    <m/>
  </r>
  <r>
    <d v="2025-09-25T02:47:34"/>
    <x v="9"/>
    <x v="40"/>
    <s v="AGUDELO GARCIA DENIN ANGELO"/>
    <x v="1"/>
    <x v="0"/>
    <n v="216"/>
    <n v="19.636363636363601"/>
    <n v="227.741847826087"/>
    <s v="1 Descuento (Conduct) "/>
    <n v="126793.981"/>
    <x v="1"/>
    <n v="12247.619000000001"/>
    <x v="1512"/>
    <x v="0"/>
    <m/>
  </r>
  <r>
    <d v="2025-09-25T02:47:34"/>
    <x v="1"/>
    <x v="42"/>
    <s v="CALLE BOTERO ANDRES CAMILO "/>
    <x v="6"/>
    <x v="0"/>
    <n v="203"/>
    <n v="25.375"/>
    <n v="165.630434782609"/>
    <m/>
    <n v="92213.804300000003"/>
    <x v="1"/>
    <n v="12247.619000000001"/>
    <x v="1512"/>
    <x v="0"/>
    <m/>
  </r>
  <r>
    <d v="2025-09-26T02:42:14"/>
    <x v="1"/>
    <x v="0"/>
    <s v="HINCAPIE VILLA JUAN ESTIVEN"/>
    <x v="3"/>
    <x v="0"/>
    <n v="208"/>
    <n v="20.8"/>
    <n v="214.20612813370499"/>
    <m/>
    <n v="119460.58500000001"/>
    <x v="0"/>
    <n v="11635.7143"/>
    <x v="1513"/>
    <x v="0"/>
    <m/>
  </r>
  <r>
    <d v="2025-09-26T02:42:14"/>
    <x v="9"/>
    <x v="36"/>
    <s v="HERNANDEZ MORALES JHON DAYRON"/>
    <x v="10"/>
    <x v="0"/>
    <n v="120"/>
    <n v="26.6666666666667"/>
    <n v="96.392757660167106"/>
    <m/>
    <n v="53757.263200000001"/>
    <x v="1"/>
    <n v="11635.7143"/>
    <x v="1513"/>
    <x v="0"/>
    <m/>
  </r>
  <r>
    <d v="2025-09-26T02:42:15"/>
    <x v="1"/>
    <x v="1"/>
    <s v="GONZALEZ IPUANA RENE"/>
    <x v="0"/>
    <x v="0"/>
    <n v="152"/>
    <n v="16.8888888888889"/>
    <n v="192.78551532033401"/>
    <m/>
    <n v="107514.52650000001"/>
    <x v="0"/>
    <n v="11635.7143"/>
    <x v="1513"/>
    <x v="0"/>
    <m/>
  </r>
  <r>
    <d v="2025-09-26T02:42:15"/>
    <x v="9"/>
    <x v="37"/>
    <s v="SANCHEZ BETANCOURT FRANSCISCO"/>
    <x v="3"/>
    <x v="0"/>
    <n v="196"/>
    <n v="20.6315789473684"/>
    <n v="203.49582172702"/>
    <m/>
    <n v="113487.5557"/>
    <x v="0"/>
    <n v="11635.7143"/>
    <x v="1513"/>
    <x v="0"/>
    <m/>
  </r>
  <r>
    <d v="2025-09-26T02:42:15"/>
    <x v="1"/>
    <x v="2"/>
    <s v="LONDOO LOPERA DUVAN ANDRES"/>
    <x v="0"/>
    <x v="0"/>
    <n v="233"/>
    <n v="25.8888888888889"/>
    <n v="192.78551532033401"/>
    <m/>
    <n v="107514.52650000001"/>
    <x v="1"/>
    <n v="11635.7143"/>
    <x v="1513"/>
    <x v="0"/>
    <m/>
  </r>
  <r>
    <d v="2025-09-26T02:42:15"/>
    <x v="9"/>
    <x v="3"/>
    <s v="LOPEZ PINEDA DANIEL ESTIVEN"/>
    <x v="4"/>
    <x v="0"/>
    <n v="125"/>
    <n v="17.8571428571429"/>
    <n v="149.94428969359299"/>
    <m/>
    <n v="83622.409499999994"/>
    <x v="0"/>
    <n v="11635.7143"/>
    <x v="1513"/>
    <x v="0"/>
    <m/>
  </r>
  <r>
    <d v="2025-09-26T02:42:16"/>
    <x v="1"/>
    <x v="4"/>
    <s v="GIRALDO GIRALDO YOVIN ANDRES"/>
    <x v="9"/>
    <x v="0"/>
    <n v="254"/>
    <n v="21.1666666666667"/>
    <n v="257.04735376044601"/>
    <m/>
    <n v="143352.70189999999"/>
    <x v="1"/>
    <n v="11635.7143"/>
    <x v="1513"/>
    <x v="0"/>
    <m/>
  </r>
  <r>
    <d v="2025-09-26T02:42:16"/>
    <x v="9"/>
    <x v="5"/>
    <s v="GONZALEZ PEREZ RAFAEL JOSE"/>
    <x v="3"/>
    <x v="0"/>
    <n v="212"/>
    <n v="21.2"/>
    <n v="214.20612813370499"/>
    <m/>
    <n v="119460.58500000001"/>
    <x v="1"/>
    <n v="11635.7143"/>
    <x v="1513"/>
    <x v="0"/>
    <m/>
  </r>
  <r>
    <d v="2025-09-26T02:42:16"/>
    <x v="1"/>
    <x v="6"/>
    <s v="CARTAGENA RAMIREZ FREDY ALONSO"/>
    <x v="3"/>
    <x v="0"/>
    <n v="227"/>
    <n v="22.7"/>
    <n v="214.20612813370499"/>
    <s v="1 Descuento (Conduct) "/>
    <n v="119460.58500000001"/>
    <x v="0"/>
    <n v="11635.7143"/>
    <x v="1513"/>
    <x v="0"/>
    <m/>
  </r>
  <r>
    <d v="2025-09-26T02:42:16"/>
    <x v="9"/>
    <x v="7"/>
    <s v="MARIN ALZATE KEVIN ANDRES"/>
    <x v="7"/>
    <x v="0"/>
    <n v="71"/>
    <n v="23.6666666666667"/>
    <n v="64.261838440111404"/>
    <s v="1 Descuento (Conduct) "/>
    <n v="35838.175499999998"/>
    <x v="0"/>
    <n v="11635.7143"/>
    <x v="1513"/>
    <x v="0"/>
    <m/>
  </r>
  <r>
    <d v="2025-09-26T02:42:17"/>
    <x v="1"/>
    <x v="8"/>
    <s v="YEPES TORRES JHON ALEXANDER"/>
    <x v="0"/>
    <x v="0"/>
    <n v="149"/>
    <n v="16.5555555555556"/>
    <n v="192.78551532033401"/>
    <m/>
    <n v="107514.52650000001"/>
    <x v="0"/>
    <n v="11635.7143"/>
    <x v="1513"/>
    <x v="0"/>
    <m/>
  </r>
  <r>
    <d v="2025-09-26T02:42:17"/>
    <x v="9"/>
    <x v="9"/>
    <s v="MACIAS HERNANDEZ JULIAN DAVID"/>
    <x v="3"/>
    <x v="0"/>
    <n v="216"/>
    <n v="21.6"/>
    <n v="214.20612813370499"/>
    <m/>
    <n v="119460.58500000001"/>
    <x v="0"/>
    <n v="11635.7143"/>
    <x v="1513"/>
    <x v="0"/>
    <m/>
  </r>
  <r>
    <d v="2025-09-26T02:42:17"/>
    <x v="1"/>
    <x v="10"/>
    <s v="OSORIO URREGO SANTIAGO "/>
    <x v="6"/>
    <x v="0"/>
    <n v="191"/>
    <n v="23.875"/>
    <n v="171.364902506964"/>
    <s v="1 Descuento (Conduct) "/>
    <n v="95568.467999999993"/>
    <x v="0"/>
    <n v="11635.7143"/>
    <x v="1513"/>
    <x v="0"/>
    <m/>
  </r>
  <r>
    <d v="2025-09-26T02:42:17"/>
    <x v="9"/>
    <x v="11"/>
    <s v="DURANGO PAEZ GILDARDO"/>
    <x v="0"/>
    <x v="0"/>
    <n v="200"/>
    <n v="22.2222222222222"/>
    <n v="192.78551532033401"/>
    <m/>
    <n v="107514.52650000001"/>
    <x v="1"/>
    <n v="11635.7143"/>
    <x v="1513"/>
    <x v="0"/>
    <m/>
  </r>
  <r>
    <d v="2025-09-26T02:42:18"/>
    <x v="1"/>
    <x v="12"/>
    <s v="VERENZUELA MARTINEZ ALEXANDER"/>
    <x v="0"/>
    <x v="0"/>
    <n v="186"/>
    <n v="20.6666666666667"/>
    <n v="192.78551532033401"/>
    <m/>
    <n v="107514.52650000001"/>
    <x v="1"/>
    <n v="11635.7143"/>
    <x v="1513"/>
    <x v="0"/>
    <m/>
  </r>
  <r>
    <d v="2025-09-26T02:42:18"/>
    <x v="9"/>
    <x v="13"/>
    <s v="PEREZ GARCIA JUAN ESTEBAN"/>
    <x v="0"/>
    <x v="0"/>
    <n v="221"/>
    <n v="24.5555555555556"/>
    <n v="192.78551532033401"/>
    <s v="2 Descuentos (Despachador) "/>
    <n v="107514.52650000001"/>
    <x v="0"/>
    <n v="11635.7143"/>
    <x v="1513"/>
    <x v="0"/>
    <m/>
  </r>
  <r>
    <d v="2025-09-26T02:42:18"/>
    <x v="1"/>
    <x v="14"/>
    <s v="PARRA VILLA YUBER ALONSO"/>
    <x v="6"/>
    <x v="0"/>
    <n v="165"/>
    <n v="20.625"/>
    <n v="171.364902506964"/>
    <s v="3 Descuentos (Transbordo) "/>
    <n v="95568.467999999993"/>
    <x v="0"/>
    <n v="11635.7143"/>
    <x v="1513"/>
    <x v="0"/>
    <m/>
  </r>
  <r>
    <d v="2025-09-26T02:42:18"/>
    <x v="9"/>
    <x v="15"/>
    <s v="ALBERTO ARISTIZABAL RAFAEL"/>
    <x v="0"/>
    <x v="0"/>
    <n v="173"/>
    <n v="19.2222222222222"/>
    <n v="192.78551532033401"/>
    <s v="2 Descuentos (Conducts) "/>
    <n v="107514.52650000001"/>
    <x v="0"/>
    <n v="11635.7143"/>
    <x v="1513"/>
    <x v="0"/>
    <m/>
  </r>
  <r>
    <d v="2025-09-26T02:42:19"/>
    <x v="1"/>
    <x v="16"/>
    <s v="LOPERA ALVAREZ ESTIVEN"/>
    <x v="7"/>
    <x v="0"/>
    <n v="82"/>
    <n v="27.3333333333333"/>
    <n v="64.261838440111404"/>
    <m/>
    <n v="35838.175499999998"/>
    <x v="0"/>
    <n v="11635.7143"/>
    <x v="1513"/>
    <x v="0"/>
    <m/>
  </r>
  <r>
    <d v="2025-09-26T02:42:19"/>
    <x v="9"/>
    <x v="17"/>
    <s v="VALENCIA MENDOZA JHON"/>
    <x v="2"/>
    <x v="3"/>
    <n v="165"/>
    <n v="27.5"/>
    <n v="128.52367688022301"/>
    <m/>
    <n v="71676.350999999995"/>
    <x v="0"/>
    <n v="11635.7143"/>
    <x v="1513"/>
    <x v="0"/>
    <m/>
  </r>
  <r>
    <d v="2025-09-26T02:42:19"/>
    <x v="1"/>
    <x v="18"/>
    <s v="DURANGO DAVID JOSE"/>
    <x v="0"/>
    <x v="0"/>
    <n v="209"/>
    <n v="23.2222222222222"/>
    <n v="192.78551532033401"/>
    <s v="1 Descuento (Despachador) "/>
    <n v="107514.52650000001"/>
    <x v="0"/>
    <n v="11635.7143"/>
    <x v="1513"/>
    <x v="0"/>
    <m/>
  </r>
  <r>
    <d v="2025-09-26T02:42:19"/>
    <x v="9"/>
    <x v="19"/>
    <s v="QUIRAMA CASTAEDA JHON JADER"/>
    <x v="3"/>
    <x v="0"/>
    <n v="181"/>
    <n v="18.100000000000001"/>
    <n v="214.20612813370499"/>
    <m/>
    <n v="119460.58500000001"/>
    <x v="1"/>
    <n v="11635.7143"/>
    <x v="1513"/>
    <x v="0"/>
    <m/>
  </r>
  <r>
    <d v="2025-09-26T02:42:19"/>
    <x v="1"/>
    <x v="20"/>
    <s v="SALDARRIAGA PARRA LUIS ALBERTO"/>
    <x v="0"/>
    <x v="0"/>
    <n v="186"/>
    <n v="20.6666666666667"/>
    <n v="192.78551532033401"/>
    <s v="1 Descuento (Despachador) "/>
    <n v="107514.52650000001"/>
    <x v="2"/>
    <n v="11635.7143"/>
    <x v="1513"/>
    <x v="0"/>
    <m/>
  </r>
  <r>
    <d v="2025-09-26T02:42:20"/>
    <x v="9"/>
    <x v="21"/>
    <s v="MARULANDA JARAMILLO DAWER ANDRES"/>
    <x v="0"/>
    <x v="0"/>
    <n v="189"/>
    <n v="21"/>
    <n v="192.78551532033401"/>
    <m/>
    <n v="107514.52650000001"/>
    <x v="0"/>
    <n v="11635.7143"/>
    <x v="1513"/>
    <x v="0"/>
    <m/>
  </r>
  <r>
    <d v="2025-09-26T02:42:20"/>
    <x v="1"/>
    <x v="38"/>
    <s v="JIMENEZ HURTADO CARLOS ESTIVEN"/>
    <x v="0"/>
    <x v="0"/>
    <n v="166"/>
    <n v="18.4444444444444"/>
    <n v="192.78551532033401"/>
    <m/>
    <n v="107514.52650000001"/>
    <x v="1"/>
    <n v="11635.7143"/>
    <x v="1513"/>
    <x v="0"/>
    <m/>
  </r>
  <r>
    <d v="2025-09-26T02:42:20"/>
    <x v="9"/>
    <x v="22"/>
    <s v="CIRO MARIN RODRIGO ALBERTO"/>
    <x v="1"/>
    <x v="0"/>
    <n v="209"/>
    <n v="19"/>
    <n v="235.62674094707501"/>
    <s v="1 Descuento (Despachador) "/>
    <n v="131406.64350000001"/>
    <x v="0"/>
    <n v="11635.7143"/>
    <x v="1513"/>
    <x v="0"/>
    <m/>
  </r>
  <r>
    <d v="2025-09-26T02:42:20"/>
    <x v="1"/>
    <x v="23"/>
    <s v="FLORES RINCON JORGE ALBERTO"/>
    <x v="9"/>
    <x v="0"/>
    <n v="272"/>
    <n v="22.6666666666667"/>
    <n v="257.04735376044601"/>
    <m/>
    <n v="143352.70189999999"/>
    <x v="0"/>
    <n v="11635.7143"/>
    <x v="1513"/>
    <x v="0"/>
    <m/>
  </r>
  <r>
    <d v="2025-09-26T02:42:21"/>
    <x v="9"/>
    <x v="24"/>
    <s v="AGUDELO GARCIA LLORDIN ELIAS"/>
    <x v="0"/>
    <x v="0"/>
    <n v="152"/>
    <n v="16.8888888888889"/>
    <n v="192.78551532033401"/>
    <s v="2 Descuentos (Jefe de ruta) "/>
    <n v="107514.52650000001"/>
    <x v="0"/>
    <n v="11635.7143"/>
    <x v="1513"/>
    <x v="0"/>
    <m/>
  </r>
  <r>
    <d v="2025-09-26T02:42:21"/>
    <x v="1"/>
    <x v="25"/>
    <s v="LEON PEREZ RAUL ENRIQUE"/>
    <x v="0"/>
    <x v="0"/>
    <n v="190"/>
    <n v="21.1111111111111"/>
    <n v="192.78551532033401"/>
    <s v="3 Descuentos (Jefe de ruta) "/>
    <n v="107514.52650000001"/>
    <x v="0"/>
    <n v="11635.7143"/>
    <x v="1513"/>
    <x v="0"/>
    <m/>
  </r>
  <r>
    <d v="2025-09-26T02:42:21"/>
    <x v="9"/>
    <x v="39"/>
    <s v="PARIAS MURIEL JHON FREDY"/>
    <x v="4"/>
    <x v="0"/>
    <n v="178"/>
    <n v="25.428571428571399"/>
    <n v="149.94428969359299"/>
    <m/>
    <n v="83622.409499999994"/>
    <x v="0"/>
    <n v="11635.7143"/>
    <x v="1513"/>
    <x v="0"/>
    <m/>
  </r>
  <r>
    <d v="2025-09-26T02:42:21"/>
    <x v="1"/>
    <x v="27"/>
    <s v="LAYOS JIMENEZ JOHAN CAMILO"/>
    <x v="0"/>
    <x v="0"/>
    <n v="149"/>
    <n v="16.5555555555556"/>
    <n v="192.78551532033401"/>
    <m/>
    <n v="107514.52650000001"/>
    <x v="0"/>
    <n v="11635.7143"/>
    <x v="1513"/>
    <x v="0"/>
    <m/>
  </r>
  <r>
    <d v="2025-09-26T02:42:21"/>
    <x v="9"/>
    <x v="28"/>
    <s v="FRANCO BRAVO JOHAN FERNANDO"/>
    <x v="6"/>
    <x v="0"/>
    <n v="170"/>
    <n v="21.25"/>
    <n v="171.364902506964"/>
    <m/>
    <n v="95568.467999999993"/>
    <x v="0"/>
    <n v="11635.7143"/>
    <x v="1513"/>
    <x v="0"/>
    <m/>
  </r>
  <r>
    <d v="2025-09-26T02:42:22"/>
    <x v="1"/>
    <x v="29"/>
    <s v="MONTOYA OSPINA GILBERTO ANTONIO"/>
    <x v="3"/>
    <x v="0"/>
    <n v="255"/>
    <n v="25.5"/>
    <n v="214.20612813370499"/>
    <m/>
    <n v="119460.58500000001"/>
    <x v="0"/>
    <n v="11635.7143"/>
    <x v="1513"/>
    <x v="0"/>
    <m/>
  </r>
  <r>
    <d v="2025-09-26T02:42:22"/>
    <x v="9"/>
    <x v="30"/>
    <s v="ARAQUE ARROYAVE JOSE ALBEIRO"/>
    <x v="0"/>
    <x v="0"/>
    <n v="216"/>
    <n v="24"/>
    <n v="192.78551532033401"/>
    <s v="1 Descuento (Despachador) "/>
    <n v="107514.52650000001"/>
    <x v="1"/>
    <n v="11635.7143"/>
    <x v="1513"/>
    <x v="0"/>
    <m/>
  </r>
  <r>
    <d v="2025-09-26T02:42:22"/>
    <x v="1"/>
    <x v="31"/>
    <s v="MARTINEZ CHAVERRA LUIS NORBERTO"/>
    <x v="1"/>
    <x v="0"/>
    <n v="225"/>
    <n v="20.454545454545499"/>
    <n v="235.62674094707501"/>
    <m/>
    <n v="131406.64350000001"/>
    <x v="0"/>
    <n v="11635.7143"/>
    <x v="1513"/>
    <x v="0"/>
    <m/>
  </r>
  <r>
    <d v="2025-09-26T02:42:22"/>
    <x v="9"/>
    <x v="32"/>
    <s v="TABORDA ROJAS DIEGO ALEJANDRO"/>
    <x v="3"/>
    <x v="0"/>
    <n v="173"/>
    <n v="17.3"/>
    <n v="214.20612813370499"/>
    <m/>
    <n v="119460.58500000001"/>
    <x v="1"/>
    <n v="11635.7143"/>
    <x v="1513"/>
    <x v="0"/>
    <m/>
  </r>
  <r>
    <d v="2025-09-26T02:42:23"/>
    <x v="1"/>
    <x v="33"/>
    <s v="MURILLO  YORMAN ANDRES"/>
    <x v="3"/>
    <x v="0"/>
    <n v="183"/>
    <n v="18.3"/>
    <n v="214.20612813370499"/>
    <s v="1 Descuento (Conduct) "/>
    <n v="119460.58500000001"/>
    <x v="0"/>
    <n v="11635.7143"/>
    <x v="1513"/>
    <x v="0"/>
    <m/>
  </r>
  <r>
    <d v="2025-09-26T02:42:23"/>
    <x v="9"/>
    <x v="34"/>
    <s v="PALMAR PANA EDIXON JOSUE"/>
    <x v="8"/>
    <x v="0"/>
    <n v="90"/>
    <n v="18"/>
    <n v="107.103064066852"/>
    <m/>
    <n v="59730.292500000003"/>
    <x v="0"/>
    <n v="11635.7143"/>
    <x v="1513"/>
    <x v="0"/>
    <m/>
  </r>
  <r>
    <d v="2025-09-26T02:42:23"/>
    <x v="9"/>
    <x v="35"/>
    <s v="JARAMILLO JARAMILLO FRANCISCO WBEIMAR"/>
    <x v="8"/>
    <x v="0"/>
    <n v="75"/>
    <n v="15"/>
    <n v="107.103064066852"/>
    <m/>
    <n v="59730.292500000003"/>
    <x v="0"/>
    <n v="11635.7143"/>
    <x v="1513"/>
    <x v="0"/>
    <m/>
  </r>
  <r>
    <d v="2025-09-26T02:42:23"/>
    <x v="1"/>
    <x v="41"/>
    <s v="GARCIA DAVID WILSON ALBERTO"/>
    <x v="4"/>
    <x v="0"/>
    <n v="221"/>
    <n v="31.571428571428601"/>
    <n v="149.94428969359299"/>
    <m/>
    <n v="83622.409499999994"/>
    <x v="1"/>
    <n v="11635.7143"/>
    <x v="1513"/>
    <x v="0"/>
    <m/>
  </r>
  <r>
    <d v="2025-09-26T02:42:24"/>
    <x v="9"/>
    <x v="40"/>
    <s v="AGUDELO GARCIA DENIN ANGELO"/>
    <x v="6"/>
    <x v="0"/>
    <n v="200"/>
    <n v="25"/>
    <n v="171.364902506964"/>
    <s v="1 Descuento (Usuario desubicado) "/>
    <n v="95568.467999999993"/>
    <x v="1"/>
    <n v="11635.7143"/>
    <x v="1513"/>
    <x v="0"/>
    <m/>
  </r>
  <r>
    <d v="2025-09-26T02:42:24"/>
    <x v="1"/>
    <x v="42"/>
    <s v="CALLE BOTERO ANDRES CAMILO "/>
    <x v="0"/>
    <x v="0"/>
    <n v="255"/>
    <n v="28.3333333333333"/>
    <n v="192.78551532033401"/>
    <m/>
    <n v="107514.52650000001"/>
    <x v="1"/>
    <n v="11635.7143"/>
    <x v="1513"/>
    <x v="0"/>
    <m/>
  </r>
  <r>
    <d v="2025-09-27T03:01:55"/>
    <x v="9"/>
    <x v="0"/>
    <s v="HINCAPIE VILLA JUAN ESTIVEN"/>
    <x v="8"/>
    <x v="0"/>
    <n v="139"/>
    <n v="27.8"/>
    <n v="104.29347826087"/>
    <m/>
    <n v="58086.684800000003"/>
    <x v="0"/>
    <n v="12302.439"/>
    <x v="1514"/>
    <x v="0"/>
    <m/>
  </r>
  <r>
    <d v="2025-09-27T03:01:56"/>
    <x v="1"/>
    <x v="36"/>
    <s v="HERNANDEZ MORALES JHON DAYRON"/>
    <x v="6"/>
    <x v="0"/>
    <n v="168"/>
    <n v="19.764705882352899"/>
    <n v="177.298913043478"/>
    <m/>
    <n v="98747.364100000006"/>
    <x v="1"/>
    <n v="12302.439"/>
    <x v="1514"/>
    <x v="0"/>
    <m/>
  </r>
  <r>
    <d v="2025-09-27T03:01:56"/>
    <x v="9"/>
    <x v="1"/>
    <s v="GONZALEZ IPUANA RENE"/>
    <x v="3"/>
    <x v="0"/>
    <n v="209"/>
    <n v="20.9"/>
    <n v="208.58695652173901"/>
    <s v="2 Ddescuentos (Usuarios desubicados) "/>
    <n v="116173.36960000001"/>
    <x v="0"/>
    <n v="12302.439"/>
    <x v="1514"/>
    <x v="0"/>
    <m/>
  </r>
  <r>
    <d v="2025-09-27T03:01:56"/>
    <x v="1"/>
    <x v="37"/>
    <s v="SANCHEZ BETANCOURT FRANSCISCO"/>
    <x v="4"/>
    <x v="0"/>
    <n v="138"/>
    <n v="19.714285714285701"/>
    <n v="146.01086956521701"/>
    <m/>
    <n v="81321.358699999997"/>
    <x v="0"/>
    <n v="12302.439"/>
    <x v="1514"/>
    <x v="0"/>
    <m/>
  </r>
  <r>
    <d v="2025-09-27T03:01:56"/>
    <x v="9"/>
    <x v="2"/>
    <s v="HERNANDEZ MACIAS GILBERTO"/>
    <x v="0"/>
    <x v="0"/>
    <n v="180"/>
    <n v="20"/>
    <n v="187.72826086956499"/>
    <m/>
    <n v="104556.03260000001"/>
    <x v="1"/>
    <n v="12302.439"/>
    <x v="1514"/>
    <x v="0"/>
    <m/>
  </r>
  <r>
    <d v="2025-09-27T03:01:56"/>
    <x v="1"/>
    <x v="3"/>
    <s v="LOPEZ PINEDA DANIEL ESTIVEN"/>
    <x v="0"/>
    <x v="0"/>
    <n v="182"/>
    <n v="20.2222222222222"/>
    <n v="187.72826086956499"/>
    <s v="1 Descuento (Usuarios movilidad reducida) "/>
    <n v="104556.03260000001"/>
    <x v="0"/>
    <n v="12302.439"/>
    <x v="1514"/>
    <x v="0"/>
    <m/>
  </r>
  <r>
    <d v="2025-09-27T03:01:57"/>
    <x v="9"/>
    <x v="4"/>
    <s v="GIRALDO GIRALDO YOVIN ANDRES"/>
    <x v="4"/>
    <x v="0"/>
    <n v="153"/>
    <n v="21.8571428571429"/>
    <n v="146.01086956521701"/>
    <m/>
    <n v="81321.358699999997"/>
    <x v="1"/>
    <n v="12302.439"/>
    <x v="1514"/>
    <x v="0"/>
    <m/>
  </r>
  <r>
    <d v="2025-09-27T03:01:57"/>
    <x v="1"/>
    <x v="5"/>
    <s v="GONZALEZ PEREZ RAFAEL JOSE"/>
    <x v="3"/>
    <x v="0"/>
    <n v="197"/>
    <n v="19.7"/>
    <n v="208.58695652173901"/>
    <m/>
    <n v="116173.36960000001"/>
    <x v="1"/>
    <n v="12302.439"/>
    <x v="1514"/>
    <x v="0"/>
    <m/>
  </r>
  <r>
    <d v="2025-09-27T03:01:57"/>
    <x v="9"/>
    <x v="6"/>
    <s v="CARTAGENA RAMIREZ FREDY ALONSO"/>
    <x v="9"/>
    <x v="0"/>
    <n v="254"/>
    <n v="21.1666666666667"/>
    <n v="250.304347826087"/>
    <m/>
    <n v="139408.0435"/>
    <x v="0"/>
    <n v="12302.439"/>
    <x v="1514"/>
    <x v="0"/>
    <m/>
  </r>
  <r>
    <d v="2025-09-27T03:01:57"/>
    <x v="1"/>
    <x v="7"/>
    <s v="MARIN ALZATE KEVIN ANDRES"/>
    <x v="3"/>
    <x v="0"/>
    <n v="190"/>
    <n v="19"/>
    <n v="208.58695652173901"/>
    <m/>
    <n v="116173.36960000001"/>
    <x v="0"/>
    <n v="12302.439"/>
    <x v="1514"/>
    <x v="0"/>
    <m/>
  </r>
  <r>
    <d v="2025-09-27T03:01:58"/>
    <x v="9"/>
    <x v="8"/>
    <s v="YEPES TORRES JHON ALEXANDER"/>
    <x v="4"/>
    <x v="0"/>
    <n v="144"/>
    <n v="20.571428571428601"/>
    <n v="146.01086956521701"/>
    <m/>
    <n v="81321.358699999997"/>
    <x v="0"/>
    <n v="12302.439"/>
    <x v="1514"/>
    <x v="0"/>
    <m/>
  </r>
  <r>
    <d v="2025-09-27T03:01:58"/>
    <x v="1"/>
    <x v="9"/>
    <s v="MACIAS HERNANDEZ JULIAN DAVID"/>
    <x v="3"/>
    <x v="0"/>
    <n v="151"/>
    <n v="15.1"/>
    <n v="208.58695652173901"/>
    <m/>
    <n v="116173.36960000001"/>
    <x v="0"/>
    <n v="12302.439"/>
    <x v="1514"/>
    <x v="0"/>
    <m/>
  </r>
  <r>
    <d v="2025-09-27T03:01:58"/>
    <x v="9"/>
    <x v="10"/>
    <s v="CUADROS PRESIGA JOSE GABRIEL"/>
    <x v="0"/>
    <x v="0"/>
    <n v="195"/>
    <n v="21.6666666666667"/>
    <n v="187.72826086956499"/>
    <m/>
    <n v="104556.03260000001"/>
    <x v="0"/>
    <n v="12302.439"/>
    <x v="1514"/>
    <x v="0"/>
    <m/>
  </r>
  <r>
    <d v="2025-09-27T03:01:58"/>
    <x v="1"/>
    <x v="11"/>
    <s v="DURANGO PAEZ GILDARDO"/>
    <x v="0"/>
    <x v="0"/>
    <n v="161"/>
    <n v="17.8888888888889"/>
    <n v="187.72826086956499"/>
    <m/>
    <n v="104556.03260000001"/>
    <x v="1"/>
    <n v="12302.439"/>
    <x v="1514"/>
    <x v="0"/>
    <m/>
  </r>
  <r>
    <d v="2025-09-27T03:01:58"/>
    <x v="9"/>
    <x v="12"/>
    <s v="VERENZUELA MARTINEZ ALEXANDER"/>
    <x v="3"/>
    <x v="0"/>
    <n v="200"/>
    <n v="20"/>
    <n v="208.58695652173901"/>
    <m/>
    <n v="116173.36960000001"/>
    <x v="1"/>
    <n v="12302.439"/>
    <x v="1514"/>
    <x v="0"/>
    <m/>
  </r>
  <r>
    <d v="2025-09-27T03:01:59"/>
    <x v="1"/>
    <x v="13"/>
    <s v="PEREZ GARCIA JUAN ESTEBAN"/>
    <x v="0"/>
    <x v="0"/>
    <n v="190"/>
    <n v="21.1111111111111"/>
    <n v="187.72826086956499"/>
    <m/>
    <n v="104556.03260000001"/>
    <x v="0"/>
    <n v="12302.439"/>
    <x v="1514"/>
    <x v="0"/>
    <m/>
  </r>
  <r>
    <d v="2025-09-27T03:01:59"/>
    <x v="9"/>
    <x v="14"/>
    <s v="ESPINOZA CHAVARRIA GUILLERMO LEON"/>
    <x v="0"/>
    <x v="0"/>
    <n v="192"/>
    <n v="21.3333333333333"/>
    <n v="187.72826086956499"/>
    <m/>
    <n v="104556.03260000001"/>
    <x v="0"/>
    <n v="12302.439"/>
    <x v="1514"/>
    <x v="0"/>
    <m/>
  </r>
  <r>
    <d v="2025-09-27T03:01:59"/>
    <x v="1"/>
    <x v="15"/>
    <s v="ALBERTO ARISTIZABAL RAFAEL"/>
    <x v="3"/>
    <x v="0"/>
    <n v="207"/>
    <n v="20.7"/>
    <n v="208.58695652173901"/>
    <m/>
    <n v="116173.36960000001"/>
    <x v="0"/>
    <n v="12302.439"/>
    <x v="1514"/>
    <x v="0"/>
    <m/>
  </r>
  <r>
    <d v="2025-09-27T03:01:59"/>
    <x v="9"/>
    <x v="16"/>
    <s v="MACEA ARBELAEZ MATEO"/>
    <x v="1"/>
    <x v="0"/>
    <n v="215"/>
    <n v="19.545454545454501"/>
    <n v="229.445652173913"/>
    <s v="1 Descuento (Usuario desubicado) "/>
    <n v="127790.7065"/>
    <x v="0"/>
    <n v="12302.439"/>
    <x v="1514"/>
    <x v="0"/>
    <m/>
  </r>
  <r>
    <d v="2025-09-27T03:02:00"/>
    <x v="1"/>
    <x v="17"/>
    <s v="VALENCIA MENDOZA JHON"/>
    <x v="0"/>
    <x v="0"/>
    <n v="240"/>
    <n v="26.6666666666667"/>
    <n v="187.72826086956499"/>
    <s v="2 Descuentos (Usuarios desubicados) "/>
    <n v="104556.03260000001"/>
    <x v="0"/>
    <n v="12302.439"/>
    <x v="1514"/>
    <x v="0"/>
    <m/>
  </r>
  <r>
    <d v="2025-09-27T03:02:00"/>
    <x v="9"/>
    <x v="18"/>
    <s v="DURANGO DAVID JOSE"/>
    <x v="2"/>
    <x v="0"/>
    <n v="106"/>
    <n v="17.6666666666667"/>
    <n v="125.152173913043"/>
    <s v="1 Descuento (Despachador) "/>
    <n v="69704.021699999998"/>
    <x v="0"/>
    <n v="12302.439"/>
    <x v="1514"/>
    <x v="0"/>
    <m/>
  </r>
  <r>
    <d v="2025-09-27T03:02:00"/>
    <x v="1"/>
    <x v="19"/>
    <s v="JARAMILLO JARAMILLO FRANCISCO WBEIMAR"/>
    <x v="3"/>
    <x v="0"/>
    <n v="170"/>
    <n v="17"/>
    <n v="208.58695652173901"/>
    <m/>
    <n v="116173.36960000001"/>
    <x v="1"/>
    <n v="12302.439"/>
    <x v="1514"/>
    <x v="0"/>
    <m/>
  </r>
  <r>
    <d v="2025-09-27T03:02:00"/>
    <x v="9"/>
    <x v="20"/>
    <s v="SALDARRIAGA PARRA LUIS ALBERTO"/>
    <x v="3"/>
    <x v="0"/>
    <n v="158"/>
    <n v="15.8"/>
    <n v="208.58695652173901"/>
    <s v="1 Descuento (Usuario desubicado) "/>
    <n v="116173.36960000001"/>
    <x v="2"/>
    <n v="12302.439"/>
    <x v="1514"/>
    <x v="0"/>
    <m/>
  </r>
  <r>
    <d v="2025-09-27T03:02:00"/>
    <x v="1"/>
    <x v="21"/>
    <s v="MARULANDA JARAMILLO DAWER ANDRES"/>
    <x v="0"/>
    <x v="0"/>
    <n v="166"/>
    <n v="18.4444444444444"/>
    <n v="187.72826086956499"/>
    <m/>
    <n v="104556.03260000001"/>
    <x v="0"/>
    <n v="12302.439"/>
    <x v="1514"/>
    <x v="0"/>
    <m/>
  </r>
  <r>
    <d v="2025-09-27T03:02:01"/>
    <x v="9"/>
    <x v="38"/>
    <s v="JIMENEZ HURTADO CARLOS ESTIVEN"/>
    <x v="6"/>
    <x v="0"/>
    <n v="173"/>
    <n v="21.625"/>
    <n v="166.869565217391"/>
    <m/>
    <n v="92938.695699999997"/>
    <x v="1"/>
    <n v="12302.439"/>
    <x v="1514"/>
    <x v="0"/>
    <m/>
  </r>
  <r>
    <d v="2025-09-27T03:02:01"/>
    <x v="1"/>
    <x v="22"/>
    <s v="CIRO MARIN RODRIGO ALBERTO"/>
    <x v="0"/>
    <x v="0"/>
    <n v="176"/>
    <n v="19.5555555555556"/>
    <n v="187.72826086956499"/>
    <s v="2 Descuentos (Despachador y conduct) "/>
    <n v="104556.03260000001"/>
    <x v="0"/>
    <n v="12302.439"/>
    <x v="1514"/>
    <x v="0"/>
    <m/>
  </r>
  <r>
    <d v="2025-09-27T03:02:01"/>
    <x v="9"/>
    <x v="23"/>
    <s v="FLORES RINCON JORGE ALBERTO"/>
    <x v="9"/>
    <x v="0"/>
    <n v="267"/>
    <n v="22.25"/>
    <n v="250.304347826087"/>
    <m/>
    <n v="139408.0435"/>
    <x v="0"/>
    <n v="12302.439"/>
    <x v="1514"/>
    <x v="0"/>
    <m/>
  </r>
  <r>
    <d v="2025-09-27T03:02:01"/>
    <x v="1"/>
    <x v="25"/>
    <s v="MURILLO  YORMAN ANDRES"/>
    <x v="0"/>
    <x v="0"/>
    <n v="182"/>
    <n v="20.2222222222222"/>
    <n v="187.72826086956499"/>
    <m/>
    <n v="104556.03260000001"/>
    <x v="0"/>
    <n v="12302.439"/>
    <x v="1514"/>
    <x v="0"/>
    <m/>
  </r>
  <r>
    <d v="2025-09-27T03:02:01"/>
    <x v="9"/>
    <x v="39"/>
    <s v="PARIAS MURIEL JHON FREDY"/>
    <x v="6"/>
    <x v="0"/>
    <n v="183"/>
    <n v="22.875"/>
    <n v="166.869565217391"/>
    <m/>
    <n v="92938.695699999997"/>
    <x v="0"/>
    <n v="12302.439"/>
    <x v="1514"/>
    <x v="0"/>
    <m/>
  </r>
  <r>
    <d v="2025-09-27T03:02:02"/>
    <x v="1"/>
    <x v="27"/>
    <s v="PULGARIN GARCIA YONATHAN ANDRES "/>
    <x v="0"/>
    <x v="0"/>
    <n v="188"/>
    <n v="20.8888888888889"/>
    <n v="187.72826086956499"/>
    <m/>
    <n v="104556.03260000001"/>
    <x v="0"/>
    <n v="12302.439"/>
    <x v="1514"/>
    <x v="0"/>
    <m/>
  </r>
  <r>
    <d v="2025-09-27T03:02:02"/>
    <x v="9"/>
    <x v="28"/>
    <s v="FRANCO BRAVO JOHAN FERNANDO"/>
    <x v="2"/>
    <x v="0"/>
    <n v="143"/>
    <n v="22"/>
    <n v="135.58152173913001"/>
    <m/>
    <n v="75512.690199999997"/>
    <x v="0"/>
    <n v="12302.439"/>
    <x v="1514"/>
    <x v="0"/>
    <m/>
  </r>
  <r>
    <d v="2025-09-27T03:02:02"/>
    <x v="1"/>
    <x v="29"/>
    <s v="MONTOYA OSPINA GILBERTO ANTONIO"/>
    <x v="1"/>
    <x v="0"/>
    <n v="256"/>
    <n v="23.272727272727298"/>
    <n v="229.445652173913"/>
    <s v="2 Descuentos (Conduct y despachador) "/>
    <n v="127790.7065"/>
    <x v="0"/>
    <n v="12302.439"/>
    <x v="1514"/>
    <x v="0"/>
    <m/>
  </r>
  <r>
    <d v="2025-09-27T03:02:02"/>
    <x v="9"/>
    <x v="30"/>
    <s v="OSORIO URREGO SANTIAGO"/>
    <x v="9"/>
    <x v="0"/>
    <n v="279"/>
    <n v="23.25"/>
    <n v="250.304347826087"/>
    <m/>
    <n v="139408.0435"/>
    <x v="1"/>
    <n v="12302.439"/>
    <x v="1514"/>
    <x v="0"/>
    <m/>
  </r>
  <r>
    <d v="2025-09-27T03:02:02"/>
    <x v="1"/>
    <x v="31"/>
    <s v="MARTINEZ CHAVERRA LUIS NORBERTO"/>
    <x v="3"/>
    <x v="0"/>
    <n v="223"/>
    <n v="22.3"/>
    <n v="208.58695652173901"/>
    <s v="2 Descuentos (Jefe de ruta) "/>
    <n v="116173.36960000001"/>
    <x v="0"/>
    <n v="12302.439"/>
    <x v="1514"/>
    <x v="0"/>
    <m/>
  </r>
  <r>
    <d v="2025-09-27T03:02:03"/>
    <x v="9"/>
    <x v="32"/>
    <s v="TABORDA ROJAS DIEGO ALEJANDRO"/>
    <x v="4"/>
    <x v="0"/>
    <n v="149"/>
    <n v="21.285714285714299"/>
    <n v="146.01086956521701"/>
    <s v="DENNIS AGUDELO Realiz 6 viajes donde moviliz 130 Usuarios "/>
    <n v="81321.358699999997"/>
    <x v="1"/>
    <n v="12302.439"/>
    <x v="1514"/>
    <x v="0"/>
    <m/>
  </r>
  <r>
    <d v="2025-09-27T03:02:03"/>
    <x v="1"/>
    <x v="33"/>
    <s v="CALLE BOTERO JUAN RICARDO"/>
    <x v="0"/>
    <x v="0"/>
    <n v="184"/>
    <n v="20.4444444444444"/>
    <n v="187.72826086956499"/>
    <s v="1 Descuento (Conduct)"/>
    <n v="104556.03260000001"/>
    <x v="0"/>
    <n v="12302.439"/>
    <x v="1514"/>
    <x v="0"/>
    <m/>
  </r>
  <r>
    <d v="2025-09-27T03:02:03"/>
    <x v="9"/>
    <x v="34"/>
    <s v="HENAO HOYOS SANTIAGO"/>
    <x v="8"/>
    <x v="0"/>
    <n v="109"/>
    <n v="21.8"/>
    <n v="104.29347826087"/>
    <s v="1 Descuento (Conduct)"/>
    <n v="58086.684800000003"/>
    <x v="0"/>
    <n v="12302.439"/>
    <x v="1514"/>
    <x v="0"/>
    <m/>
  </r>
  <r>
    <d v="2025-09-27T03:02:03"/>
    <x v="1"/>
    <x v="35"/>
    <s v="OCAMPO OCAMPO ANTONIO JOSE"/>
    <x v="3"/>
    <x v="0"/>
    <n v="215"/>
    <n v="21.5"/>
    <n v="208.58695652173901"/>
    <m/>
    <n v="116173.36960000001"/>
    <x v="0"/>
    <n v="12302.439"/>
    <x v="1514"/>
    <x v="0"/>
    <m/>
  </r>
  <r>
    <d v="2025-09-27T03:02:03"/>
    <x v="9"/>
    <x v="41"/>
    <s v="GARCIA DAVID WILSON ALBERTO"/>
    <x v="0"/>
    <x v="0"/>
    <n v="226"/>
    <n v="25.1111111111111"/>
    <n v="187.72826086956499"/>
    <m/>
    <n v="104556.03260000001"/>
    <x v="1"/>
    <n v="12302.439"/>
    <x v="1514"/>
    <x v="0"/>
    <m/>
  </r>
  <r>
    <d v="2025-09-27T03:02:04"/>
    <x v="1"/>
    <x v="40"/>
    <s v="LOPERA ALVAREZ ESTIVEN"/>
    <x v="0"/>
    <x v="0"/>
    <n v="206"/>
    <n v="22.8888888888889"/>
    <n v="187.72826086956499"/>
    <s v="2 Descuentos (Transbordo) "/>
    <n v="104556.03260000001"/>
    <x v="1"/>
    <n v="12302.439"/>
    <x v="1514"/>
    <x v="0"/>
    <m/>
  </r>
  <r>
    <d v="2025-09-27T03:02:04"/>
    <x v="9"/>
    <x v="42"/>
    <s v="CALLE BOTERO ANDRES CAMILO "/>
    <x v="0"/>
    <x v="0"/>
    <n v="212"/>
    <n v="23.5555555555556"/>
    <n v="187.72826086956499"/>
    <s v="2 Descuentos (Conducts) "/>
    <n v="104556.03260000001"/>
    <x v="1"/>
    <n v="12302.439"/>
    <x v="1514"/>
    <x v="0"/>
    <m/>
  </r>
  <r>
    <d v="2025-09-28T01:42:53"/>
    <x v="9"/>
    <x v="0"/>
    <s v="HINCAPIE VILLA JUAN ESTIVEN"/>
    <x v="0"/>
    <x v="0"/>
    <n v="157"/>
    <n v="17.4444444444444"/>
    <n v="178.823179791976"/>
    <m/>
    <n v="99346.560200000007"/>
    <x v="0"/>
    <n v="11835"/>
    <x v="1515"/>
    <x v="0"/>
    <m/>
  </r>
  <r>
    <d v="2025-09-28T01:42:53"/>
    <x v="1"/>
    <x v="1"/>
    <s v="GONZALEZ IPUANA RENE"/>
    <x v="10"/>
    <x v="0"/>
    <n v="106"/>
    <n v="23.5555555555556"/>
    <n v="89.411589895988101"/>
    <s v="1 Descuento (Asociado) "/>
    <n v="49673.280100000004"/>
    <x v="0"/>
    <n v="11835"/>
    <x v="1515"/>
    <x v="0"/>
    <m/>
  </r>
  <r>
    <d v="2025-09-28T01:42:53"/>
    <x v="9"/>
    <x v="37"/>
    <s v="LAYOS JIMENEZ JOHAN CAMILO"/>
    <x v="6"/>
    <x v="0"/>
    <n v="134"/>
    <n v="16.75"/>
    <n v="158.95393759286799"/>
    <s v="4 Descuentos (Incidente con Usuarios y conduct) "/>
    <n v="88308.053499999995"/>
    <x v="0"/>
    <n v="11835"/>
    <x v="1515"/>
    <x v="0"/>
    <m/>
  </r>
  <r>
    <d v="2025-09-28T01:42:54"/>
    <x v="1"/>
    <x v="2"/>
    <s v="HERNANDEZ MACIAS GILBERTO"/>
    <x v="0"/>
    <x v="0"/>
    <n v="204"/>
    <n v="22.6666666666667"/>
    <n v="178.823179791976"/>
    <m/>
    <n v="99346.560200000007"/>
    <x v="1"/>
    <n v="11835"/>
    <x v="1515"/>
    <x v="0"/>
    <m/>
  </r>
  <r>
    <d v="2025-09-28T01:42:54"/>
    <x v="9"/>
    <x v="3"/>
    <s v="LOPEZ PINEDA DANIEL ESTIVEN"/>
    <x v="0"/>
    <x v="0"/>
    <n v="202"/>
    <n v="22.4444444444444"/>
    <n v="178.823179791976"/>
    <s v="1 Descuento (Conduct) "/>
    <n v="99346.560200000007"/>
    <x v="0"/>
    <n v="11835"/>
    <x v="1515"/>
    <x v="0"/>
    <m/>
  </r>
  <r>
    <d v="2025-09-28T01:42:54"/>
    <x v="1"/>
    <x v="4"/>
    <s v="GIRALDO GIRALDO YOVIN ANDRES"/>
    <x v="0"/>
    <x v="0"/>
    <n v="153"/>
    <n v="17"/>
    <n v="178.823179791976"/>
    <s v="1 Descuento (Despachador) "/>
    <n v="99346.560200000007"/>
    <x v="1"/>
    <n v="11835"/>
    <x v="1515"/>
    <x v="0"/>
    <m/>
  </r>
  <r>
    <d v="2025-09-28T01:42:54"/>
    <x v="9"/>
    <x v="5"/>
    <s v="GONZALEZ PEREZ RAFAEL JOSE"/>
    <x v="6"/>
    <x v="0"/>
    <n v="147"/>
    <n v="18.375"/>
    <n v="158.95393759286799"/>
    <m/>
    <n v="88308.053499999995"/>
    <x v="1"/>
    <n v="11835"/>
    <x v="1515"/>
    <x v="0"/>
    <m/>
  </r>
  <r>
    <d v="2025-09-28T01:42:55"/>
    <x v="1"/>
    <x v="6"/>
    <s v="CARTAGENA RAMIREZ FREDY ALONSO"/>
    <x v="0"/>
    <x v="0"/>
    <n v="226"/>
    <n v="25.1111111111111"/>
    <n v="178.823179791976"/>
    <m/>
    <n v="99346.560200000007"/>
    <x v="0"/>
    <n v="11835"/>
    <x v="1515"/>
    <x v="0"/>
    <m/>
  </r>
  <r>
    <d v="2025-09-28T01:42:55"/>
    <x v="9"/>
    <x v="7"/>
    <s v="MARIN ALZATE KEVIN ANDRES"/>
    <x v="0"/>
    <x v="0"/>
    <n v="163"/>
    <n v="18.1111111111111"/>
    <n v="178.823179791976"/>
    <m/>
    <n v="99346.560200000007"/>
    <x v="0"/>
    <n v="11835"/>
    <x v="1515"/>
    <x v="0"/>
    <m/>
  </r>
  <r>
    <d v="2025-09-28T01:42:55"/>
    <x v="1"/>
    <x v="8"/>
    <s v="YEPES TORRES JHON ALEXANDER"/>
    <x v="0"/>
    <x v="0"/>
    <n v="193"/>
    <n v="21.4444444444444"/>
    <n v="178.823179791976"/>
    <m/>
    <n v="99346.560200000007"/>
    <x v="0"/>
    <n v="11835"/>
    <x v="1515"/>
    <x v="0"/>
    <m/>
  </r>
  <r>
    <d v="2025-09-28T01:42:56"/>
    <x v="1"/>
    <x v="10"/>
    <s v="CUADROS PRESIGA JOSE GABRIEL"/>
    <x v="0"/>
    <x v="0"/>
    <n v="195"/>
    <n v="21.6666666666667"/>
    <n v="178.823179791976"/>
    <m/>
    <n v="99346.560200000007"/>
    <x v="0"/>
    <n v="11835"/>
    <x v="1515"/>
    <x v="0"/>
    <m/>
  </r>
  <r>
    <d v="2025-09-28T01:42:56"/>
    <x v="9"/>
    <x v="9"/>
    <s v="DAVID  HENRY GIOVANNY"/>
    <x v="6"/>
    <x v="0"/>
    <n v="175"/>
    <n v="21.875"/>
    <n v="158.95393759286799"/>
    <m/>
    <n v="88308.053499999995"/>
    <x v="0"/>
    <n v="11835"/>
    <x v="1515"/>
    <x v="0"/>
    <m/>
  </r>
  <r>
    <d v="2025-09-28T01:42:56"/>
    <x v="9"/>
    <x v="11"/>
    <s v="DURANGO PAEZ GILDARDO"/>
    <x v="4"/>
    <x v="0"/>
    <n v="101"/>
    <n v="14.4285714285714"/>
    <n v="139.08469539375901"/>
    <s v="1 Descuento (Usuario desubicado) "/>
    <n v="77269.546799999996"/>
    <x v="1"/>
    <n v="11835"/>
    <x v="1515"/>
    <x v="0"/>
    <m/>
  </r>
  <r>
    <d v="2025-09-28T01:42:57"/>
    <x v="1"/>
    <x v="12"/>
    <s v="VERENZUELA MARTINEZ ALEXANDER"/>
    <x v="7"/>
    <x v="0"/>
    <n v="52"/>
    <n v="17.3333333333333"/>
    <n v="59.607726597325403"/>
    <m/>
    <n v="33115.520100000002"/>
    <x v="1"/>
    <n v="11835"/>
    <x v="1515"/>
    <x v="0"/>
    <m/>
  </r>
  <r>
    <d v="2025-09-28T01:42:57"/>
    <x v="9"/>
    <x v="13"/>
    <s v="PEREZ GARCIA JUAN ESTEBAN"/>
    <x v="0"/>
    <x v="0"/>
    <n v="175"/>
    <n v="19.4444444444444"/>
    <n v="178.823179791976"/>
    <s v="2 Descuentos (Jefe de ruta y usuario desubicado) "/>
    <n v="99346.560200000007"/>
    <x v="0"/>
    <n v="11835"/>
    <x v="1515"/>
    <x v="0"/>
    <m/>
  </r>
  <r>
    <d v="2025-09-28T01:42:57"/>
    <x v="1"/>
    <x v="14"/>
    <s v="PARRA VILLA YUBER ALONSO"/>
    <x v="0"/>
    <x v="0"/>
    <n v="152"/>
    <n v="16.8888888888889"/>
    <n v="178.823179791976"/>
    <m/>
    <n v="99346.560200000007"/>
    <x v="0"/>
    <n v="11835"/>
    <x v="1515"/>
    <x v="0"/>
    <m/>
  </r>
  <r>
    <d v="2025-09-28T01:42:57"/>
    <x v="9"/>
    <x v="15"/>
    <s v="ALBERTO ARISTIZABAL RAFAEL"/>
    <x v="3"/>
    <x v="0"/>
    <n v="224"/>
    <n v="22.4"/>
    <n v="198.69242199108501"/>
    <s v="1 Descuento (Usuario desubicado) "/>
    <n v="110385.06690000001"/>
    <x v="0"/>
    <n v="11835"/>
    <x v="1515"/>
    <x v="0"/>
    <m/>
  </r>
  <r>
    <d v="2025-09-28T01:42:58"/>
    <x v="1"/>
    <x v="16"/>
    <s v="MACEA ARBELAEZ MATEO"/>
    <x v="8"/>
    <x v="0"/>
    <n v="80"/>
    <n v="16"/>
    <n v="99.346210995542407"/>
    <m/>
    <n v="55192.5334"/>
    <x v="0"/>
    <n v="11835"/>
    <x v="1515"/>
    <x v="0"/>
    <m/>
  </r>
  <r>
    <d v="2025-09-28T01:42:58"/>
    <x v="9"/>
    <x v="17"/>
    <s v="VALENCIA MENDOZA JHON"/>
    <x v="0"/>
    <x v="0"/>
    <n v="181"/>
    <n v="20.1111111111111"/>
    <n v="178.823179791976"/>
    <s v="1 Descuento (Despachador) "/>
    <n v="99346.560200000007"/>
    <x v="0"/>
    <n v="11835"/>
    <x v="1515"/>
    <x v="0"/>
    <m/>
  </r>
  <r>
    <d v="2025-09-28T01:42:58"/>
    <x v="1"/>
    <x v="18"/>
    <s v="MACIAS HERNANDEZ JULIAN DAVID"/>
    <x v="3"/>
    <x v="0"/>
    <n v="179"/>
    <n v="17.899999999999999"/>
    <n v="198.69242199108501"/>
    <s v="2 Descuentos (Usuarios desubicados) "/>
    <n v="110385.06690000001"/>
    <x v="0"/>
    <n v="11835"/>
    <x v="1515"/>
    <x v="0"/>
    <m/>
  </r>
  <r>
    <d v="2025-09-28T01:42:58"/>
    <x v="9"/>
    <x v="19"/>
    <s v="QUIRAMA CASTAEDA JHON JADER"/>
    <x v="3"/>
    <x v="0"/>
    <n v="229"/>
    <n v="22.9"/>
    <n v="198.69242199108501"/>
    <m/>
    <n v="110385.06690000001"/>
    <x v="1"/>
    <n v="11835"/>
    <x v="1515"/>
    <x v="0"/>
    <m/>
  </r>
  <r>
    <d v="2025-09-28T01:42:59"/>
    <x v="1"/>
    <x v="20"/>
    <s v="SALDARRIAGA PARRA LUIS ALBERTO "/>
    <x v="6"/>
    <x v="0"/>
    <n v="165"/>
    <n v="20.625"/>
    <n v="158.95393759286799"/>
    <m/>
    <n v="88308.053499999995"/>
    <x v="2"/>
    <n v="11835"/>
    <x v="1515"/>
    <x v="0"/>
    <m/>
  </r>
  <r>
    <d v="2025-09-28T01:42:59"/>
    <x v="9"/>
    <x v="21"/>
    <s v="MARULANDA JARAMILLO DAWER ANDRES"/>
    <x v="0"/>
    <x v="0"/>
    <n v="167"/>
    <n v="18.5555555555556"/>
    <n v="178.823179791976"/>
    <m/>
    <n v="99346.560200000007"/>
    <x v="0"/>
    <n v="11835"/>
    <x v="1515"/>
    <x v="0"/>
    <m/>
  </r>
  <r>
    <d v="2025-09-28T01:42:59"/>
    <x v="1"/>
    <x v="38"/>
    <s v="OSORIO URREGO SANTIAGO"/>
    <x v="10"/>
    <x v="0"/>
    <n v="67"/>
    <n v="16.75"/>
    <n v="79.476968796433894"/>
    <m/>
    <n v="44154.026700000002"/>
    <x v="1"/>
    <n v="11835"/>
    <x v="1515"/>
    <x v="0"/>
    <m/>
  </r>
  <r>
    <d v="2025-09-28T01:43:00"/>
    <x v="9"/>
    <x v="22"/>
    <s v="CIRO MARIN RODRIGO ALBERTO"/>
    <x v="5"/>
    <x v="0"/>
    <n v="16"/>
    <n v="16"/>
    <n v="19.869242199108498"/>
    <m/>
    <n v="11038.5067"/>
    <x v="0"/>
    <n v="11835"/>
    <x v="1515"/>
    <x v="0"/>
    <m/>
  </r>
  <r>
    <d v="2025-09-28T01:43:00"/>
    <x v="1"/>
    <x v="23"/>
    <s v="HENAO MUOZ FERNEY"/>
    <x v="9"/>
    <x v="0"/>
    <n v="259"/>
    <n v="21.5833333333333"/>
    <n v="238.43090638930201"/>
    <s v="JORGE FLORES Realiz 8 viajes donde moviliz 193 Usuarios "/>
    <n v="132462.0802"/>
    <x v="0"/>
    <n v="11835"/>
    <x v="1515"/>
    <x v="0"/>
    <m/>
  </r>
  <r>
    <d v="2025-09-28T01:43:00"/>
    <x v="9"/>
    <x v="25"/>
    <s v="MURILLO  YORMAN ANDRES"/>
    <x v="3"/>
    <x v="0"/>
    <n v="200"/>
    <n v="20"/>
    <n v="198.69242199108501"/>
    <m/>
    <n v="110385.06690000001"/>
    <x v="0"/>
    <n v="11835"/>
    <x v="1515"/>
    <x v="0"/>
    <m/>
  </r>
  <r>
    <d v="2025-09-28T01:43:00"/>
    <x v="1"/>
    <x v="39"/>
    <s v="PALACIO ARIAS YORFAN ALEXIS"/>
    <x v="3"/>
    <x v="0"/>
    <n v="216"/>
    <n v="21.6"/>
    <n v="198.69242199108501"/>
    <m/>
    <n v="110385.06690000001"/>
    <x v="0"/>
    <n v="11835"/>
    <x v="1515"/>
    <x v="0"/>
    <m/>
  </r>
  <r>
    <d v="2025-09-28T01:43:01"/>
    <x v="9"/>
    <x v="27"/>
    <s v="PULGARIN GARCIA YONATHAN ANDRES"/>
    <x v="6"/>
    <x v="0"/>
    <n v="123"/>
    <n v="15.375"/>
    <n v="158.95393759286799"/>
    <s v="17 Descuentos (Incidente con Usuarios)"/>
    <n v="88308.053499999995"/>
    <x v="0"/>
    <n v="11835"/>
    <x v="1515"/>
    <x v="0"/>
    <m/>
  </r>
  <r>
    <d v="2025-09-28T01:43:03"/>
    <x v="1"/>
    <x v="28"/>
    <s v="FRANCO BRAVO JOHAN FERNANDO"/>
    <x v="1"/>
    <x v="0"/>
    <n v="202"/>
    <n v="18.363636363636399"/>
    <n v="218.561664190193"/>
    <m/>
    <n v="121423.5736"/>
    <x v="0"/>
    <n v="11835"/>
    <x v="1515"/>
    <x v="0"/>
    <m/>
  </r>
  <r>
    <d v="2025-09-28T01:43:03"/>
    <x v="9"/>
    <x v="29"/>
    <s v="MONTOYA OSPINA GILBERTO ANTONIO "/>
    <x v="3"/>
    <x v="0"/>
    <n v="221"/>
    <n v="22.1"/>
    <n v="198.69242199108501"/>
    <m/>
    <n v="110385.06690000001"/>
    <x v="0"/>
    <n v="11835"/>
    <x v="1515"/>
    <x v="0"/>
    <m/>
  </r>
  <r>
    <d v="2025-09-28T01:43:03"/>
    <x v="1"/>
    <x v="30"/>
    <s v="ARAQUE ARROYAVE JOSE ALBEIRO"/>
    <x v="4"/>
    <x v="0"/>
    <n v="117"/>
    <n v="16.714285714285701"/>
    <n v="139.08469539375901"/>
    <m/>
    <n v="77269.546799999996"/>
    <x v="1"/>
    <n v="11835"/>
    <x v="1515"/>
    <x v="0"/>
    <m/>
  </r>
  <r>
    <d v="2025-09-28T01:43:04"/>
    <x v="1"/>
    <x v="31"/>
    <s v="MARTINEZ CHAVERRA LUIS NORBERTO"/>
    <x v="3"/>
    <x v="0"/>
    <n v="209"/>
    <n v="20.9"/>
    <n v="198.69242199108501"/>
    <m/>
    <n v="110385.06690000001"/>
    <x v="0"/>
    <n v="11835"/>
    <x v="1515"/>
    <x v="0"/>
    <m/>
  </r>
  <r>
    <d v="2025-09-28T01:43:04"/>
    <x v="9"/>
    <x v="32"/>
    <s v="TABORDA ROJAS DIEGO ALEJANDRO"/>
    <x v="0"/>
    <x v="0"/>
    <n v="188"/>
    <n v="20.8888888888889"/>
    <n v="178.823179791976"/>
    <m/>
    <n v="99346.560200000007"/>
    <x v="1"/>
    <n v="11835"/>
    <x v="1515"/>
    <x v="0"/>
    <m/>
  </r>
  <r>
    <d v="2025-09-28T01:43:04"/>
    <x v="1"/>
    <x v="33"/>
    <s v="CALLE BOTERO JUAN RICARDO"/>
    <x v="3"/>
    <x v="0"/>
    <n v="197"/>
    <n v="19.7"/>
    <n v="198.69242199108501"/>
    <m/>
    <n v="110385.06690000001"/>
    <x v="0"/>
    <n v="11835"/>
    <x v="1515"/>
    <x v="0"/>
    <m/>
  </r>
  <r>
    <d v="2025-09-28T01:43:05"/>
    <x v="9"/>
    <x v="34"/>
    <s v="PALMAR PANA EDIXON JOSUE"/>
    <x v="6"/>
    <x v="0"/>
    <n v="169"/>
    <n v="21.125"/>
    <n v="158.95393759286799"/>
    <m/>
    <n v="88308.053499999995"/>
    <x v="0"/>
    <n v="11835"/>
    <x v="1515"/>
    <x v="0"/>
    <m/>
  </r>
  <r>
    <d v="2025-09-28T01:43:05"/>
    <x v="1"/>
    <x v="35"/>
    <s v="OCAMPO OCAMPO ANTONIO JOSE "/>
    <x v="0"/>
    <x v="0"/>
    <n v="213"/>
    <n v="23.6666666666667"/>
    <n v="178.823179791976"/>
    <m/>
    <n v="99346.560200000007"/>
    <x v="0"/>
    <n v="11835"/>
    <x v="1515"/>
    <x v="0"/>
    <m/>
  </r>
  <r>
    <d v="2025-09-28T01:43:05"/>
    <x v="9"/>
    <x v="41"/>
    <s v="GARCIA DAVID WILSON ALBERTO"/>
    <x v="6"/>
    <x v="0"/>
    <n v="133"/>
    <n v="16.625"/>
    <n v="158.95393759286799"/>
    <m/>
    <n v="88308.053499999995"/>
    <x v="1"/>
    <n v="11835"/>
    <x v="1515"/>
    <x v="0"/>
    <m/>
  </r>
  <r>
    <d v="2025-09-28T01:43:06"/>
    <x v="1"/>
    <x v="40"/>
    <s v="AGUDELO GARCIA DENIN ANGELO"/>
    <x v="1"/>
    <x v="0"/>
    <n v="206"/>
    <n v="18.727272727272702"/>
    <n v="218.561664190193"/>
    <s v="4 Descuentos (Despachador, usuario desubicado y asociado) "/>
    <n v="121423.5736"/>
    <x v="1"/>
    <n v="11835"/>
    <x v="1515"/>
    <x v="0"/>
    <m/>
  </r>
  <r>
    <d v="2025-09-28T01:43:06"/>
    <x v="9"/>
    <x v="42"/>
    <s v="PARIAS MURIEL JHON FREDY "/>
    <x v="0"/>
    <x v="0"/>
    <n v="190"/>
    <n v="21.1111111111111"/>
    <n v="178.823179791976"/>
    <m/>
    <n v="99346.560200000007"/>
    <x v="1"/>
    <n v="11835"/>
    <x v="1515"/>
    <x v="0"/>
    <m/>
  </r>
  <r>
    <d v="2025-09-29T01:13:08"/>
    <x v="12"/>
    <x v="13"/>
    <s v="MURILLO  YORMAN ANDRES"/>
    <x v="0"/>
    <x v="0"/>
    <n v="149"/>
    <n v="16.5555555555556"/>
    <n v="167.23728813559299"/>
    <m/>
    <n v="92568.813599999994"/>
    <x v="0"/>
    <n v="10423.809499999999"/>
    <x v="1516"/>
    <x v="0"/>
    <m/>
  </r>
  <r>
    <d v="2025-09-29T01:13:06"/>
    <x v="12"/>
    <x v="0"/>
    <s v="HINCAPIE VILLA JUAN ESTIVEN"/>
    <x v="0"/>
    <x v="0"/>
    <n v="175"/>
    <n v="19.4444444444444"/>
    <n v="167.23728813559299"/>
    <m/>
    <n v="92568.813599999994"/>
    <x v="0"/>
    <n v="10423.809499999999"/>
    <x v="1516"/>
    <x v="0"/>
    <m/>
  </r>
  <r>
    <d v="2025-09-29T01:13:06"/>
    <x v="12"/>
    <x v="1"/>
    <s v="GONZALEZ IPUANA RENE"/>
    <x v="6"/>
    <x v="0"/>
    <n v="187"/>
    <n v="23.375"/>
    <n v="148.655367231638"/>
    <s v="Se descuenta 0.5 viaje de 7 10 am ya que NO ingresa a la minorista luego del recaudo. 1 Descuento (Conduct) "/>
    <n v="77140.654800000004"/>
    <x v="0"/>
    <n v="10423.809499999999"/>
    <x v="1516"/>
    <x v="2"/>
    <n v="9.2910000000000004"/>
  </r>
  <r>
    <d v="2025-09-29T01:13:06"/>
    <x v="12"/>
    <x v="2"/>
    <s v="LONDOO LOPERA DUVAN ANDRES"/>
    <x v="5"/>
    <x v="0"/>
    <n v="22"/>
    <n v="22"/>
    <n v="18.581920903954799"/>
    <s v="Se descuenta 0.5 viaje de 6 50 am ya que NO ingresa a la minorista luego del recaudo."/>
    <n v="5142.6886999999997"/>
    <x v="1"/>
    <n v="10423.809499999999"/>
    <x v="1516"/>
    <x v="2"/>
    <n v="9.2910000000000004"/>
  </r>
  <r>
    <d v="2025-09-29T01:13:06"/>
    <x v="12"/>
    <x v="4"/>
    <s v="GIRALDO GIRALDO YOVIN ANDRES"/>
    <x v="0"/>
    <x v="0"/>
    <n v="187"/>
    <n v="20.7777777777778"/>
    <n v="167.23728813559299"/>
    <m/>
    <n v="92568.813599999994"/>
    <x v="1"/>
    <n v="10423.809499999999"/>
    <x v="1516"/>
    <x v="0"/>
    <m/>
  </r>
  <r>
    <d v="2025-09-29T01:13:07"/>
    <x v="12"/>
    <x v="6"/>
    <s v="CARTAGENA RAMIREZ FREDY ALONSO"/>
    <x v="1"/>
    <x v="0"/>
    <n v="262"/>
    <n v="23.818181818181799"/>
    <n v="204.40112994350301"/>
    <s v="2 Descuentos (Despachador) "/>
    <n v="113139.66099999999"/>
    <x v="0"/>
    <n v="10423.809499999999"/>
    <x v="1516"/>
    <x v="0"/>
    <m/>
  </r>
  <r>
    <d v="2025-09-29T01:13:07"/>
    <x v="12"/>
    <x v="8"/>
    <s v="YEPES TORRES JHON ALEXANDER"/>
    <x v="0"/>
    <x v="0"/>
    <n v="163"/>
    <n v="18.1111111111111"/>
    <n v="167.23728813559299"/>
    <s v="1 Descuento (Conduct) "/>
    <n v="92568.813599999994"/>
    <x v="0"/>
    <n v="10423.809499999999"/>
    <x v="1516"/>
    <x v="0"/>
    <m/>
  </r>
  <r>
    <d v="2025-09-29T01:13:07"/>
    <x v="12"/>
    <x v="12"/>
    <s v="VERENZUELA MARTINEZ ALEXANDER"/>
    <x v="11"/>
    <x v="0"/>
    <n v="35"/>
    <n v="17.5"/>
    <n v="37.163841807909598"/>
    <m/>
    <n v="20570.8475"/>
    <x v="1"/>
    <n v="10423.809499999999"/>
    <x v="1516"/>
    <x v="0"/>
    <m/>
  </r>
  <r>
    <d v="2025-09-29T01:13:08"/>
    <x v="12"/>
    <x v="14"/>
    <s v="PARRA VILLA YUBER ALONSO"/>
    <x v="1"/>
    <x v="0"/>
    <n v="228"/>
    <n v="20.727272727272702"/>
    <n v="204.40112994350301"/>
    <s v="Se descuenta 0.5 viaje de 7 am ya que NO ingresa a la minorista luego del recaudo. "/>
    <n v="107996.92600000001"/>
    <x v="0"/>
    <n v="10423.809499999999"/>
    <x v="1516"/>
    <x v="2"/>
    <n v="9.2910000000000004"/>
  </r>
  <r>
    <d v="2025-09-29T01:13:08"/>
    <x v="12"/>
    <x v="16"/>
    <s v="MACEA ARBELAEZ MATEO"/>
    <x v="2"/>
    <x v="0"/>
    <n v="84"/>
    <n v="15.2727272727273"/>
    <n v="102.20056497175101"/>
    <m/>
    <n v="56569.830499999996"/>
    <x v="0"/>
    <n v="10423.809499999999"/>
    <x v="1516"/>
    <x v="0"/>
    <m/>
  </r>
  <r>
    <d v="2025-09-29T01:13:08"/>
    <x v="12"/>
    <x v="18"/>
    <s v="MACIAS HERNANDEZ JULIAN DAVID"/>
    <x v="0"/>
    <x v="0"/>
    <n v="139"/>
    <n v="15.4444444444444"/>
    <n v="167.23728813559299"/>
    <m/>
    <n v="92568.813599999994"/>
    <x v="0"/>
    <n v="10423.809499999999"/>
    <x v="1516"/>
    <x v="0"/>
    <m/>
  </r>
  <r>
    <d v="2025-09-29T01:13:09"/>
    <x v="12"/>
    <x v="20"/>
    <s v="SALDARRIAGA PARRA LUIS ALBERTO"/>
    <x v="0"/>
    <x v="0"/>
    <n v="124"/>
    <n v="13.7777777777778"/>
    <n v="167.23728813559299"/>
    <m/>
    <n v="92568.813599999994"/>
    <x v="2"/>
    <n v="10423.809499999999"/>
    <x v="1516"/>
    <x v="0"/>
    <m/>
  </r>
  <r>
    <d v="2025-09-29T01:13:09"/>
    <x v="12"/>
    <x v="21"/>
    <s v="MARULANDA JARAMILLO DAWER ANDRES"/>
    <x v="3"/>
    <x v="0"/>
    <n v="138"/>
    <n v="13.8"/>
    <n v="185.81920903954801"/>
    <s v="Se descuenta 0.5 viaje de 6 40 am ya que NO ingresa a la minorista luego del recaudo. "/>
    <n v="97711.502299999993"/>
    <x v="0"/>
    <n v="10423.809499999999"/>
    <x v="1516"/>
    <x v="2"/>
    <n v="9.2910000000000004"/>
  </r>
  <r>
    <d v="2025-09-29T01:13:09"/>
    <x v="12"/>
    <x v="23"/>
    <s v="FLORES RINCON JORGE ALBERTO"/>
    <x v="0"/>
    <x v="0"/>
    <n v="115"/>
    <n v="12.7777777777778"/>
    <n v="167.23728813559299"/>
    <m/>
    <n v="92568.813599999994"/>
    <x v="0"/>
    <n v="10423.809499999999"/>
    <x v="1516"/>
    <x v="0"/>
    <m/>
  </r>
  <r>
    <d v="2025-09-29T01:13:10"/>
    <x v="12"/>
    <x v="39"/>
    <s v="PALACIO ARIAS YORFAN ALEXIS"/>
    <x v="0"/>
    <x v="0"/>
    <n v="171"/>
    <n v="19"/>
    <n v="167.23728813559299"/>
    <m/>
    <n v="92568.813599999994"/>
    <x v="0"/>
    <n v="10423.809499999999"/>
    <x v="1516"/>
    <x v="0"/>
    <m/>
  </r>
  <r>
    <d v="2025-09-29T01:13:10"/>
    <x v="12"/>
    <x v="27"/>
    <s v="OSORIO URREGO SANTIAGO"/>
    <x v="1"/>
    <x v="0"/>
    <n v="217"/>
    <n v="19.727272727272702"/>
    <n v="204.40112994350301"/>
    <s v="2 Descuentos (Conduct y usuario desubicado) "/>
    <n v="113139.66099999999"/>
    <x v="0"/>
    <n v="10423.809499999999"/>
    <x v="1516"/>
    <x v="0"/>
    <m/>
  </r>
  <r>
    <d v="2025-09-29T01:13:10"/>
    <x v="12"/>
    <x v="30"/>
    <s v="ARAQUE ARROYAVE JOSE ALBEIRO"/>
    <x v="6"/>
    <x v="0"/>
    <n v="152"/>
    <n v="20.266666666666701"/>
    <n v="139.36440677966101"/>
    <m/>
    <n v="77140.678"/>
    <x v="1"/>
    <n v="10423.809499999999"/>
    <x v="1516"/>
    <x v="0"/>
    <m/>
  </r>
  <r>
    <d v="2025-09-29T01:13:10"/>
    <x v="12"/>
    <x v="31"/>
    <s v="LEON PEREZ RAUL ENRIQUE"/>
    <x v="0"/>
    <x v="0"/>
    <n v="161"/>
    <n v="17.8888888888889"/>
    <n v="167.23728813559299"/>
    <m/>
    <n v="92568.813599999994"/>
    <x v="0"/>
    <n v="10423.809499999999"/>
    <x v="1516"/>
    <x v="0"/>
    <m/>
  </r>
  <r>
    <d v="2025-09-29T01:13:11"/>
    <x v="12"/>
    <x v="32"/>
    <s v="TABORDA ROJAS DIEGO ALEJANDRO"/>
    <x v="0"/>
    <x v="0"/>
    <n v="148"/>
    <n v="16.4444444444444"/>
    <n v="167.23728813559299"/>
    <m/>
    <n v="92568.813599999994"/>
    <x v="1"/>
    <n v="10423.809499999999"/>
    <x v="1516"/>
    <x v="0"/>
    <m/>
  </r>
  <r>
    <d v="2025-09-29T01:13:11"/>
    <x v="12"/>
    <x v="40"/>
    <s v="AGUDELO GARCIA DENIN ANGELO"/>
    <x v="3"/>
    <x v="0"/>
    <n v="251"/>
    <n v="25.1"/>
    <n v="185.81920903954801"/>
    <s v="2 Descuentos (Usuarios desubicados) "/>
    <n v="102854.23729999999"/>
    <x v="1"/>
    <n v="10423.809499999999"/>
    <x v="1516"/>
    <x v="0"/>
    <m/>
  </r>
  <r>
    <d v="2025-09-29T01:13:11"/>
    <x v="12"/>
    <x v="42"/>
    <s v="CALLE BOTERO ANDRES CAMILO "/>
    <x v="3"/>
    <x v="0"/>
    <n v="181"/>
    <n v="18.100000000000001"/>
    <n v="185.81920903954801"/>
    <m/>
    <n v="102854.23729999999"/>
    <x v="1"/>
    <n v="10423.809499999999"/>
    <x v="1516"/>
    <x v="0"/>
    <m/>
  </r>
  <r>
    <d v="2025-09-30T02:53:11"/>
    <x v="1"/>
    <x v="0"/>
    <s v="HINCAPIE VILLA JUAN ESTIVEN"/>
    <x v="1"/>
    <x v="0"/>
    <n v="213"/>
    <n v="19.363636363636399"/>
    <n v="238.12320916905401"/>
    <m/>
    <n v="132867.07740000001"/>
    <x v="0"/>
    <n v="14310.2564"/>
    <x v="1517"/>
    <x v="0"/>
    <m/>
  </r>
  <r>
    <d v="2025-09-30T02:53:11"/>
    <x v="9"/>
    <x v="1"/>
    <s v="GONZALEZ IPUANA RENE"/>
    <x v="1"/>
    <x v="0"/>
    <n v="248"/>
    <n v="22.545454545454501"/>
    <n v="238.12320916905401"/>
    <m/>
    <n v="132867.07740000001"/>
    <x v="0"/>
    <n v="14310.2564"/>
    <x v="1517"/>
    <x v="0"/>
    <m/>
  </r>
  <r>
    <d v="2025-09-30T02:53:12"/>
    <x v="1"/>
    <x v="37"/>
    <s v="SANCHEZ BETANCOURT FRANSCISCO"/>
    <x v="3"/>
    <x v="0"/>
    <n v="219"/>
    <n v="23.052631578947398"/>
    <n v="205.65186246418301"/>
    <m/>
    <n v="114748.8395"/>
    <x v="0"/>
    <n v="14310.2564"/>
    <x v="1517"/>
    <x v="0"/>
    <m/>
  </r>
  <r>
    <d v="2025-09-30T02:53:12"/>
    <x v="9"/>
    <x v="2"/>
    <s v="LONDOO LOPERA DUVAN ANDRES"/>
    <x v="4"/>
    <x v="0"/>
    <n v="159"/>
    <n v="22.714285714285701"/>
    <n v="151.532951289398"/>
    <m/>
    <n v="84551.776500000007"/>
    <x v="1"/>
    <n v="14310.2564"/>
    <x v="1517"/>
    <x v="0"/>
    <m/>
  </r>
  <r>
    <d v="2025-09-30T02:53:12"/>
    <x v="1"/>
    <x v="3"/>
    <s v="LAYOS JIMENEZ JOHAN CAMILO"/>
    <x v="0"/>
    <x v="0"/>
    <n v="155"/>
    <n v="17.2222222222222"/>
    <n v="194.828080229226"/>
    <s v="1 Descuento (Usuario desubicado) "/>
    <n v="108709.42690000001"/>
    <x v="0"/>
    <n v="14310.2564"/>
    <x v="1517"/>
    <x v="0"/>
    <m/>
  </r>
  <r>
    <d v="2025-09-30T02:53:13"/>
    <x v="9"/>
    <x v="4"/>
    <s v="GIRALDO GIRALDO YOVIN ANDRES"/>
    <x v="11"/>
    <x v="0"/>
    <n v="62"/>
    <n v="31"/>
    <n v="43.295128939828103"/>
    <m/>
    <n v="24157.650399999999"/>
    <x v="1"/>
    <n v="14310.2564"/>
    <x v="1517"/>
    <x v="0"/>
    <m/>
  </r>
  <r>
    <d v="2025-09-30T02:53:13"/>
    <x v="1"/>
    <x v="5"/>
    <s v="JARAMILLO JARAMILLO FRANCISCO WBEIMAR"/>
    <x v="4"/>
    <x v="0"/>
    <n v="126"/>
    <n v="18"/>
    <n v="151.532951289398"/>
    <m/>
    <n v="84551.776500000007"/>
    <x v="1"/>
    <n v="14310.2564"/>
    <x v="1517"/>
    <x v="0"/>
    <m/>
  </r>
  <r>
    <d v="2025-09-30T02:53:13"/>
    <x v="1"/>
    <x v="7"/>
    <s v="MARIN ALZATE KEVIN ANDRES"/>
    <x v="1"/>
    <x v="0"/>
    <n v="206"/>
    <n v="18.727272727272702"/>
    <n v="238.12320916905401"/>
    <m/>
    <n v="132867.07740000001"/>
    <x v="0"/>
    <n v="14310.2564"/>
    <x v="1517"/>
    <x v="0"/>
    <m/>
  </r>
  <r>
    <d v="2025-09-30T02:53:13"/>
    <x v="9"/>
    <x v="6"/>
    <s v="CARTAGENA RAMIREZ FREDY ALONSO"/>
    <x v="1"/>
    <x v="0"/>
    <n v="265"/>
    <n v="24.090909090909101"/>
    <n v="238.12320916905401"/>
    <s v="2 Descuentos (Conducts) "/>
    <n v="132867.07740000001"/>
    <x v="0"/>
    <n v="14310.2564"/>
    <x v="1517"/>
    <x v="0"/>
    <m/>
  </r>
  <r>
    <d v="2025-09-30T02:53:14"/>
    <x v="9"/>
    <x v="8"/>
    <s v="YEPES TORRES JHON ALEXANDER"/>
    <x v="0"/>
    <x v="0"/>
    <n v="217"/>
    <n v="24.1111111111111"/>
    <n v="194.828080229226"/>
    <s v="2 Descuentos (Despachador y tecnico radios) "/>
    <n v="108709.42690000001"/>
    <x v="0"/>
    <n v="14310.2564"/>
    <x v="1517"/>
    <x v="0"/>
    <m/>
  </r>
  <r>
    <d v="2025-09-30T02:53:14"/>
    <x v="1"/>
    <x v="9"/>
    <s v="MACIAS HERNANDEZ JULIAN DAVID"/>
    <x v="3"/>
    <x v="3"/>
    <n v="180"/>
    <n v="18"/>
    <n v="216.47564469913999"/>
    <m/>
    <n v="120788.2521"/>
    <x v="0"/>
    <n v="14310.2564"/>
    <x v="1517"/>
    <x v="0"/>
    <m/>
  </r>
  <r>
    <d v="2025-09-30T02:53:14"/>
    <x v="9"/>
    <x v="10"/>
    <s v="CUADROS PRESIGA JOSE GABRIEL"/>
    <x v="0"/>
    <x v="0"/>
    <n v="165"/>
    <n v="18.3333333333333"/>
    <n v="194.828080229226"/>
    <m/>
    <n v="108709.42690000001"/>
    <x v="0"/>
    <n v="14310.2564"/>
    <x v="1517"/>
    <x v="0"/>
    <m/>
  </r>
  <r>
    <d v="2025-09-30T02:53:14"/>
    <x v="1"/>
    <x v="11"/>
    <s v="HERNANDEZ MACIAS GILBERTO"/>
    <x v="9"/>
    <x v="0"/>
    <n v="257"/>
    <n v="21.4166666666667"/>
    <n v="259.77077363896802"/>
    <m/>
    <n v="144945.9026"/>
    <x v="1"/>
    <n v="14310.2564"/>
    <x v="1517"/>
    <x v="0"/>
    <m/>
  </r>
  <r>
    <d v="2025-09-30T02:53:15"/>
    <x v="9"/>
    <x v="12"/>
    <s v="VERENZUELA MARTINEZ ALEXANDER"/>
    <x v="1"/>
    <x v="0"/>
    <n v="237"/>
    <n v="21.545454545454501"/>
    <n v="238.12320916905401"/>
    <m/>
    <n v="132867.07740000001"/>
    <x v="1"/>
    <n v="14310.2564"/>
    <x v="1517"/>
    <x v="0"/>
    <m/>
  </r>
  <r>
    <d v="2025-09-30T02:53:15"/>
    <x v="9"/>
    <x v="16"/>
    <s v="OSORIO URREGO SANTIAGO"/>
    <x v="9"/>
    <x v="0"/>
    <n v="235"/>
    <n v="19.5833333333333"/>
    <n v="259.77077363896802"/>
    <s v="MATEO MACEA Realiz 9 viajes donde moviliz 182 Usuarios "/>
    <n v="144945.9026"/>
    <x v="0"/>
    <n v="14310.2564"/>
    <x v="1517"/>
    <x v="0"/>
    <m/>
  </r>
  <r>
    <d v="2025-09-30T02:53:17"/>
    <x v="9"/>
    <x v="22"/>
    <s v="CIRO MARIN RODRIGO ALBERTO"/>
    <x v="6"/>
    <x v="0"/>
    <n v="186"/>
    <n v="23.25"/>
    <n v="173.18051575931199"/>
    <s v="GUILLERMO ESPINOZA Realiz 5 viajes donde moviliz 127 Usuarios "/>
    <n v="96630.601699999999"/>
    <x v="0"/>
    <n v="14310.2564"/>
    <x v="1517"/>
    <x v="0"/>
    <m/>
  </r>
  <r>
    <d v="2025-09-30T02:53:16"/>
    <x v="1"/>
    <x v="19"/>
    <s v="QUIRAMA CASTAEDA JHON JADER"/>
    <x v="3"/>
    <x v="0"/>
    <n v="253"/>
    <n v="25.3"/>
    <n v="216.47564469913999"/>
    <m/>
    <n v="120788.2521"/>
    <x v="1"/>
    <n v="14310.2564"/>
    <x v="1517"/>
    <x v="0"/>
    <m/>
  </r>
  <r>
    <d v="2025-09-30T02:53:15"/>
    <x v="1"/>
    <x v="13"/>
    <s v="MURILLO  YORMAN ANDRES"/>
    <x v="3"/>
    <x v="0"/>
    <n v="215"/>
    <n v="21.5"/>
    <n v="216.47564469913999"/>
    <m/>
    <n v="120788.2521"/>
    <x v="0"/>
    <n v="14310.2564"/>
    <x v="1517"/>
    <x v="0"/>
    <m/>
  </r>
  <r>
    <d v="2025-09-30T02:53:16"/>
    <x v="9"/>
    <x v="20"/>
    <s v="SALDARRIAGA PARRA LUIS ALBERTO"/>
    <x v="10"/>
    <x v="0"/>
    <n v="68"/>
    <n v="19.428571428571399"/>
    <n v="75.766475644699099"/>
    <m/>
    <n v="42275.888299999999"/>
    <x v="2"/>
    <n v="14310.2564"/>
    <x v="1517"/>
    <x v="0"/>
    <m/>
  </r>
  <r>
    <d v="2025-09-30T02:53:17"/>
    <x v="1"/>
    <x v="21"/>
    <s v="MARULANDA JARAMILLO DAWER ANDRES"/>
    <x v="1"/>
    <x v="0"/>
    <n v="189"/>
    <n v="17.181818181818201"/>
    <n v="238.12320916905401"/>
    <m/>
    <n v="132867.07740000001"/>
    <x v="0"/>
    <n v="14310.2564"/>
    <x v="1517"/>
    <x v="0"/>
    <m/>
  </r>
  <r>
    <d v="2025-09-30T02:53:16"/>
    <x v="9"/>
    <x v="18"/>
    <s v="DURANGO DAVID JOSE"/>
    <x v="9"/>
    <x v="0"/>
    <n v="280"/>
    <n v="23.3333333333333"/>
    <n v="259.77077363896802"/>
    <s v="HENRY DAVID Realiz 6 viajes donde moviliz 144 Usuarios, 2 Descuentos (Usuarios desubicados) "/>
    <n v="144945.9026"/>
    <x v="0"/>
    <n v="14310.2564"/>
    <x v="1517"/>
    <x v="0"/>
    <m/>
  </r>
  <r>
    <d v="2025-09-30T02:53:15"/>
    <x v="1"/>
    <x v="15"/>
    <s v="ALBERTO ARISTIZABAL RAFAEL"/>
    <x v="6"/>
    <x v="0"/>
    <n v="185"/>
    <n v="23.125"/>
    <n v="173.18051575931199"/>
    <s v="3 Descuentos (Despachador y usuario movilidad reducida) "/>
    <n v="96630.601699999999"/>
    <x v="0"/>
    <n v="14310.2564"/>
    <x v="1517"/>
    <x v="0"/>
    <m/>
  </r>
  <r>
    <d v="2025-09-30T02:53:16"/>
    <x v="1"/>
    <x v="17"/>
    <s v="VALENCIA MENDOZA JHON"/>
    <x v="3"/>
    <x v="0"/>
    <n v="245"/>
    <n v="24.5"/>
    <n v="216.47564469913999"/>
    <s v="1 Descuento (Conduct) "/>
    <n v="120788.2521"/>
    <x v="0"/>
    <n v="14310.2564"/>
    <x v="1517"/>
    <x v="0"/>
    <m/>
  </r>
  <r>
    <d v="2025-09-30T02:53:15"/>
    <x v="9"/>
    <x v="14"/>
    <s v="PARRA VILLA YUBER ALONSO"/>
    <x v="10"/>
    <x v="3"/>
    <n v="82"/>
    <n v="23.428571428571399"/>
    <n v="75.766475644699099"/>
    <s v="1 Descuento (Conduct) "/>
    <n v="42275.888299999999"/>
    <x v="0"/>
    <n v="14310.2564"/>
    <x v="1517"/>
    <x v="0"/>
    <m/>
  </r>
  <r>
    <d v="2025-09-30T02:53:17"/>
    <x v="1"/>
    <x v="23"/>
    <s v="FLORES RINCON JORGE ALBERTO"/>
    <x v="15"/>
    <x v="0"/>
    <n v="276"/>
    <n v="18.399999999999999"/>
    <n v="324.71346704871098"/>
    <s v="1 Descuento (Despachador) "/>
    <n v="181182.37820000001"/>
    <x v="0"/>
    <n v="14310.2564"/>
    <x v="1517"/>
    <x v="0"/>
    <m/>
  </r>
  <r>
    <d v="2025-09-30T02:53:17"/>
    <x v="9"/>
    <x v="24"/>
    <s v="AGUDELO GARCIA LLORDIN ELIAS"/>
    <x v="0"/>
    <x v="0"/>
    <n v="202"/>
    <n v="22.4444444444444"/>
    <n v="194.828080229226"/>
    <m/>
    <n v="108709.42690000001"/>
    <x v="0"/>
    <n v="14310.2564"/>
    <x v="1517"/>
    <x v="0"/>
    <m/>
  </r>
  <r>
    <d v="2025-09-30T02:53:18"/>
    <x v="1"/>
    <x v="25"/>
    <s v="LEON PEREZ RAUL ENRIQUE"/>
    <x v="3"/>
    <x v="0"/>
    <n v="216"/>
    <n v="21.6"/>
    <n v="216.47564469913999"/>
    <m/>
    <n v="120788.2521"/>
    <x v="0"/>
    <n v="14310.2564"/>
    <x v="1517"/>
    <x v="0"/>
    <m/>
  </r>
  <r>
    <d v="2025-09-30T02:53:18"/>
    <x v="9"/>
    <x v="39"/>
    <s v="PALACIO ARIAS YORFAN ALEXIS"/>
    <x v="0"/>
    <x v="0"/>
    <n v="170"/>
    <n v="18.8888888888889"/>
    <n v="194.828080229226"/>
    <m/>
    <n v="108709.42690000001"/>
    <x v="0"/>
    <n v="14310.2564"/>
    <x v="1517"/>
    <x v="0"/>
    <m/>
  </r>
  <r>
    <d v="2025-09-30T02:53:18"/>
    <x v="1"/>
    <x v="27"/>
    <s v="OSORIO URREGO SANTIAGO"/>
    <x v="2"/>
    <x v="0"/>
    <n v="119"/>
    <n v="19.8333333333333"/>
    <n v="129.88538681948401"/>
    <m/>
    <n v="72472.951300000001"/>
    <x v="0"/>
    <n v="14310.2564"/>
    <x v="1517"/>
    <x v="0"/>
    <m/>
  </r>
  <r>
    <d v="2025-09-30T02:53:18"/>
    <x v="9"/>
    <x v="29"/>
    <s v="MONTOYA OSPINA GILBERTO ANTONIO"/>
    <x v="3"/>
    <x v="0"/>
    <n v="256"/>
    <n v="25.6"/>
    <n v="216.47564469913999"/>
    <m/>
    <n v="120788.2521"/>
    <x v="0"/>
    <n v="14310.2564"/>
    <x v="1517"/>
    <x v="0"/>
    <m/>
  </r>
  <r>
    <d v="2025-09-30T02:53:18"/>
    <x v="1"/>
    <x v="30"/>
    <s v="ARAQUE ARROYAVE JOSE ALBEIRO"/>
    <x v="0"/>
    <x v="0"/>
    <n v="219"/>
    <n v="24.3333333333333"/>
    <n v="194.828080229226"/>
    <m/>
    <n v="108709.42690000001"/>
    <x v="1"/>
    <n v="14310.2564"/>
    <x v="1517"/>
    <x v="0"/>
    <m/>
  </r>
  <r>
    <d v="2025-09-30T02:53:19"/>
    <x v="9"/>
    <x v="31"/>
    <s v="MARTINEZ CHAVERRA LUIS NORBERTO"/>
    <x v="1"/>
    <x v="0"/>
    <n v="249"/>
    <n v="22.636363636363601"/>
    <n v="238.12320916905401"/>
    <s v="2 Descuentos (Jefe de ruta) "/>
    <n v="132867.07740000001"/>
    <x v="0"/>
    <n v="14310.2564"/>
    <x v="1517"/>
    <x v="0"/>
    <m/>
  </r>
  <r>
    <d v="2025-09-30T02:53:19"/>
    <x v="1"/>
    <x v="32"/>
    <s v="TABORDA ROJAS DIEGO ALEJANDRO"/>
    <x v="8"/>
    <x v="0"/>
    <n v="67"/>
    <n v="13.4"/>
    <n v="108.23782234957"/>
    <m/>
    <n v="60394.126100000001"/>
    <x v="1"/>
    <n v="14310.2564"/>
    <x v="1517"/>
    <x v="0"/>
    <m/>
  </r>
  <r>
    <d v="2025-09-30T02:53:19"/>
    <x v="9"/>
    <x v="33"/>
    <s v="CALLE BOTERO JUAN RICARDO"/>
    <x v="1"/>
    <x v="0"/>
    <n v="247"/>
    <n v="22.454545454545499"/>
    <n v="238.12320916905401"/>
    <s v="1 Descuento (Usuario desubicado) "/>
    <n v="132867.07740000001"/>
    <x v="0"/>
    <n v="14310.2564"/>
    <x v="1517"/>
    <x v="0"/>
    <m/>
  </r>
  <r>
    <d v="2025-09-30T02:53:19"/>
    <x v="1"/>
    <x v="34"/>
    <s v="PALMAR PANA EDIXON JOSUE"/>
    <x v="8"/>
    <x v="0"/>
    <n v="124"/>
    <n v="24.8"/>
    <n v="108.23782234957"/>
    <m/>
    <n v="60394.126100000001"/>
    <x v="0"/>
    <n v="14310.2564"/>
    <x v="1517"/>
    <x v="0"/>
    <m/>
  </r>
  <r>
    <d v="2025-09-30T02:53:20"/>
    <x v="9"/>
    <x v="35"/>
    <s v="OCAMPO OCAMPO ANTONIO JOSE"/>
    <x v="1"/>
    <x v="0"/>
    <n v="237"/>
    <n v="21.545454545454501"/>
    <n v="238.12320916905401"/>
    <m/>
    <n v="132867.07740000001"/>
    <x v="0"/>
    <n v="14310.2564"/>
    <x v="1517"/>
    <x v="0"/>
    <m/>
  </r>
  <r>
    <d v="2025-09-30T02:53:20"/>
    <x v="1"/>
    <x v="41"/>
    <s v="PARIAS MURIEL JHON FREDY"/>
    <x v="6"/>
    <x v="0"/>
    <n v="210"/>
    <n v="24.705882352941199"/>
    <n v="184.004297994269"/>
    <m/>
    <n v="102670.0143"/>
    <x v="1"/>
    <n v="14310.2564"/>
    <x v="1517"/>
    <x v="0"/>
    <m/>
  </r>
  <r>
    <d v="2025-09-30T02:53:20"/>
    <x v="9"/>
    <x v="40"/>
    <s v="AGUDELO GARCIA DENIN ANGELO"/>
    <x v="7"/>
    <x v="0"/>
    <n v="113"/>
    <n v="37.6666666666667"/>
    <n v="64.942693409742105"/>
    <m/>
    <n v="36236.475599999998"/>
    <x v="1"/>
    <n v="14310.2564"/>
    <x v="1517"/>
    <x v="0"/>
    <m/>
  </r>
  <r>
    <d v="2025-09-30T02:53:20"/>
    <x v="1"/>
    <x v="42"/>
    <s v="CALLE BOTERO ANDRES CAMILO "/>
    <x v="0"/>
    <x v="0"/>
    <n v="203"/>
    <n v="22.5555555555556"/>
    <n v="194.828080229226"/>
    <m/>
    <n v="108709.42690000001"/>
    <x v="1"/>
    <n v="14310.2564"/>
    <x v="1517"/>
    <x v="0"/>
    <m/>
  </r>
  <r>
    <d v="2025-10-01T03:38:25"/>
    <x v="9"/>
    <x v="0"/>
    <s v="HINCAPIE VILLA JUAN ESTIVEN"/>
    <x v="0"/>
    <x v="0"/>
    <n v="206"/>
    <n v="22.8888888888889"/>
    <n v="205.04460431654701"/>
    <s v="1 Descuento (Conduct) "/>
    <n v="114686.0935"/>
    <x v="0"/>
    <n v="14594.736800000001"/>
    <x v="1518"/>
    <x v="0"/>
    <m/>
  </r>
  <r>
    <d v="2025-10-01T03:38:25"/>
    <x v="1"/>
    <x v="37"/>
    <s v="SANCHEZ BETANCOURT FRANSCISCO"/>
    <x v="3"/>
    <x v="0"/>
    <n v="237"/>
    <n v="23.7"/>
    <n v="227.82733812949601"/>
    <s v="3 Descuentos (Jefe de ruta y abogado) "/>
    <n v="127428.99280000001"/>
    <x v="0"/>
    <n v="14594.736800000001"/>
    <x v="1518"/>
    <x v="0"/>
    <m/>
  </r>
  <r>
    <d v="2025-10-01T03:38:26"/>
    <x v="9"/>
    <x v="2"/>
    <s v="LONDOO LOPERA DUVAN ANDRES"/>
    <x v="0"/>
    <x v="0"/>
    <n v="245"/>
    <n v="27.2222222222222"/>
    <n v="205.04460431654701"/>
    <m/>
    <n v="114686.0935"/>
    <x v="1"/>
    <n v="14594.736800000001"/>
    <x v="1518"/>
    <x v="0"/>
    <m/>
  </r>
  <r>
    <d v="2025-10-01T03:38:26"/>
    <x v="1"/>
    <x v="3"/>
    <s v="LOPEZ PINEDA DANIEL ESTIVEN"/>
    <x v="1"/>
    <x v="0"/>
    <n v="227"/>
    <n v="20.636363636363601"/>
    <n v="250.61007194244601"/>
    <m/>
    <n v="140171.8921"/>
    <x v="0"/>
    <n v="14594.736800000001"/>
    <x v="1518"/>
    <x v="0"/>
    <m/>
  </r>
  <r>
    <d v="2025-10-01T03:38:26"/>
    <x v="9"/>
    <x v="5"/>
    <s v="GONZALEZ PEREZ RAFAEL JOSE"/>
    <x v="8"/>
    <x v="0"/>
    <n v="135"/>
    <n v="27"/>
    <n v="113.91366906474801"/>
    <m/>
    <n v="63714.496400000004"/>
    <x v="1"/>
    <n v="14594.736800000001"/>
    <x v="1518"/>
    <x v="0"/>
    <m/>
  </r>
  <r>
    <d v="2025-10-01T03:38:27"/>
    <x v="1"/>
    <x v="6"/>
    <s v="CARTAGENA RAMIREZ FREDY ALONSO"/>
    <x v="6"/>
    <x v="0"/>
    <n v="228"/>
    <n v="28.5"/>
    <n v="182.26187050359701"/>
    <m/>
    <n v="101943.1942"/>
    <x v="0"/>
    <n v="14594.736800000001"/>
    <x v="1518"/>
    <x v="0"/>
    <m/>
  </r>
  <r>
    <d v="2025-10-01T03:38:27"/>
    <x v="9"/>
    <x v="7"/>
    <s v="MARIN ALZATE KEVIN ANDRES"/>
    <x v="3"/>
    <x v="0"/>
    <n v="274"/>
    <n v="27.4"/>
    <n v="227.82733812949601"/>
    <s v="1 Descuento (Jefe de ruta) "/>
    <n v="127428.99280000001"/>
    <x v="0"/>
    <n v="14594.736800000001"/>
    <x v="1518"/>
    <x v="0"/>
    <m/>
  </r>
  <r>
    <d v="2025-10-01T03:38:27"/>
    <x v="1"/>
    <x v="8"/>
    <s v="YEPES TORRES JHON ALEXANDER"/>
    <x v="2"/>
    <x v="0"/>
    <n v="141"/>
    <n v="21.692307692307701"/>
    <n v="148.08776978417299"/>
    <s v="1 Descuento (Conduct) "/>
    <n v="82828.845300000001"/>
    <x v="0"/>
    <n v="14594.736800000001"/>
    <x v="1518"/>
    <x v="0"/>
    <m/>
  </r>
  <r>
    <d v="2025-10-01T03:38:28"/>
    <x v="9"/>
    <x v="9"/>
    <s v="MACIAS HERNANDEZ JULIAN DAVID"/>
    <x v="0"/>
    <x v="0"/>
    <n v="172"/>
    <n v="19.1111111111111"/>
    <n v="205.04460431654701"/>
    <m/>
    <n v="114686.0935"/>
    <x v="0"/>
    <n v="14594.736800000001"/>
    <x v="1518"/>
    <x v="0"/>
    <m/>
  </r>
  <r>
    <d v="2025-10-01T03:38:28"/>
    <x v="1"/>
    <x v="10"/>
    <s v="CUADROS PRESIGA JOSE GABRIEL"/>
    <x v="0"/>
    <x v="0"/>
    <n v="193"/>
    <n v="21.4444444444444"/>
    <n v="205.04460431654701"/>
    <m/>
    <n v="114686.0935"/>
    <x v="0"/>
    <n v="14594.736800000001"/>
    <x v="1518"/>
    <x v="0"/>
    <m/>
  </r>
  <r>
    <d v="2025-10-01T03:38:28"/>
    <x v="9"/>
    <x v="11"/>
    <s v="HERNANDEZ MACIAS GILBERTO"/>
    <x v="0"/>
    <x v="0"/>
    <n v="214"/>
    <n v="23.7777777777778"/>
    <n v="205.04460431654701"/>
    <m/>
    <n v="114686.0935"/>
    <x v="1"/>
    <n v="14594.736800000001"/>
    <x v="1518"/>
    <x v="0"/>
    <m/>
  </r>
  <r>
    <d v="2025-10-01T03:38:28"/>
    <x v="1"/>
    <x v="12"/>
    <s v="VERENZUELA MARTINEZ ALEXANDER"/>
    <x v="3"/>
    <x v="0"/>
    <n v="251"/>
    <n v="25.1"/>
    <n v="227.82733812949601"/>
    <s v="5 Descuentos (Transbordo y jefe de ruta) "/>
    <n v="127428.99280000001"/>
    <x v="1"/>
    <n v="14594.736800000001"/>
    <x v="1518"/>
    <x v="0"/>
    <m/>
  </r>
  <r>
    <d v="2025-10-01T03:38:29"/>
    <x v="9"/>
    <x v="13"/>
    <s v="MURILLO  YORMAN ANDRES"/>
    <x v="3"/>
    <x v="0"/>
    <n v="223"/>
    <n v="22.3"/>
    <n v="227.82733812949601"/>
    <s v="3 Descuentos (transbordo y conduct) "/>
    <n v="127428.99280000001"/>
    <x v="0"/>
    <n v="14594.736800000001"/>
    <x v="1518"/>
    <x v="0"/>
    <m/>
  </r>
  <r>
    <d v="2025-10-01T03:38:29"/>
    <x v="1"/>
    <x v="14"/>
    <s v="PARRA VILLA YUBER ALONSO"/>
    <x v="3"/>
    <x v="0"/>
    <n v="211"/>
    <n v="21.1"/>
    <n v="227.82733812949601"/>
    <s v="1 Descuento (Despachador) "/>
    <n v="127428.99280000001"/>
    <x v="0"/>
    <n v="14594.736800000001"/>
    <x v="1518"/>
    <x v="0"/>
    <m/>
  </r>
  <r>
    <d v="2025-10-01T03:38:29"/>
    <x v="9"/>
    <x v="15"/>
    <s v="ALBERTO ARISTIZABAL RAFAEL"/>
    <x v="2"/>
    <x v="0"/>
    <n v="105"/>
    <n v="19.090909090909101"/>
    <n v="125.30503597122301"/>
    <m/>
    <n v="70085.945999999996"/>
    <x v="0"/>
    <n v="14594.736800000001"/>
    <x v="1518"/>
    <x v="0"/>
    <m/>
  </r>
  <r>
    <d v="2025-10-01T03:38:30"/>
    <x v="1"/>
    <x v="16"/>
    <s v="MACEA ARBELAEZ MATEO"/>
    <x v="9"/>
    <x v="0"/>
    <n v="233"/>
    <n v="19.4166666666667"/>
    <n v="273.39280575539601"/>
    <s v="1 Descuento (Conduct) "/>
    <n v="152914.79139999999"/>
    <x v="0"/>
    <n v="14594.736800000001"/>
    <x v="1518"/>
    <x v="0"/>
    <m/>
  </r>
  <r>
    <d v="2025-10-01T03:38:30"/>
    <x v="9"/>
    <x v="17"/>
    <s v="VALENCIA MENDOZA JHON"/>
    <x v="3"/>
    <x v="0"/>
    <n v="245"/>
    <n v="24.5"/>
    <n v="227.82733812949601"/>
    <s v="1 Descuento (Despachador) "/>
    <n v="127428.99280000001"/>
    <x v="0"/>
    <n v="14594.736800000001"/>
    <x v="1518"/>
    <x v="0"/>
    <m/>
  </r>
  <r>
    <d v="2025-10-01T03:38:30"/>
    <x v="1"/>
    <x v="18"/>
    <s v="DAVID  HENRY GIOVANNY"/>
    <x v="0"/>
    <x v="0"/>
    <n v="259"/>
    <n v="28.7777777777778"/>
    <n v="205.04460431654701"/>
    <s v="2 Descuentos (Usuarios desubicados) "/>
    <n v="114686.0935"/>
    <x v="0"/>
    <n v="14594.736800000001"/>
    <x v="1518"/>
    <x v="0"/>
    <m/>
  </r>
  <r>
    <d v="2025-10-01T03:38:31"/>
    <x v="9"/>
    <x v="19"/>
    <s v="QUIRAMA CASTAEDA JHON JADER"/>
    <x v="0"/>
    <x v="0"/>
    <n v="227"/>
    <n v="25.2222222222222"/>
    <n v="205.04460431654701"/>
    <s v="1 Descuento (Despachador) "/>
    <n v="114686.0935"/>
    <x v="1"/>
    <n v="14594.736800000001"/>
    <x v="1518"/>
    <x v="0"/>
    <m/>
  </r>
  <r>
    <d v="2025-10-01T03:38:31"/>
    <x v="1"/>
    <x v="20"/>
    <s v="SALDARRIAGA PARRA LUIS ALBERTO"/>
    <x v="0"/>
    <x v="0"/>
    <n v="131"/>
    <n v="14.5555555555556"/>
    <n v="205.04460431654701"/>
    <m/>
    <n v="114686.0935"/>
    <x v="2"/>
    <n v="14594.736800000001"/>
    <x v="1518"/>
    <x v="0"/>
    <m/>
  </r>
  <r>
    <d v="2025-10-01T03:38:31"/>
    <x v="9"/>
    <x v="38"/>
    <s v="JIMENEZ HURTADO CARLOS ESTIVEN "/>
    <x v="10"/>
    <x v="0"/>
    <n v="91"/>
    <n v="22.75"/>
    <n v="91.130935251798604"/>
    <m/>
    <n v="50971.597099999999"/>
    <x v="1"/>
    <n v="14594.736800000001"/>
    <x v="1518"/>
    <x v="0"/>
    <m/>
  </r>
  <r>
    <d v="2025-10-01T03:38:31"/>
    <x v="1"/>
    <x v="22"/>
    <s v="ESPINOZA CHAVARRIA GUILLERMO LEON "/>
    <x v="0"/>
    <x v="0"/>
    <n v="197"/>
    <n v="21.8888888888889"/>
    <n v="205.04460431654701"/>
    <m/>
    <n v="114686.0935"/>
    <x v="0"/>
    <n v="14594.736800000001"/>
    <x v="1518"/>
    <x v="0"/>
    <m/>
  </r>
  <r>
    <d v="2025-10-01T03:38:32"/>
    <x v="9"/>
    <x v="23"/>
    <s v="JARAMILLO JARAMILLO FRANCISCO WBEIMAR"/>
    <x v="6"/>
    <x v="0"/>
    <n v="144"/>
    <n v="18"/>
    <n v="182.26187050359701"/>
    <m/>
    <n v="101943.1942"/>
    <x v="0"/>
    <n v="14594.736800000001"/>
    <x v="1518"/>
    <x v="0"/>
    <m/>
  </r>
  <r>
    <d v="2025-10-01T03:38:32"/>
    <x v="1"/>
    <x v="24"/>
    <s v="LAYOS JIMENEZ JOHAN CAMILO"/>
    <x v="6"/>
    <x v="0"/>
    <n v="139"/>
    <n v="17.375"/>
    <n v="182.26187050359701"/>
    <m/>
    <n v="101943.1942"/>
    <x v="0"/>
    <n v="14594.736800000001"/>
    <x v="1518"/>
    <x v="0"/>
    <m/>
  </r>
  <r>
    <d v="2025-10-01T03:38:32"/>
    <x v="9"/>
    <x v="25"/>
    <s v="LEON PEREZ RAUL ENRIQUE"/>
    <x v="0"/>
    <x v="0"/>
    <n v="185"/>
    <n v="20.5555555555556"/>
    <n v="205.04460431654701"/>
    <m/>
    <n v="114686.0935"/>
    <x v="0"/>
    <n v="14594.736800000001"/>
    <x v="1518"/>
    <x v="0"/>
    <m/>
  </r>
  <r>
    <d v="2025-10-01T03:38:33"/>
    <x v="1"/>
    <x v="39"/>
    <s v="PALACIO ARIAS YORFAN ALEXIS"/>
    <x v="3"/>
    <x v="0"/>
    <n v="242"/>
    <n v="24.2"/>
    <n v="227.82733812949601"/>
    <m/>
    <n v="127428.99280000001"/>
    <x v="0"/>
    <n v="14594.736800000001"/>
    <x v="1518"/>
    <x v="0"/>
    <m/>
  </r>
  <r>
    <d v="2025-10-01T03:38:33"/>
    <x v="9"/>
    <x v="27"/>
    <s v="OSORIO URREGO SANTIAGO"/>
    <x v="9"/>
    <x v="0"/>
    <n v="301"/>
    <n v="25.0833333333333"/>
    <n v="273.39280575539601"/>
    <m/>
    <n v="152914.79139999999"/>
    <x v="0"/>
    <n v="14594.736800000001"/>
    <x v="1518"/>
    <x v="0"/>
    <m/>
  </r>
  <r>
    <d v="2025-10-01T03:38:33"/>
    <x v="1"/>
    <x v="28"/>
    <s v="MARULANDA JARAMILLO DAWER ANDRES"/>
    <x v="3"/>
    <x v="0"/>
    <n v="237"/>
    <n v="23.7"/>
    <n v="227.82733812949601"/>
    <s v="5 Descuentos (Conducts) "/>
    <n v="127428.99280000001"/>
    <x v="0"/>
    <n v="14594.736800000001"/>
    <x v="1518"/>
    <x v="0"/>
    <m/>
  </r>
  <r>
    <d v="2025-10-01T03:38:34"/>
    <x v="9"/>
    <x v="29"/>
    <s v="MONTOYA OSPINA GILBERTO ANTONIO"/>
    <x v="3"/>
    <x v="0"/>
    <n v="243"/>
    <n v="24.3"/>
    <n v="227.82733812949601"/>
    <s v="3 Descuentos (conducts y asociado) "/>
    <n v="127428.99280000001"/>
    <x v="0"/>
    <n v="14594.736800000001"/>
    <x v="1518"/>
    <x v="0"/>
    <m/>
  </r>
  <r>
    <d v="2025-10-01T03:38:34"/>
    <x v="1"/>
    <x v="30"/>
    <s v="ARAQUE ARROYAVE JOSE ALBEIRO"/>
    <x v="6"/>
    <x v="0"/>
    <n v="180"/>
    <n v="24"/>
    <n v="170.870503597122"/>
    <s v="6 Descuentos (Transbordo) "/>
    <n v="95571.744600000005"/>
    <x v="1"/>
    <n v="14594.736800000001"/>
    <x v="1518"/>
    <x v="0"/>
    <m/>
  </r>
  <r>
    <d v="2025-10-01T03:38:34"/>
    <x v="9"/>
    <x v="31"/>
    <s v="MARTINEZ CHAVERRA LUIS NORBERTO"/>
    <x v="3"/>
    <x v="0"/>
    <n v="254"/>
    <n v="25.4"/>
    <n v="227.82733812949601"/>
    <m/>
    <n v="127428.99280000001"/>
    <x v="0"/>
    <n v="14594.736800000001"/>
    <x v="1518"/>
    <x v="0"/>
    <m/>
  </r>
  <r>
    <d v="2025-10-01T03:38:35"/>
    <x v="1"/>
    <x v="32"/>
    <s v="TABORDA ROJAS DIEGO ALEJANDRO"/>
    <x v="1"/>
    <x v="0"/>
    <n v="269"/>
    <n v="24.454545454545499"/>
    <n v="250.61007194244601"/>
    <s v="1 Descuento (Despachador) "/>
    <n v="140171.8921"/>
    <x v="1"/>
    <n v="14594.736800000001"/>
    <x v="1518"/>
    <x v="0"/>
    <m/>
  </r>
  <r>
    <d v="2025-10-01T03:38:35"/>
    <x v="9"/>
    <x v="33"/>
    <s v="CALLE BOTERO JUAN RICARDO"/>
    <x v="0"/>
    <x v="0"/>
    <n v="209"/>
    <n v="23.2222222222222"/>
    <n v="205.04460431654701"/>
    <m/>
    <n v="114686.0935"/>
    <x v="0"/>
    <n v="14594.736800000001"/>
    <x v="1518"/>
    <x v="0"/>
    <m/>
  </r>
  <r>
    <d v="2025-10-01T03:38:35"/>
    <x v="1"/>
    <x v="34"/>
    <s v="PALMAR PANA EDIXON JOSUE"/>
    <x v="1"/>
    <x v="0"/>
    <n v="228"/>
    <n v="20.727272727272702"/>
    <n v="250.61007194244601"/>
    <s v="4 Descuentos (Usuarios desubicados, asociado y despachador) "/>
    <n v="140171.8921"/>
    <x v="0"/>
    <n v="14594.736800000001"/>
    <x v="1518"/>
    <x v="0"/>
    <m/>
  </r>
  <r>
    <d v="2025-10-01T03:38:36"/>
    <x v="1"/>
    <x v="41"/>
    <s v="PARIAS MURIEL JHON FREDY"/>
    <x v="0"/>
    <x v="0"/>
    <n v="186"/>
    <n v="20.6666666666667"/>
    <n v="205.04460431654701"/>
    <m/>
    <n v="114686.0935"/>
    <x v="1"/>
    <n v="14594.736800000001"/>
    <x v="1518"/>
    <x v="0"/>
    <m/>
  </r>
  <r>
    <d v="2025-10-01T03:38:36"/>
    <x v="9"/>
    <x v="40"/>
    <s v="LOPERA ALVAREZ ESTIVEN"/>
    <x v="1"/>
    <x v="0"/>
    <n v="243"/>
    <n v="22.090909090909101"/>
    <n v="250.61007194244601"/>
    <m/>
    <n v="140171.8921"/>
    <x v="1"/>
    <n v="14594.736800000001"/>
    <x v="1518"/>
    <x v="0"/>
    <m/>
  </r>
  <r>
    <d v="2025-10-01T03:38:35"/>
    <x v="9"/>
    <x v="35"/>
    <s v="OCAMPO OCAMPO ANTONIO JOSE"/>
    <x v="3"/>
    <x v="0"/>
    <n v="213"/>
    <n v="21.3"/>
    <n v="227.82733812949601"/>
    <m/>
    <n v="127428.99280000001"/>
    <x v="0"/>
    <n v="14594.736800000001"/>
    <x v="1518"/>
    <x v="0"/>
    <m/>
  </r>
  <r>
    <d v="2025-10-01T03:38:36"/>
    <x v="1"/>
    <x v="42"/>
    <s v="CALLE BOTERO ANDRES CAMILO "/>
    <x v="0"/>
    <x v="0"/>
    <n v="199"/>
    <n v="22.1111111111111"/>
    <n v="205.04460431654701"/>
    <m/>
    <n v="114686.0935"/>
    <x v="1"/>
    <n v="14594.736800000001"/>
    <x v="1518"/>
    <x v="0"/>
    <m/>
  </r>
  <r>
    <d v="2025-10-02T01:49:36"/>
    <x v="9"/>
    <x v="0"/>
    <s v="HINCAPIE VILLA JUAN ESTIVEN"/>
    <x v="3"/>
    <x v="0"/>
    <n v="210"/>
    <n v="21"/>
    <n v="227.85100286533"/>
    <m/>
    <n v="127442.8367"/>
    <x v="0"/>
    <n v="13517.5"/>
    <x v="1519"/>
    <x v="0"/>
    <m/>
  </r>
  <r>
    <d v="2025-10-02T01:49:36"/>
    <x v="1"/>
    <x v="1"/>
    <s v="GONZALEZ IPUANA RENE"/>
    <x v="3"/>
    <x v="3"/>
    <n v="230"/>
    <n v="23"/>
    <n v="227.85100286533"/>
    <m/>
    <n v="127442.8367"/>
    <x v="0"/>
    <n v="13517.5"/>
    <x v="1519"/>
    <x v="0"/>
    <m/>
  </r>
  <r>
    <d v="2025-10-02T01:49:36"/>
    <x v="9"/>
    <x v="37"/>
    <s v="SANCHEZ BETANCOURT FRANSCISCO"/>
    <x v="3"/>
    <x v="0"/>
    <n v="235"/>
    <n v="23.5"/>
    <n v="227.85100286533"/>
    <s v="1 Descuento (Conduct) "/>
    <n v="127442.8367"/>
    <x v="0"/>
    <n v="13517.5"/>
    <x v="1519"/>
    <x v="0"/>
    <m/>
  </r>
  <r>
    <d v="2025-10-02T01:49:37"/>
    <x v="1"/>
    <x v="2"/>
    <s v="LONDOO LOPERA DUVAN ANDRES"/>
    <x v="2"/>
    <x v="0"/>
    <n v="184"/>
    <n v="30.6666666666667"/>
    <n v="136.710601719198"/>
    <m/>
    <n v="76465.702000000005"/>
    <x v="1"/>
    <n v="13517.5"/>
    <x v="1519"/>
    <x v="0"/>
    <m/>
  </r>
  <r>
    <d v="2025-10-02T01:49:37"/>
    <x v="9"/>
    <x v="3"/>
    <s v="LOPEZ PINEDA DANIEL ESTIVEN"/>
    <x v="1"/>
    <x v="0"/>
    <n v="243"/>
    <n v="22.090909090909101"/>
    <n v="250.63610315186199"/>
    <s v="3 Descuentos (despachador, conduct y usuario desubicado) "/>
    <n v="140187.12030000001"/>
    <x v="0"/>
    <n v="13517.5"/>
    <x v="1519"/>
    <x v="0"/>
    <m/>
  </r>
  <r>
    <d v="2025-10-02T01:49:37"/>
    <x v="1"/>
    <x v="4"/>
    <s v="GIRALDO GIRALDO YOVIN ANDRES"/>
    <x v="0"/>
    <x v="3"/>
    <n v="206"/>
    <n v="22.8888888888889"/>
    <n v="205.06590257879699"/>
    <s v="2 Descuentos (Usuarios desubicados) "/>
    <n v="114698.553"/>
    <x v="1"/>
    <n v="13517.5"/>
    <x v="1519"/>
    <x v="0"/>
    <m/>
  </r>
  <r>
    <d v="2025-10-02T01:49:38"/>
    <x v="9"/>
    <x v="5"/>
    <s v="GONZALEZ PEREZ RAFAEL JOSE"/>
    <x v="2"/>
    <x v="0"/>
    <n v="132"/>
    <n v="22"/>
    <n v="136.710601719198"/>
    <m/>
    <n v="76465.702000000005"/>
    <x v="1"/>
    <n v="13517.5"/>
    <x v="1519"/>
    <x v="0"/>
    <m/>
  </r>
  <r>
    <d v="2025-10-02T01:49:38"/>
    <x v="1"/>
    <x v="6"/>
    <s v="CARTAGENA RAMIREZ FREDY ALONSO "/>
    <x v="6"/>
    <x v="0"/>
    <n v="200"/>
    <n v="25"/>
    <n v="182.28080229226401"/>
    <s v="1 Descuento (Conduct) "/>
    <n v="101954.2693"/>
    <x v="0"/>
    <n v="13517.5"/>
    <x v="1519"/>
    <x v="0"/>
    <m/>
  </r>
  <r>
    <d v="2025-10-02T01:49:38"/>
    <x v="9"/>
    <x v="7"/>
    <s v="MARIN ALZATE KEVIN ANDRES"/>
    <x v="3"/>
    <x v="0"/>
    <n v="260"/>
    <n v="26"/>
    <n v="227.85100286533"/>
    <m/>
    <n v="127442.8367"/>
    <x v="0"/>
    <n v="13517.5"/>
    <x v="1519"/>
    <x v="0"/>
    <m/>
  </r>
  <r>
    <d v="2025-10-02T01:49:39"/>
    <x v="1"/>
    <x v="8"/>
    <s v="YEPES TORRES JHON ALEXANDER"/>
    <x v="0"/>
    <x v="0"/>
    <n v="232"/>
    <n v="25.7777777777778"/>
    <n v="205.06590257879699"/>
    <m/>
    <n v="114698.553"/>
    <x v="0"/>
    <n v="13517.5"/>
    <x v="1519"/>
    <x v="0"/>
    <m/>
  </r>
  <r>
    <d v="2025-10-02T01:49:39"/>
    <x v="9"/>
    <x v="9"/>
    <s v="DAVID  HENRY GIOVANNY"/>
    <x v="0"/>
    <x v="0"/>
    <n v="201"/>
    <n v="22.3333333333333"/>
    <n v="205.06590257879699"/>
    <m/>
    <n v="114698.553"/>
    <x v="0"/>
    <n v="13517.5"/>
    <x v="1519"/>
    <x v="0"/>
    <m/>
  </r>
  <r>
    <d v="2025-10-02T01:49:39"/>
    <x v="1"/>
    <x v="10"/>
    <s v="PULGARIN GARCIA YONATHAN ANDRES"/>
    <x v="0"/>
    <x v="0"/>
    <n v="152"/>
    <n v="16.8888888888889"/>
    <n v="205.06590257879699"/>
    <m/>
    <n v="114698.553"/>
    <x v="0"/>
    <n v="13517.5"/>
    <x v="1519"/>
    <x v="0"/>
    <m/>
  </r>
  <r>
    <d v="2025-10-02T01:49:39"/>
    <x v="9"/>
    <x v="11"/>
    <s v="DURANGO PAEZ GILDARDO"/>
    <x v="1"/>
    <x v="0"/>
    <n v="262"/>
    <n v="23.818181818181799"/>
    <n v="250.63610315186199"/>
    <m/>
    <n v="140187.12030000001"/>
    <x v="1"/>
    <n v="13517.5"/>
    <x v="1519"/>
    <x v="0"/>
    <m/>
  </r>
  <r>
    <d v="2025-10-02T01:49:40"/>
    <x v="1"/>
    <x v="12"/>
    <s v="VERENZUELA MARTINEZ ALEXANDER"/>
    <x v="0"/>
    <x v="0"/>
    <n v="233"/>
    <n v="25.8888888888889"/>
    <n v="205.06590257879699"/>
    <s v="1 Descuento (Despachador) "/>
    <n v="114698.553"/>
    <x v="1"/>
    <n v="13517.5"/>
    <x v="1519"/>
    <x v="0"/>
    <m/>
  </r>
  <r>
    <d v="2025-10-02T01:49:40"/>
    <x v="9"/>
    <x v="13"/>
    <s v="PEREZ GARCIA JUAN ESTEBAN"/>
    <x v="4"/>
    <x v="0"/>
    <n v="184"/>
    <n v="26.285714285714299"/>
    <n v="159.495702005731"/>
    <m/>
    <n v="89209.985700000005"/>
    <x v="0"/>
    <n v="13517.5"/>
    <x v="1519"/>
    <x v="0"/>
    <m/>
  </r>
  <r>
    <d v="2025-10-02T01:49:40"/>
    <x v="1"/>
    <x v="14"/>
    <s v="PARRA VILLA YUBER ALONSO"/>
    <x v="1"/>
    <x v="0"/>
    <n v="220"/>
    <n v="20"/>
    <n v="250.63610315186199"/>
    <m/>
    <n v="140187.12030000001"/>
    <x v="0"/>
    <n v="13517.5"/>
    <x v="1519"/>
    <x v="0"/>
    <m/>
  </r>
  <r>
    <d v="2025-10-02T01:49:40"/>
    <x v="9"/>
    <x v="15"/>
    <s v="ALBERTO ARISTIZABAL RAFAEL"/>
    <x v="4"/>
    <x v="0"/>
    <n v="185"/>
    <n v="26.428571428571399"/>
    <n v="159.495702005731"/>
    <s v="3 Descuentos (Usuarios desubicados y despachador) "/>
    <n v="89209.985700000005"/>
    <x v="0"/>
    <n v="13517.5"/>
    <x v="1519"/>
    <x v="0"/>
    <m/>
  </r>
  <r>
    <d v="2025-10-02T01:49:41"/>
    <x v="1"/>
    <x v="16"/>
    <s v="MACEA ARBELAEZ MATEO"/>
    <x v="6"/>
    <x v="0"/>
    <n v="164"/>
    <n v="20.5"/>
    <n v="182.28080229226401"/>
    <m/>
    <n v="101954.2693"/>
    <x v="0"/>
    <n v="13517.5"/>
    <x v="1519"/>
    <x v="0"/>
    <m/>
  </r>
  <r>
    <d v="2025-10-02T01:49:41"/>
    <x v="9"/>
    <x v="17"/>
    <s v="MURILLO  YORMAN ANDRES"/>
    <x v="0"/>
    <x v="0"/>
    <n v="193"/>
    <n v="21.4444444444444"/>
    <n v="205.06590257879699"/>
    <s v="1 Descuento (Despachador) "/>
    <n v="114698.553"/>
    <x v="0"/>
    <n v="13517.5"/>
    <x v="1519"/>
    <x v="0"/>
    <m/>
  </r>
  <r>
    <d v="2025-10-02T01:49:41"/>
    <x v="1"/>
    <x v="18"/>
    <s v="DURANGO DAVID JOSE"/>
    <x v="2"/>
    <x v="0"/>
    <n v="144"/>
    <n v="24"/>
    <n v="136.710601719198"/>
    <m/>
    <n v="76465.702000000005"/>
    <x v="0"/>
    <n v="13517.5"/>
    <x v="1519"/>
    <x v="0"/>
    <m/>
  </r>
  <r>
    <d v="2025-10-02T01:49:41"/>
    <x v="9"/>
    <x v="19"/>
    <s v="QUIRAMA CASTAEDA JHON JADER"/>
    <x v="0"/>
    <x v="0"/>
    <n v="187"/>
    <n v="20.7777777777778"/>
    <n v="205.06590257879699"/>
    <m/>
    <n v="114698.553"/>
    <x v="1"/>
    <n v="13517.5"/>
    <x v="1519"/>
    <x v="0"/>
    <m/>
  </r>
  <r>
    <d v="2025-10-02T01:49:41"/>
    <x v="1"/>
    <x v="20"/>
    <s v="SALDARRIAGA PARRA LUIS ALBERTO"/>
    <x v="6"/>
    <x v="0"/>
    <n v="155"/>
    <n v="19.375"/>
    <n v="182.28080229226401"/>
    <m/>
    <n v="101954.2693"/>
    <x v="2"/>
    <n v="13517.5"/>
    <x v="1519"/>
    <x v="0"/>
    <m/>
  </r>
  <r>
    <d v="2025-10-02T01:49:42"/>
    <x v="9"/>
    <x v="38"/>
    <s v="JIMENEZ HURTADO CARLOS ESTIVEN "/>
    <x v="0"/>
    <x v="0"/>
    <n v="200"/>
    <n v="22.2222222222222"/>
    <n v="205.06590257879699"/>
    <m/>
    <n v="114698.553"/>
    <x v="1"/>
    <n v="13517.5"/>
    <x v="1519"/>
    <x v="0"/>
    <m/>
  </r>
  <r>
    <d v="2025-10-02T01:49:42"/>
    <x v="1"/>
    <x v="22"/>
    <s v="CIRO MARIN RODRIGO ALBERTO"/>
    <x v="3"/>
    <x v="0"/>
    <n v="220"/>
    <n v="22"/>
    <n v="227.85100286533"/>
    <m/>
    <n v="127442.8367"/>
    <x v="0"/>
    <n v="13517.5"/>
    <x v="1519"/>
    <x v="0"/>
    <m/>
  </r>
  <r>
    <d v="2025-10-02T01:49:42"/>
    <x v="9"/>
    <x v="23"/>
    <s v="FLORES RINCON JORGE ALBERTO"/>
    <x v="1"/>
    <x v="0"/>
    <n v="228"/>
    <n v="20.727272727272702"/>
    <n v="250.63610315186199"/>
    <m/>
    <n v="140187.12030000001"/>
    <x v="0"/>
    <n v="13517.5"/>
    <x v="1519"/>
    <x v="0"/>
    <m/>
  </r>
  <r>
    <d v="2025-10-02T01:49:42"/>
    <x v="1"/>
    <x v="24"/>
    <s v="AGUDELO GARCIA DENIN ANGELO"/>
    <x v="0"/>
    <x v="0"/>
    <n v="159"/>
    <n v="17.6666666666667"/>
    <n v="205.06590257879699"/>
    <s v="1 Descuento (Usuario desubicado) "/>
    <n v="114698.553"/>
    <x v="0"/>
    <n v="13517.5"/>
    <x v="1519"/>
    <x v="0"/>
    <m/>
  </r>
  <r>
    <d v="2025-10-02T01:49:43"/>
    <x v="9"/>
    <x v="25"/>
    <s v="LEON PEREZ RAUL ENRIQUE"/>
    <x v="8"/>
    <x v="0"/>
    <n v="97"/>
    <n v="19.399999999999999"/>
    <n v="113.925501432665"/>
    <m/>
    <n v="63721.418299999998"/>
    <x v="0"/>
    <n v="13517.5"/>
    <x v="1519"/>
    <x v="0"/>
    <m/>
  </r>
  <r>
    <d v="2025-10-02T01:49:43"/>
    <x v="1"/>
    <x v="39"/>
    <s v="PALACIO ARIAS YORFAN ALEXIS"/>
    <x v="0"/>
    <x v="0"/>
    <n v="219"/>
    <n v="24.3333333333333"/>
    <n v="205.06590257879699"/>
    <s v="1 Descuento (Despachador) "/>
    <n v="114698.553"/>
    <x v="0"/>
    <n v="13517.5"/>
    <x v="1519"/>
    <x v="0"/>
    <m/>
  </r>
  <r>
    <d v="2025-10-02T01:49:43"/>
    <x v="9"/>
    <x v="27"/>
    <s v="OSORIO URREGO SANTIAGO"/>
    <x v="1"/>
    <x v="0"/>
    <n v="276"/>
    <n v="25.090909090909101"/>
    <n v="250.63610315186199"/>
    <m/>
    <n v="140187.12030000001"/>
    <x v="0"/>
    <n v="13517.5"/>
    <x v="1519"/>
    <x v="0"/>
    <m/>
  </r>
  <r>
    <d v="2025-10-02T01:49:43"/>
    <x v="1"/>
    <x v="28"/>
    <s v="MARULANDA JARAMILLO DAWER ANDRES"/>
    <x v="0"/>
    <x v="3"/>
    <n v="172"/>
    <n v="19.1111111111111"/>
    <n v="205.06590257879699"/>
    <m/>
    <n v="114698.553"/>
    <x v="0"/>
    <n v="13517.5"/>
    <x v="1519"/>
    <x v="0"/>
    <m/>
  </r>
  <r>
    <d v="2025-10-02T01:49:44"/>
    <x v="9"/>
    <x v="29"/>
    <s v="LOPERA ALVAREZ ESTIVEN"/>
    <x v="1"/>
    <x v="0"/>
    <n v="272"/>
    <n v="24.727272727272702"/>
    <n v="250.63610315186199"/>
    <s v="1 Descuento (Despachador) "/>
    <n v="140187.12030000001"/>
    <x v="0"/>
    <n v="13517.5"/>
    <x v="1519"/>
    <x v="0"/>
    <m/>
  </r>
  <r>
    <d v="2025-10-02T01:49:44"/>
    <x v="1"/>
    <x v="30"/>
    <s v="ARAQUE ARROYAVE JOSE ALBEIRO"/>
    <x v="6"/>
    <x v="0"/>
    <n v="218"/>
    <n v="27.25"/>
    <n v="182.28080229226401"/>
    <s v="1 Descuento (Despachador) "/>
    <n v="101954.2693"/>
    <x v="1"/>
    <n v="13517.5"/>
    <x v="1519"/>
    <x v="0"/>
    <m/>
  </r>
  <r>
    <d v="2025-10-02T01:49:44"/>
    <x v="9"/>
    <x v="31"/>
    <s v="JARAMILLO JARAMILLO FRANCISCO WBEIMAR"/>
    <x v="2"/>
    <x v="0"/>
    <n v="115"/>
    <n v="19.1666666666667"/>
    <n v="136.710601719198"/>
    <m/>
    <n v="76465.702000000005"/>
    <x v="0"/>
    <n v="13517.5"/>
    <x v="1519"/>
    <x v="0"/>
    <m/>
  </r>
  <r>
    <d v="2025-10-02T01:49:44"/>
    <x v="1"/>
    <x v="32"/>
    <s v="TABORDA ROJAS DIEGO ALEJANDRO"/>
    <x v="2"/>
    <x v="0"/>
    <n v="154"/>
    <n v="25.6666666666667"/>
    <n v="136.710601719198"/>
    <m/>
    <n v="76465.702000000005"/>
    <x v="1"/>
    <n v="13517.5"/>
    <x v="1519"/>
    <x v="0"/>
    <m/>
  </r>
  <r>
    <d v="2025-10-02T01:49:45"/>
    <x v="9"/>
    <x v="33"/>
    <s v="MACIAS HERNANDEZ JULIAN DAVID"/>
    <x v="6"/>
    <x v="0"/>
    <n v="161"/>
    <n v="20.125"/>
    <n v="182.28080229226401"/>
    <m/>
    <n v="101954.2693"/>
    <x v="0"/>
    <n v="13517.5"/>
    <x v="1519"/>
    <x v="0"/>
    <m/>
  </r>
  <r>
    <d v="2025-10-02T01:49:45"/>
    <x v="1"/>
    <x v="34"/>
    <s v="PALMAR PANA EDIXON JOSUE"/>
    <x v="0"/>
    <x v="0"/>
    <n v="187"/>
    <n v="20.7777777777778"/>
    <n v="205.06590257879699"/>
    <s v="Se descuenta 0.5 viaje de 3 25 pm ya que abandona ruta sin autorizacin. 1 Descuento (Tecnico radios) "/>
    <n v="108326.4405"/>
    <x v="0"/>
    <n v="13517.5"/>
    <x v="1519"/>
    <x v="2"/>
    <n v="11.3925"/>
  </r>
  <r>
    <d v="2025-10-02T01:49:45"/>
    <x v="9"/>
    <x v="35"/>
    <s v="OCAMPO OCAMPO ANTONIO JOSE"/>
    <x v="0"/>
    <x v="0"/>
    <n v="248"/>
    <n v="27.5555555555556"/>
    <n v="205.06590257879699"/>
    <m/>
    <n v="114698.553"/>
    <x v="0"/>
    <n v="13517.5"/>
    <x v="1519"/>
    <x v="0"/>
    <m/>
  </r>
  <r>
    <d v="2025-10-02T01:49:45"/>
    <x v="1"/>
    <x v="41"/>
    <s v="PARIAS MURIEL JHON FREDY"/>
    <x v="0"/>
    <x v="0"/>
    <n v="213"/>
    <n v="23.6666666666667"/>
    <n v="205.06590257879699"/>
    <m/>
    <n v="114698.553"/>
    <x v="1"/>
    <n v="13517.5"/>
    <x v="1519"/>
    <x v="0"/>
    <m/>
  </r>
  <r>
    <d v="2025-10-02T01:49:45"/>
    <x v="9"/>
    <x v="40"/>
    <s v="AGUDELO GARCIA DENIN ANGELO"/>
    <x v="3"/>
    <x v="0"/>
    <n v="213"/>
    <n v="21.3"/>
    <n v="227.85100286533"/>
    <m/>
    <n v="127442.8367"/>
    <x v="1"/>
    <n v="13517.5"/>
    <x v="1519"/>
    <x v="0"/>
    <m/>
  </r>
  <r>
    <d v="2025-10-02T01:49:46"/>
    <x v="1"/>
    <x v="42"/>
    <s v="CALLE BOTERO ANDRES CAMILO "/>
    <x v="6"/>
    <x v="0"/>
    <n v="188"/>
    <n v="23.5"/>
    <n v="182.28080229226401"/>
    <m/>
    <n v="101954.2693"/>
    <x v="1"/>
    <n v="13517.5"/>
    <x v="1519"/>
    <x v="0"/>
    <m/>
  </r>
  <r>
    <d v="2025-10-03T01:58:20"/>
    <x v="9"/>
    <x v="0"/>
    <s v="HINCAPIE VILLA JUAN ESTIVEN"/>
    <x v="3"/>
    <x v="0"/>
    <n v="203"/>
    <n v="20.3"/>
    <n v="222.46498599439801"/>
    <s v="1 Descuento (Despachador) "/>
    <n v="124292.0168"/>
    <x v="0"/>
    <n v="12582.926799999999"/>
    <x v="1520"/>
    <x v="0"/>
    <m/>
  </r>
  <r>
    <d v="2025-10-03T01:58:20"/>
    <x v="1"/>
    <x v="36"/>
    <s v="VALENCIA MENDOZA JHON"/>
    <x v="4"/>
    <x v="0"/>
    <n v="185"/>
    <n v="26.428571428571399"/>
    <n v="155.725490196078"/>
    <s v="1 Descuento (Monitoreo) "/>
    <n v="87004.411800000002"/>
    <x v="1"/>
    <n v="12582.926799999999"/>
    <x v="1520"/>
    <x v="0"/>
    <m/>
  </r>
  <r>
    <d v="2025-10-03T01:58:21"/>
    <x v="9"/>
    <x v="1"/>
    <s v="GONZALEZ IPUANA RENE"/>
    <x v="3"/>
    <x v="0"/>
    <n v="237"/>
    <n v="23.7"/>
    <n v="222.46498599439801"/>
    <s v="11 Descuentos (Transbordo) "/>
    <n v="124292.0168"/>
    <x v="0"/>
    <n v="12582.926799999999"/>
    <x v="1520"/>
    <x v="0"/>
    <m/>
  </r>
  <r>
    <d v="2025-10-03T01:58:21"/>
    <x v="1"/>
    <x v="37"/>
    <s v="LAYOS JIMENEZ JOHAN CAMILO"/>
    <x v="0"/>
    <x v="0"/>
    <n v="168"/>
    <n v="18.6666666666667"/>
    <n v="200.218487394958"/>
    <m/>
    <n v="111862.81510000001"/>
    <x v="0"/>
    <n v="12582.926799999999"/>
    <x v="1520"/>
    <x v="0"/>
    <m/>
  </r>
  <r>
    <d v="2025-10-03T01:58:21"/>
    <x v="9"/>
    <x v="2"/>
    <s v="HERNANDEZ MACIAS GILBERTO"/>
    <x v="0"/>
    <x v="0"/>
    <n v="237"/>
    <n v="26.3333333333333"/>
    <n v="200.218487394958"/>
    <m/>
    <n v="111862.81510000001"/>
    <x v="1"/>
    <n v="12582.926799999999"/>
    <x v="1520"/>
    <x v="0"/>
    <m/>
  </r>
  <r>
    <d v="2025-10-03T01:58:21"/>
    <x v="1"/>
    <x v="3"/>
    <s v="LOPEZ PINEDA DANIEL ESTIVEN"/>
    <x v="1"/>
    <x v="0"/>
    <n v="237"/>
    <n v="21.545454545454501"/>
    <n v="244.71148459383801"/>
    <m/>
    <n v="136721.21849999999"/>
    <x v="0"/>
    <n v="12582.926799999999"/>
    <x v="1520"/>
    <x v="0"/>
    <m/>
  </r>
  <r>
    <d v="2025-10-03T01:58:22"/>
    <x v="9"/>
    <x v="4"/>
    <s v="GIRALDO GIRALDO YOVIN ANDRES"/>
    <x v="10"/>
    <x v="3"/>
    <n v="115"/>
    <n v="32.857142857142897"/>
    <n v="77.862745098039198"/>
    <m/>
    <n v="43502.205900000001"/>
    <x v="1"/>
    <n v="12582.926799999999"/>
    <x v="1520"/>
    <x v="0"/>
    <m/>
  </r>
  <r>
    <d v="2025-10-03T01:58:22"/>
    <x v="1"/>
    <x v="5"/>
    <s v="GONZALEZ PEREZ RAFAEL JOSE"/>
    <x v="1"/>
    <x v="0"/>
    <n v="246"/>
    <n v="22.363636363636399"/>
    <n v="244.71148459383801"/>
    <s v="6 Descuentos (Jefe de ruta, despachadores y conduct) "/>
    <n v="136721.21849999999"/>
    <x v="1"/>
    <n v="12582.926799999999"/>
    <x v="1520"/>
    <x v="0"/>
    <m/>
  </r>
  <r>
    <d v="2025-10-03T01:58:22"/>
    <x v="9"/>
    <x v="6"/>
    <s v="CARTAGENA RAMIREZ FREDY ALONSO"/>
    <x v="0"/>
    <x v="0"/>
    <n v="192"/>
    <n v="21.3333333333333"/>
    <n v="200.218487394958"/>
    <m/>
    <n v="111862.81510000001"/>
    <x v="0"/>
    <n v="12582.926799999999"/>
    <x v="1520"/>
    <x v="0"/>
    <m/>
  </r>
  <r>
    <d v="2025-10-03T01:58:22"/>
    <x v="1"/>
    <x v="7"/>
    <s v="MARIN ALZATE KEVIN ANDRES"/>
    <x v="3"/>
    <x v="0"/>
    <n v="230"/>
    <n v="23"/>
    <n v="222.46498599439801"/>
    <m/>
    <n v="124292.0168"/>
    <x v="0"/>
    <n v="12582.926799999999"/>
    <x v="1520"/>
    <x v="0"/>
    <m/>
  </r>
  <r>
    <d v="2025-10-03T01:58:23"/>
    <x v="9"/>
    <x v="8"/>
    <s v="YEPES TORRES JHON ALEXANDER"/>
    <x v="6"/>
    <x v="0"/>
    <n v="166"/>
    <n v="20.75"/>
    <n v="177.971988795518"/>
    <s v="1 Descuento (Despachador) "/>
    <n v="99433.613400000002"/>
    <x v="0"/>
    <n v="12582.926799999999"/>
    <x v="1520"/>
    <x v="0"/>
    <m/>
  </r>
  <r>
    <d v="2025-10-03T01:58:23"/>
    <x v="9"/>
    <x v="10"/>
    <s v="CUADROS PRESIGA JOSE GABRIEL"/>
    <x v="0"/>
    <x v="0"/>
    <n v="209"/>
    <n v="23.2222222222222"/>
    <n v="200.218487394958"/>
    <s v="2 Descuentos (Despachador) "/>
    <n v="111862.81510000001"/>
    <x v="0"/>
    <n v="12582.926799999999"/>
    <x v="1520"/>
    <x v="0"/>
    <m/>
  </r>
  <r>
    <d v="2025-10-03T01:58:23"/>
    <x v="1"/>
    <x v="9"/>
    <s v="MACIAS HERNANDEZ JULIAN DAVID"/>
    <x v="2"/>
    <x v="0"/>
    <n v="113"/>
    <n v="18.8333333333333"/>
    <n v="133.47899159663899"/>
    <s v="1 Descuento (Recaudo) "/>
    <n v="74575.210099999997"/>
    <x v="0"/>
    <n v="12582.926799999999"/>
    <x v="1520"/>
    <x v="0"/>
    <m/>
  </r>
  <r>
    <d v="2025-10-03T01:58:23"/>
    <x v="1"/>
    <x v="11"/>
    <s v="DURANGO PAEZ GILDARDO"/>
    <x v="6"/>
    <x v="3"/>
    <n v="220"/>
    <n v="27.5"/>
    <n v="177.971988795518"/>
    <m/>
    <n v="99433.613400000002"/>
    <x v="1"/>
    <n v="12582.926799999999"/>
    <x v="1520"/>
    <x v="0"/>
    <m/>
  </r>
  <r>
    <d v="2025-10-03T01:58:24"/>
    <x v="9"/>
    <x v="12"/>
    <s v="VERENZUELA MARTINEZ ALEXANDER"/>
    <x v="3"/>
    <x v="0"/>
    <n v="254"/>
    <n v="25.4"/>
    <n v="222.46498599439801"/>
    <m/>
    <n v="124292.0168"/>
    <x v="1"/>
    <n v="12582.926799999999"/>
    <x v="1520"/>
    <x v="0"/>
    <m/>
  </r>
  <r>
    <d v="2025-10-03T01:58:24"/>
    <x v="1"/>
    <x v="13"/>
    <s v="PEREZ GARCIA JUAN ESTEBAN"/>
    <x v="3"/>
    <x v="0"/>
    <n v="219"/>
    <n v="21.9"/>
    <n v="222.46498599439801"/>
    <m/>
    <n v="124292.0168"/>
    <x v="0"/>
    <n v="12582.926799999999"/>
    <x v="1520"/>
    <x v="0"/>
    <m/>
  </r>
  <r>
    <d v="2025-10-03T01:58:24"/>
    <x v="9"/>
    <x v="14"/>
    <s v="ESPINOZA CHAVARRIA GUILLERMO LEON"/>
    <x v="0"/>
    <x v="0"/>
    <n v="210"/>
    <n v="23.3333333333333"/>
    <n v="200.218487394958"/>
    <m/>
    <n v="111862.81510000001"/>
    <x v="0"/>
    <n v="12582.926799999999"/>
    <x v="1520"/>
    <x v="0"/>
    <m/>
  </r>
  <r>
    <d v="2025-10-03T01:58:24"/>
    <x v="1"/>
    <x v="15"/>
    <s v="ALBERTO ARISTIZABAL RAFAEL"/>
    <x v="1"/>
    <x v="0"/>
    <n v="200"/>
    <n v="18.181818181818201"/>
    <n v="244.71148459383801"/>
    <m/>
    <n v="136721.21849999999"/>
    <x v="0"/>
    <n v="12582.926799999999"/>
    <x v="1520"/>
    <x v="0"/>
    <m/>
  </r>
  <r>
    <d v="2025-10-03T01:58:25"/>
    <x v="9"/>
    <x v="16"/>
    <s v="MACEA ARBELAEZ MATEO"/>
    <x v="9"/>
    <x v="0"/>
    <n v="246"/>
    <n v="20.5"/>
    <n v="266.95798319327702"/>
    <m/>
    <n v="149150.42019999999"/>
    <x v="0"/>
    <n v="12582.926799999999"/>
    <x v="1520"/>
    <x v="0"/>
    <m/>
  </r>
  <r>
    <d v="2025-10-03T01:58:25"/>
    <x v="9"/>
    <x v="18"/>
    <s v="DAVID  HENRY GIOVANNY"/>
    <x v="3"/>
    <x v="0"/>
    <n v="254"/>
    <n v="25.4"/>
    <n v="222.46498599439801"/>
    <m/>
    <n v="124292.0168"/>
    <x v="0"/>
    <n v="12582.926799999999"/>
    <x v="1520"/>
    <x v="0"/>
    <m/>
  </r>
  <r>
    <d v="2025-10-03T01:58:25"/>
    <x v="1"/>
    <x v="19"/>
    <s v="QUIRAMA CASTAEDA JHON JADER"/>
    <x v="0"/>
    <x v="0"/>
    <n v="196"/>
    <n v="21.7777777777778"/>
    <n v="200.218487394958"/>
    <m/>
    <n v="111862.81510000001"/>
    <x v="1"/>
    <n v="12582.926799999999"/>
    <x v="1520"/>
    <x v="0"/>
    <m/>
  </r>
  <r>
    <d v="2025-10-03T01:58:25"/>
    <x v="1"/>
    <x v="17"/>
    <s v="MURILLO  YORMAN ANDRES"/>
    <x v="0"/>
    <x v="0"/>
    <n v="247"/>
    <n v="27.4444444444444"/>
    <n v="200.218487394958"/>
    <m/>
    <n v="111862.81510000001"/>
    <x v="0"/>
    <n v="12582.926799999999"/>
    <x v="1520"/>
    <x v="0"/>
    <m/>
  </r>
  <r>
    <d v="2025-10-03T01:58:26"/>
    <x v="9"/>
    <x v="20"/>
    <s v="SALDARRIAGA PARRA LUIS ALBERTO"/>
    <x v="0"/>
    <x v="0"/>
    <n v="159"/>
    <n v="17.6666666666667"/>
    <n v="200.218487394958"/>
    <s v="1 Descuento (Despachador) "/>
    <n v="111862.81510000001"/>
    <x v="2"/>
    <n v="12582.926799999999"/>
    <x v="1520"/>
    <x v="0"/>
    <m/>
  </r>
  <r>
    <d v="2025-10-03T01:58:26"/>
    <x v="1"/>
    <x v="38"/>
    <s v="HENAO MUOZ FERNEY"/>
    <x v="0"/>
    <x v="0"/>
    <n v="198"/>
    <n v="22"/>
    <n v="200.218487394958"/>
    <s v="2 Descuentos (Propietario y asociado) "/>
    <n v="111862.81510000001"/>
    <x v="1"/>
    <n v="12582.926799999999"/>
    <x v="1520"/>
    <x v="0"/>
    <m/>
  </r>
  <r>
    <d v="2025-10-03T01:58:26"/>
    <x v="9"/>
    <x v="22"/>
    <s v="CIRO MARIN RODRIGO ALBERTO"/>
    <x v="0"/>
    <x v="0"/>
    <n v="189"/>
    <n v="21"/>
    <n v="200.218487394958"/>
    <m/>
    <n v="111862.81510000001"/>
    <x v="0"/>
    <n v="12582.926799999999"/>
    <x v="1520"/>
    <x v="0"/>
    <m/>
  </r>
  <r>
    <d v="2025-10-03T01:58:26"/>
    <x v="1"/>
    <x v="23"/>
    <s v="FLORES RINCON JORGE ALBERTO"/>
    <x v="9"/>
    <x v="0"/>
    <n v="260"/>
    <n v="21.6666666666667"/>
    <n v="266.95798319327702"/>
    <m/>
    <n v="149150.42019999999"/>
    <x v="0"/>
    <n v="12582.926799999999"/>
    <x v="1520"/>
    <x v="0"/>
    <m/>
  </r>
  <r>
    <d v="2025-10-03T01:58:27"/>
    <x v="9"/>
    <x v="24"/>
    <s v="AGUDELO GARCIA LLORDIN ELIAS"/>
    <x v="2"/>
    <x v="0"/>
    <n v="109"/>
    <n v="18.1666666666667"/>
    <n v="133.47899159663899"/>
    <s v="3 Descuentos (transbordo y conduct) "/>
    <n v="74575.210099999997"/>
    <x v="0"/>
    <n v="12582.926799999999"/>
    <x v="1520"/>
    <x v="0"/>
    <m/>
  </r>
  <r>
    <d v="2025-10-03T01:58:28"/>
    <x v="1"/>
    <x v="27"/>
    <s v="OSORIO URREGO SANTIAGO"/>
    <x v="2"/>
    <x v="0"/>
    <n v="132"/>
    <n v="22"/>
    <n v="133.47899159663899"/>
    <s v="1 Descuento (Conduct) "/>
    <n v="74575.210099999997"/>
    <x v="0"/>
    <n v="12582.926799999999"/>
    <x v="1520"/>
    <x v="0"/>
    <m/>
  </r>
  <r>
    <d v="2025-10-03T01:58:27"/>
    <x v="1"/>
    <x v="25"/>
    <s v="LEON PEREZ RAUL ENRIQUE"/>
    <x v="6"/>
    <x v="0"/>
    <n v="139"/>
    <n v="17.375"/>
    <n v="177.971988795518"/>
    <m/>
    <n v="99433.613400000002"/>
    <x v="0"/>
    <n v="12582.926799999999"/>
    <x v="1520"/>
    <x v="0"/>
    <m/>
  </r>
  <r>
    <d v="2025-10-03T01:58:27"/>
    <x v="9"/>
    <x v="39"/>
    <s v="MACIAS HERNANDEZ JULIAN DAVID"/>
    <x v="7"/>
    <x v="0"/>
    <n v="46"/>
    <n v="15.3333333333333"/>
    <n v="66.739495798319297"/>
    <m/>
    <n v="37287.605000000003"/>
    <x v="0"/>
    <n v="12582.926799999999"/>
    <x v="1520"/>
    <x v="0"/>
    <m/>
  </r>
  <r>
    <d v="2025-10-03T01:58:28"/>
    <x v="9"/>
    <x v="28"/>
    <s v="MARULANDA JARAMILLO DAWER ANDRES"/>
    <x v="6"/>
    <x v="0"/>
    <n v="185"/>
    <n v="21.764705882352899"/>
    <n v="189.09523809523799"/>
    <m/>
    <n v="105648.21430000001"/>
    <x v="0"/>
    <n v="12582.926799999999"/>
    <x v="1520"/>
    <x v="0"/>
    <m/>
  </r>
  <r>
    <d v="2025-10-03T01:58:28"/>
    <x v="1"/>
    <x v="29"/>
    <s v="LOPERA ALVAREZ ESTIVEN"/>
    <x v="1"/>
    <x v="0"/>
    <n v="282"/>
    <n v="25.636363636363601"/>
    <n v="244.71148459383801"/>
    <m/>
    <n v="136721.21849999999"/>
    <x v="0"/>
    <n v="12582.926799999999"/>
    <x v="1520"/>
    <x v="0"/>
    <m/>
  </r>
  <r>
    <d v="2025-10-03T01:58:28"/>
    <x v="9"/>
    <x v="30"/>
    <s v="PULGARIN GARCIA YONATHAN ANDRES"/>
    <x v="6"/>
    <x v="0"/>
    <n v="195"/>
    <n v="24.375"/>
    <n v="177.971988795518"/>
    <m/>
    <n v="99433.613400000002"/>
    <x v="1"/>
    <n v="12582.926799999999"/>
    <x v="1520"/>
    <x v="0"/>
    <m/>
  </r>
  <r>
    <d v="2025-10-03T01:58:29"/>
    <x v="1"/>
    <x v="31"/>
    <s v="JARAMILLO JARAMILLO FRANCISCO WBEIMAR"/>
    <x v="0"/>
    <x v="0"/>
    <n v="166"/>
    <n v="18.4444444444444"/>
    <n v="200.218487394958"/>
    <m/>
    <n v="111862.81510000001"/>
    <x v="0"/>
    <n v="12582.926799999999"/>
    <x v="1520"/>
    <x v="0"/>
    <m/>
  </r>
  <r>
    <d v="2025-10-03T01:58:29"/>
    <x v="9"/>
    <x v="32"/>
    <s v="TABORDA ROJAS DIEGO ALEJANDRO"/>
    <x v="0"/>
    <x v="0"/>
    <n v="192"/>
    <n v="21.3333333333333"/>
    <n v="200.218487394958"/>
    <m/>
    <n v="111862.81510000001"/>
    <x v="1"/>
    <n v="12582.926799999999"/>
    <x v="1520"/>
    <x v="0"/>
    <m/>
  </r>
  <r>
    <d v="2025-10-03T01:58:29"/>
    <x v="1"/>
    <x v="33"/>
    <s v="CALLE BOTERO JUAN RICARDO"/>
    <x v="3"/>
    <x v="0"/>
    <n v="211"/>
    <n v="21.1"/>
    <n v="222.46498599439801"/>
    <m/>
    <n v="124292.0168"/>
    <x v="0"/>
    <n v="12582.926799999999"/>
    <x v="1520"/>
    <x v="0"/>
    <m/>
  </r>
  <r>
    <d v="2025-10-03T01:58:30"/>
    <x v="9"/>
    <x v="34"/>
    <s v="PALMAR PANA EDIXON JOSUE"/>
    <x v="8"/>
    <x v="0"/>
    <n v="113"/>
    <n v="22.6"/>
    <n v="111.232492997199"/>
    <m/>
    <n v="62146.008399999999"/>
    <x v="0"/>
    <n v="12582.926799999999"/>
    <x v="1520"/>
    <x v="0"/>
    <m/>
  </r>
  <r>
    <d v="2025-10-03T01:58:30"/>
    <x v="1"/>
    <x v="35"/>
    <s v="OCAMPO OCAMPO ANTONIO JOSE"/>
    <x v="3"/>
    <x v="0"/>
    <n v="196"/>
    <n v="19.600000000000001"/>
    <n v="222.46498599439801"/>
    <s v="1 Descuento (Despachador) "/>
    <n v="124292.0168"/>
    <x v="0"/>
    <n v="12582.926799999999"/>
    <x v="1520"/>
    <x v="0"/>
    <m/>
  </r>
  <r>
    <d v="2025-10-03T01:58:30"/>
    <x v="9"/>
    <x v="41"/>
    <s v="PARIAS MURIEL JHON FREDY "/>
    <x v="0"/>
    <x v="0"/>
    <n v="204"/>
    <n v="22.6666666666667"/>
    <n v="200.218487394958"/>
    <s v="2 Descuentos (Monitoreo e inducccion) "/>
    <n v="111862.81510000001"/>
    <x v="1"/>
    <n v="12582.926799999999"/>
    <x v="1520"/>
    <x v="0"/>
    <m/>
  </r>
  <r>
    <d v="2025-10-03T01:58:30"/>
    <x v="1"/>
    <x v="40"/>
    <s v="AGUDELO GARCIA DENIN ANGELO"/>
    <x v="2"/>
    <x v="0"/>
    <n v="168"/>
    <n v="28"/>
    <n v="133.47899159663899"/>
    <s v="1 Descuento (Oficina) "/>
    <n v="74575.210099999997"/>
    <x v="1"/>
    <n v="12582.926799999999"/>
    <x v="1520"/>
    <x v="0"/>
    <m/>
  </r>
  <r>
    <d v="2025-10-03T01:58:31"/>
    <x v="9"/>
    <x v="42"/>
    <s v="CALLE BOTERO ANDRES CAMILO "/>
    <x v="0"/>
    <x v="0"/>
    <n v="214"/>
    <n v="23.7777777777778"/>
    <n v="200.218487394958"/>
    <m/>
    <n v="111862.81510000001"/>
    <x v="1"/>
    <n v="12582.926799999999"/>
    <x v="1520"/>
    <x v="0"/>
    <m/>
  </r>
  <r>
    <d v="2025-10-04T03:13:31"/>
    <x v="9"/>
    <x v="0"/>
    <s v="HINCAPIE VILLA JUAN ESTIVEN"/>
    <x v="0"/>
    <x v="0"/>
    <n v="162"/>
    <n v="18"/>
    <n v="200.661971830986"/>
    <s v="1 Descuento (Conduct) "/>
    <n v="112122.25350000001"/>
    <x v="0"/>
    <n v="13140"/>
    <x v="1521"/>
    <x v="0"/>
    <m/>
  </r>
  <r>
    <d v="2025-10-04T03:13:31"/>
    <x v="1"/>
    <x v="36"/>
    <s v="PARIAS MURIEL JHON FREDY"/>
    <x v="0"/>
    <x v="0"/>
    <n v="186"/>
    <n v="20.6666666666667"/>
    <n v="200.661971830986"/>
    <m/>
    <n v="112122.25350000001"/>
    <x v="1"/>
    <n v="13140"/>
    <x v="1521"/>
    <x v="0"/>
    <m/>
  </r>
  <r>
    <d v="2025-10-04T03:13:31"/>
    <x v="9"/>
    <x v="1"/>
    <s v="ESPINOZA CHAVARRIA GUILLERMO LEON "/>
    <x v="7"/>
    <x v="0"/>
    <n v="102"/>
    <n v="34"/>
    <n v="66.887323943661997"/>
    <m/>
    <n v="37374.084499999997"/>
    <x v="0"/>
    <n v="13140"/>
    <x v="1521"/>
    <x v="0"/>
    <m/>
  </r>
  <r>
    <d v="2025-10-04T03:13:32"/>
    <x v="1"/>
    <x v="37"/>
    <s v="SANCHEZ BETANCOURT FRANSCISCO"/>
    <x v="0"/>
    <x v="0"/>
    <n v="217"/>
    <n v="24.1111111111111"/>
    <n v="200.661971830986"/>
    <m/>
    <n v="112122.25350000001"/>
    <x v="0"/>
    <n v="13140"/>
    <x v="1521"/>
    <x v="0"/>
    <m/>
  </r>
  <r>
    <d v="2025-10-04T03:13:33"/>
    <x v="9"/>
    <x v="2"/>
    <s v="HERNANDEZ MACIAS GILBERTO"/>
    <x v="3"/>
    <x v="0"/>
    <n v="257"/>
    <n v="25.7"/>
    <n v="222.95774647887299"/>
    <s v="3 Descuentos (Usuarios desubicados y despachador) "/>
    <n v="124580.28170000001"/>
    <x v="1"/>
    <n v="13140"/>
    <x v="1521"/>
    <x v="0"/>
    <m/>
  </r>
  <r>
    <d v="2025-10-04T03:13:33"/>
    <x v="1"/>
    <x v="3"/>
    <s v="LAYOS JIMENEZ JOHAN CAMILO"/>
    <x v="0"/>
    <x v="0"/>
    <n v="169"/>
    <n v="18.7777777777778"/>
    <n v="200.661971830986"/>
    <m/>
    <n v="112122.25350000001"/>
    <x v="0"/>
    <n v="13140"/>
    <x v="1521"/>
    <x v="0"/>
    <m/>
  </r>
  <r>
    <d v="2025-10-04T03:13:33"/>
    <x v="9"/>
    <x v="4"/>
    <s v="GIRALDO GIRALDO YOVIN ANDRES"/>
    <x v="6"/>
    <x v="0"/>
    <n v="191"/>
    <n v="23.875"/>
    <n v="178.36619718309899"/>
    <m/>
    <n v="99664.225399999996"/>
    <x v="1"/>
    <n v="13140"/>
    <x v="1521"/>
    <x v="0"/>
    <m/>
  </r>
  <r>
    <d v="2025-10-04T03:13:33"/>
    <x v="1"/>
    <x v="5"/>
    <s v="GONZALEZ PEREZ RAFAEL JOSE"/>
    <x v="1"/>
    <x v="0"/>
    <n v="231"/>
    <n v="21"/>
    <n v="245.253521126761"/>
    <m/>
    <n v="137038.30989999999"/>
    <x v="1"/>
    <n v="13140"/>
    <x v="1521"/>
    <x v="0"/>
    <m/>
  </r>
  <r>
    <d v="2025-10-04T03:13:34"/>
    <x v="9"/>
    <x v="6"/>
    <s v="CARTAGENA RAMIREZ FREDY ALONSO"/>
    <x v="1"/>
    <x v="0"/>
    <n v="297"/>
    <n v="27"/>
    <n v="245.253521126761"/>
    <s v="1 Descuento (Conduct) "/>
    <n v="137038.30989999999"/>
    <x v="0"/>
    <n v="13140"/>
    <x v="1521"/>
    <x v="0"/>
    <m/>
  </r>
  <r>
    <d v="2025-10-04T03:13:34"/>
    <x v="1"/>
    <x v="7"/>
    <s v="MARIN ALZATE KEVIN ANDRES"/>
    <x v="0"/>
    <x v="0"/>
    <n v="181"/>
    <n v="20.1111111111111"/>
    <n v="200.661971830986"/>
    <m/>
    <n v="112122.25350000001"/>
    <x v="0"/>
    <n v="13140"/>
    <x v="1521"/>
    <x v="0"/>
    <m/>
  </r>
  <r>
    <d v="2025-10-04T03:13:35"/>
    <x v="1"/>
    <x v="9"/>
    <s v="MACIAS HERNANDEZ JULIAN DAVID"/>
    <x v="0"/>
    <x v="0"/>
    <n v="182"/>
    <n v="20.2222222222222"/>
    <n v="200.661971830986"/>
    <m/>
    <n v="112122.25350000001"/>
    <x v="0"/>
    <n v="13140"/>
    <x v="1521"/>
    <x v="0"/>
    <m/>
  </r>
  <r>
    <d v="2025-10-04T03:13:34"/>
    <x v="9"/>
    <x v="8"/>
    <s v="YEPES TORRES JHON ALEXANDER"/>
    <x v="0"/>
    <x v="0"/>
    <n v="204"/>
    <n v="22.6666666666667"/>
    <n v="200.661971830986"/>
    <m/>
    <n v="112122.25350000001"/>
    <x v="0"/>
    <n v="13140"/>
    <x v="1521"/>
    <x v="0"/>
    <m/>
  </r>
  <r>
    <d v="2025-10-04T03:13:35"/>
    <x v="9"/>
    <x v="10"/>
    <s v="CUADROS PRESIGA JOSE GABRIEL"/>
    <x v="0"/>
    <x v="0"/>
    <n v="200"/>
    <n v="22.2222222222222"/>
    <n v="200.661971830986"/>
    <s v="Se descuenta 0.5 viaje de 4 18 am ya que NO ingresa a san juan. 1 Descuento (Despachador) "/>
    <n v="105893.7585"/>
    <x v="0"/>
    <n v="13140"/>
    <x v="1521"/>
    <x v="2"/>
    <n v="11.147"/>
  </r>
  <r>
    <d v="2025-10-04T03:13:37"/>
    <x v="1"/>
    <x v="12"/>
    <s v="VERENZUELA MARTINEZ ALEXANDER"/>
    <x v="3"/>
    <x v="0"/>
    <n v="217"/>
    <n v="21.7"/>
    <n v="222.95774647887299"/>
    <s v="1 Descuento (Despachador) "/>
    <n v="124580.28170000001"/>
    <x v="1"/>
    <n v="13140"/>
    <x v="1521"/>
    <x v="0"/>
    <m/>
  </r>
  <r>
    <d v="2025-10-04T03:13:38"/>
    <x v="9"/>
    <x v="13"/>
    <s v="PEREZ GARCIA JUAN ESTEBAN"/>
    <x v="4"/>
    <x v="0"/>
    <n v="174"/>
    <n v="24.8571428571429"/>
    <n v="156.07042253521101"/>
    <m/>
    <n v="87206.197199999995"/>
    <x v="0"/>
    <n v="13140"/>
    <x v="1521"/>
    <x v="0"/>
    <m/>
  </r>
  <r>
    <d v="2025-10-04T03:13:38"/>
    <x v="1"/>
    <x v="14"/>
    <s v="PARRA VILLA YUBER ALONSO"/>
    <x v="3"/>
    <x v="0"/>
    <n v="195"/>
    <n v="19.5"/>
    <n v="222.95774647887299"/>
    <s v="1 Descuento (Conduct) "/>
    <n v="124580.28170000001"/>
    <x v="0"/>
    <n v="13140"/>
    <x v="1521"/>
    <x v="0"/>
    <m/>
  </r>
  <r>
    <d v="2025-10-04T03:13:38"/>
    <x v="9"/>
    <x v="15"/>
    <s v="ALBERTO ARISTIZABAL RAFAEL"/>
    <x v="0"/>
    <x v="0"/>
    <n v="197"/>
    <n v="21.8888888888889"/>
    <n v="200.661971830986"/>
    <s v="1 Descuento (Usuario movilidad reducida) "/>
    <n v="112122.25350000001"/>
    <x v="0"/>
    <n v="13140"/>
    <x v="1521"/>
    <x v="0"/>
    <m/>
  </r>
  <r>
    <d v="2025-10-04T03:13:39"/>
    <x v="1"/>
    <x v="16"/>
    <s v="MACEA ARBELAEZ MATEO"/>
    <x v="1"/>
    <x v="3"/>
    <n v="216"/>
    <n v="19.636363636363601"/>
    <n v="245.253521126761"/>
    <s v="2 Descuentos (Conducts) "/>
    <n v="137038.30989999999"/>
    <x v="0"/>
    <n v="13140"/>
    <x v="1521"/>
    <x v="0"/>
    <m/>
  </r>
  <r>
    <d v="2025-10-04T03:13:40"/>
    <x v="9"/>
    <x v="17"/>
    <s v="VALENCIA MENDOZA JHON"/>
    <x v="4"/>
    <x v="0"/>
    <n v="160"/>
    <n v="22.8571428571429"/>
    <n v="156.07042253521101"/>
    <s v="2 Descuentos (Jefe de ruta) "/>
    <n v="87206.197199999995"/>
    <x v="0"/>
    <n v="13140"/>
    <x v="1521"/>
    <x v="0"/>
    <m/>
  </r>
  <r>
    <d v="2025-10-04T03:13:41"/>
    <x v="1"/>
    <x v="18"/>
    <s v="DURANGO DAVID JOSE"/>
    <x v="6"/>
    <x v="0"/>
    <n v="169"/>
    <n v="21.125"/>
    <n v="178.36619718309899"/>
    <m/>
    <n v="99664.225399999996"/>
    <x v="0"/>
    <n v="13140"/>
    <x v="1521"/>
    <x v="0"/>
    <m/>
  </r>
  <r>
    <d v="2025-10-04T03:13:41"/>
    <x v="9"/>
    <x v="19"/>
    <s v="QUIRAMA CASTAEDA JHON JADER"/>
    <x v="8"/>
    <x v="0"/>
    <n v="104"/>
    <n v="20.8"/>
    <n v="111.47887323943699"/>
    <m/>
    <n v="62290.140800000001"/>
    <x v="1"/>
    <n v="13140"/>
    <x v="1521"/>
    <x v="0"/>
    <m/>
  </r>
  <r>
    <d v="2025-10-04T03:13:42"/>
    <x v="1"/>
    <x v="20"/>
    <s v="SALDARRIAGA PARRA LUIS ALBERTO"/>
    <x v="0"/>
    <x v="0"/>
    <n v="169"/>
    <n v="18.7777777777778"/>
    <n v="200.661971830986"/>
    <s v="1 Descuento (Despachador) "/>
    <n v="112122.25350000001"/>
    <x v="2"/>
    <n v="13140"/>
    <x v="1521"/>
    <x v="0"/>
    <m/>
  </r>
  <r>
    <d v="2025-10-04T03:13:43"/>
    <x v="9"/>
    <x v="38"/>
    <s v="JIMENEZ HURTADO CARLOS ESTIVEN"/>
    <x v="0"/>
    <x v="0"/>
    <n v="177"/>
    <n v="19.6666666666667"/>
    <n v="200.661971830986"/>
    <m/>
    <n v="112122.25350000001"/>
    <x v="1"/>
    <n v="13140"/>
    <x v="1521"/>
    <x v="0"/>
    <m/>
  </r>
  <r>
    <d v="2025-10-04T03:13:43"/>
    <x v="1"/>
    <x v="22"/>
    <s v="CIRO MARIN RODRIGO ALBERTO"/>
    <x v="0"/>
    <x v="0"/>
    <n v="180"/>
    <n v="20"/>
    <n v="200.661971830986"/>
    <s v="10 Descuentos (Transbordo) "/>
    <n v="112122.25350000001"/>
    <x v="0"/>
    <n v="13140"/>
    <x v="1521"/>
    <x v="0"/>
    <m/>
  </r>
  <r>
    <d v="2025-10-04T03:13:44"/>
    <x v="9"/>
    <x v="23"/>
    <s v="JARAMILLO JARAMILLO FRANCISCO WBEIMAR"/>
    <x v="9"/>
    <x v="0"/>
    <n v="236"/>
    <n v="19.6666666666667"/>
    <n v="267.54929577464799"/>
    <m/>
    <n v="149496.33799999999"/>
    <x v="0"/>
    <n v="13140"/>
    <x v="1521"/>
    <x v="0"/>
    <m/>
  </r>
  <r>
    <d v="2025-10-04T03:13:45"/>
    <x v="1"/>
    <x v="24"/>
    <s v="AGUDELO GARCIA LLORDIN ELIAS"/>
    <x v="0"/>
    <x v="0"/>
    <n v="163"/>
    <n v="18.1111111111111"/>
    <n v="200.661971830986"/>
    <s v="1 Descuento (Usuario movilidad reducida) "/>
    <n v="112122.25350000001"/>
    <x v="0"/>
    <n v="13140"/>
    <x v="1521"/>
    <x v="0"/>
    <m/>
  </r>
  <r>
    <d v="2025-10-04T03:13:45"/>
    <x v="9"/>
    <x v="25"/>
    <s v="LEON PEREZ RAUL ENRIQUE"/>
    <x v="0"/>
    <x v="0"/>
    <n v="173"/>
    <n v="19.2222222222222"/>
    <n v="200.661971830986"/>
    <m/>
    <n v="112122.25350000001"/>
    <x v="0"/>
    <n v="13140"/>
    <x v="1521"/>
    <x v="0"/>
    <m/>
  </r>
  <r>
    <d v="2025-10-04T03:13:47"/>
    <x v="1"/>
    <x v="39"/>
    <s v="PALACIO ARIAS YORFAN ALEXIS"/>
    <x v="6"/>
    <x v="0"/>
    <n v="220"/>
    <n v="27.5"/>
    <n v="178.36619718309899"/>
    <s v="ESTEBAN JIMENEZ Realiz 6 viajes donde moviliz 137 Usuarios "/>
    <n v="99664.225399999996"/>
    <x v="0"/>
    <n v="13140"/>
    <x v="1521"/>
    <x v="0"/>
    <m/>
  </r>
  <r>
    <d v="2025-10-04T03:13:47"/>
    <x v="9"/>
    <x v="27"/>
    <s v="OSORIO URREGO SANTIAGO"/>
    <x v="0"/>
    <x v="0"/>
    <n v="194"/>
    <n v="21.5555555555556"/>
    <n v="200.661971830986"/>
    <s v="Se descuenta 0.5 viaje de 4 30 am ya que NO ingresa a san juan. 1 Descuento (Usuario desubicado) "/>
    <n v="105893.7585"/>
    <x v="0"/>
    <n v="13140"/>
    <x v="1521"/>
    <x v="2"/>
    <n v="11.147"/>
  </r>
  <r>
    <d v="2025-10-04T03:13:48"/>
    <x v="1"/>
    <x v="28"/>
    <s v="MARULANDA JARAMILLO DAWER ANDRES"/>
    <x v="0"/>
    <x v="0"/>
    <n v="151"/>
    <n v="16.7777777777778"/>
    <n v="200.661971830986"/>
    <m/>
    <n v="112122.25350000001"/>
    <x v="0"/>
    <n v="13140"/>
    <x v="1521"/>
    <x v="0"/>
    <m/>
  </r>
  <r>
    <d v="2025-10-04T03:13:48"/>
    <x v="9"/>
    <x v="29"/>
    <s v="MONTOYA OSPINA GILBERTO ANTONIO"/>
    <x v="3"/>
    <x v="0"/>
    <n v="255"/>
    <n v="25.5"/>
    <n v="222.95774647887299"/>
    <m/>
    <n v="124580.28170000001"/>
    <x v="0"/>
    <n v="13140"/>
    <x v="1521"/>
    <x v="0"/>
    <m/>
  </r>
  <r>
    <d v="2025-10-04T03:13:49"/>
    <x v="1"/>
    <x v="30"/>
    <s v="ARAQUE ARROYAVE JOSE ALBEIRO"/>
    <x v="3"/>
    <x v="0"/>
    <n v="250"/>
    <n v="25"/>
    <n v="222.95774647887299"/>
    <m/>
    <n v="124580.28170000001"/>
    <x v="1"/>
    <n v="13140"/>
    <x v="1521"/>
    <x v="0"/>
    <m/>
  </r>
  <r>
    <d v="2025-10-04T03:13:50"/>
    <x v="9"/>
    <x v="31"/>
    <s v="MURILLO  YORMAN ANDRES"/>
    <x v="0"/>
    <x v="0"/>
    <n v="203"/>
    <n v="22.5555555555556"/>
    <n v="200.661971830986"/>
    <m/>
    <n v="112122.25350000001"/>
    <x v="0"/>
    <n v="13140"/>
    <x v="1521"/>
    <x v="0"/>
    <m/>
  </r>
  <r>
    <d v="2025-10-04T03:13:50"/>
    <x v="1"/>
    <x v="32"/>
    <s v="TABORDA ROJAS DIEGO ALEJANDRO"/>
    <x v="1"/>
    <x v="0"/>
    <n v="236"/>
    <n v="21.454545454545499"/>
    <n v="245.253521126761"/>
    <m/>
    <n v="137038.30989999999"/>
    <x v="1"/>
    <n v="13140"/>
    <x v="1521"/>
    <x v="0"/>
    <m/>
  </r>
  <r>
    <d v="2025-10-04T03:13:50"/>
    <x v="9"/>
    <x v="33"/>
    <s v="CALLE BOTERO JUAN RICARDO"/>
    <x v="0"/>
    <x v="0"/>
    <n v="258"/>
    <n v="28.6666666666667"/>
    <n v="200.661971830986"/>
    <s v="1 Descuento (Despachador) "/>
    <n v="112122.25350000001"/>
    <x v="0"/>
    <n v="13140"/>
    <x v="1521"/>
    <x v="0"/>
    <m/>
  </r>
  <r>
    <d v="2025-10-04T03:13:51"/>
    <x v="1"/>
    <x v="34"/>
    <s v="PALMAR PANA EDIXON JOSUE"/>
    <x v="6"/>
    <x v="0"/>
    <n v="187"/>
    <n v="23.375"/>
    <n v="178.36619718309899"/>
    <m/>
    <n v="99664.225399999996"/>
    <x v="0"/>
    <n v="13140"/>
    <x v="1521"/>
    <x v="0"/>
    <m/>
  </r>
  <r>
    <d v="2025-10-04T03:13:51"/>
    <x v="9"/>
    <x v="35"/>
    <s v="LOPERA ALVAREZ ESTIVEN"/>
    <x v="0"/>
    <x v="0"/>
    <n v="211"/>
    <n v="23.4444444444444"/>
    <n v="200.661971830986"/>
    <m/>
    <n v="112122.25350000001"/>
    <x v="0"/>
    <n v="13140"/>
    <x v="1521"/>
    <x v="0"/>
    <m/>
  </r>
  <r>
    <d v="2025-10-04T03:13:51"/>
    <x v="1"/>
    <x v="41"/>
    <s v="GARCIA DAVID WILSON ALBERTO"/>
    <x v="0"/>
    <x v="0"/>
    <n v="228"/>
    <n v="25.3333333333333"/>
    <n v="200.661971830986"/>
    <s v="1 Descuento (Usuario desubicado) "/>
    <n v="112122.25350000001"/>
    <x v="1"/>
    <n v="13140"/>
    <x v="1521"/>
    <x v="0"/>
    <m/>
  </r>
  <r>
    <d v="2025-10-04T03:13:52"/>
    <x v="9"/>
    <x v="40"/>
    <s v="AGUDELO GARCIA DENIN ANGELO"/>
    <x v="2"/>
    <x v="0"/>
    <n v="188"/>
    <n v="31.3333333333333"/>
    <n v="133.77464788732399"/>
    <s v="1 Descuento (Usuario desubicado) "/>
    <n v="74748.168999999994"/>
    <x v="1"/>
    <n v="13140"/>
    <x v="1521"/>
    <x v="0"/>
    <m/>
  </r>
  <r>
    <d v="2025-10-04T03:13:52"/>
    <x v="1"/>
    <x v="42"/>
    <s v="CALLE BOTERO ANDRES CAMILO "/>
    <x v="0"/>
    <x v="0"/>
    <n v="225"/>
    <n v="25"/>
    <n v="200.661971830986"/>
    <m/>
    <n v="112122.25350000001"/>
    <x v="1"/>
    <n v="13140"/>
    <x v="1521"/>
    <x v="0"/>
    <m/>
  </r>
  <r>
    <d v="2025-10-05T02:28:06"/>
    <x v="9"/>
    <x v="0"/>
    <s v="JIMENEZ HERNANDEZ ESTEBAN CAMILO"/>
    <x v="12"/>
    <x v="0"/>
    <n v="272"/>
    <n v="20.923076923076898"/>
    <n v="278.88379204892999"/>
    <s v="1 Descuento (Despachador) "/>
    <n v="155542.0183"/>
    <x v="0"/>
    <n v="13378.3784"/>
    <x v="1522"/>
    <x v="0"/>
    <m/>
  </r>
  <r>
    <d v="2025-10-05T02:28:06"/>
    <x v="1"/>
    <x v="36"/>
    <s v="PULGARIN GARCIA YONATHAN ANDRES"/>
    <x v="0"/>
    <x v="0"/>
    <n v="175"/>
    <n v="19.4444444444444"/>
    <n v="193.073394495413"/>
    <s v="1 Descuento (Usuario desubicado) "/>
    <n v="107682.93580000001"/>
    <x v="1"/>
    <n v="13378.3784"/>
    <x v="1522"/>
    <x v="0"/>
    <m/>
  </r>
  <r>
    <d v="2025-10-05T02:28:07"/>
    <x v="9"/>
    <x v="37"/>
    <s v="SANCHEZ BETANCOURT FRANSCISCO"/>
    <x v="3"/>
    <x v="0"/>
    <n v="245"/>
    <n v="24.5"/>
    <n v="214.52599388379201"/>
    <s v="4 Descuentos (Conducts y usuarios desubicados) "/>
    <n v="119647.7064"/>
    <x v="0"/>
    <n v="13378.3784"/>
    <x v="1522"/>
    <x v="0"/>
    <m/>
  </r>
  <r>
    <d v="2025-10-05T02:28:07"/>
    <x v="1"/>
    <x v="2"/>
    <s v="LONDOO LOPERA DUVAN ANDRES"/>
    <x v="3"/>
    <x v="0"/>
    <n v="247"/>
    <n v="24.7"/>
    <n v="214.52599388379201"/>
    <m/>
    <n v="119647.7064"/>
    <x v="1"/>
    <n v="13378.3784"/>
    <x v="1522"/>
    <x v="0"/>
    <m/>
  </r>
  <r>
    <d v="2025-10-05T02:28:07"/>
    <x v="9"/>
    <x v="3"/>
    <s v="LOPEZ PINEDA DANIEL ESTIVEN"/>
    <x v="4"/>
    <x v="0"/>
    <n v="190"/>
    <n v="27.1428571428571"/>
    <n v="150.168195718654"/>
    <m/>
    <n v="83753.394499999995"/>
    <x v="0"/>
    <n v="13378.3784"/>
    <x v="1522"/>
    <x v="0"/>
    <m/>
  </r>
  <r>
    <d v="2025-10-05T02:28:07"/>
    <x v="1"/>
    <x v="4"/>
    <s v="GIRALDO GIRALDO YOVIN ANDRES"/>
    <x v="1"/>
    <x v="3"/>
    <n v="192"/>
    <n v="17.454545454545499"/>
    <n v="235.978593272171"/>
    <s v="1 Descuento (Usuario desubicado) "/>
    <n v="131612.47709999999"/>
    <x v="1"/>
    <n v="13378.3784"/>
    <x v="1522"/>
    <x v="0"/>
    <m/>
  </r>
  <r>
    <d v="2025-10-05T02:28:08"/>
    <x v="9"/>
    <x v="5"/>
    <s v="GONZALEZ PEREZ RAFAEL JOSE"/>
    <x v="4"/>
    <x v="0"/>
    <n v="216"/>
    <n v="30.8571428571429"/>
    <n v="150.168195718654"/>
    <m/>
    <n v="83753.394499999995"/>
    <x v="1"/>
    <n v="13378.3784"/>
    <x v="1522"/>
    <x v="0"/>
    <m/>
  </r>
  <r>
    <d v="2025-10-05T02:28:08"/>
    <x v="1"/>
    <x v="6"/>
    <s v="CARTAGENA RAMIREZ FREDY ALONSO"/>
    <x v="1"/>
    <x v="0"/>
    <n v="241"/>
    <n v="21.909090909090899"/>
    <n v="235.978593272171"/>
    <s v="1 Descuento (Despachador) "/>
    <n v="131612.47709999999"/>
    <x v="0"/>
    <n v="13378.3784"/>
    <x v="1522"/>
    <x v="0"/>
    <m/>
  </r>
  <r>
    <d v="2025-10-05T02:28:08"/>
    <x v="9"/>
    <x v="7"/>
    <s v="MARIN ALZATE KEVIN ANDRES"/>
    <x v="1"/>
    <x v="0"/>
    <n v="208"/>
    <n v="18.909090909090899"/>
    <n v="235.978593272171"/>
    <m/>
    <n v="131612.47709999999"/>
    <x v="0"/>
    <n v="13378.3784"/>
    <x v="1522"/>
    <x v="0"/>
    <m/>
  </r>
  <r>
    <d v="2025-10-05T02:28:09"/>
    <x v="1"/>
    <x v="8"/>
    <s v="YEPES TORRES JHON ALEXANDER"/>
    <x v="3"/>
    <x v="0"/>
    <n v="189"/>
    <n v="18.899999999999999"/>
    <n v="214.52599388379201"/>
    <m/>
    <n v="119647.7064"/>
    <x v="0"/>
    <n v="13378.3784"/>
    <x v="1522"/>
    <x v="0"/>
    <m/>
  </r>
  <r>
    <d v="2025-10-05T02:28:09"/>
    <x v="9"/>
    <x v="9"/>
    <s v="DAVID  HENRY GIOVANNY"/>
    <x v="3"/>
    <x v="0"/>
    <n v="216"/>
    <n v="21.6"/>
    <n v="214.52599388379201"/>
    <s v="2 Descuentos (Jefe de ruta) "/>
    <n v="119647.7064"/>
    <x v="0"/>
    <n v="13378.3784"/>
    <x v="1522"/>
    <x v="0"/>
    <m/>
  </r>
  <r>
    <d v="2025-10-05T02:28:09"/>
    <x v="1"/>
    <x v="10"/>
    <s v="CUADROS PRESIGA JOSE GABRIEL"/>
    <x v="3"/>
    <x v="0"/>
    <n v="208"/>
    <n v="19.8095238095238"/>
    <n v="225.25229357798199"/>
    <m/>
    <n v="125630.0917"/>
    <x v="0"/>
    <n v="13378.3784"/>
    <x v="1522"/>
    <x v="0"/>
    <m/>
  </r>
  <r>
    <d v="2025-10-05T02:28:10"/>
    <x v="9"/>
    <x v="11"/>
    <s v="DURANGO PAEZ GILDARDO"/>
    <x v="7"/>
    <x v="0"/>
    <n v="94"/>
    <n v="31.3333333333333"/>
    <n v="64.357798165137595"/>
    <m/>
    <n v="35894.311900000001"/>
    <x v="1"/>
    <n v="13378.3784"/>
    <x v="1522"/>
    <x v="0"/>
    <m/>
  </r>
  <r>
    <d v="2025-10-05T02:28:10"/>
    <x v="1"/>
    <x v="13"/>
    <s v="PEREZ GARCIA JUAN ESTEBAN"/>
    <x v="3"/>
    <x v="0"/>
    <n v="187"/>
    <n v="18.7"/>
    <n v="214.52599388379201"/>
    <m/>
    <n v="119647.7064"/>
    <x v="0"/>
    <n v="13378.3784"/>
    <x v="1522"/>
    <x v="0"/>
    <m/>
  </r>
  <r>
    <d v="2025-10-05T02:28:10"/>
    <x v="9"/>
    <x v="14"/>
    <s v="PARRA VILLA YUBER ALONSO"/>
    <x v="3"/>
    <x v="0"/>
    <n v="226"/>
    <n v="22.6"/>
    <n v="214.52599388379201"/>
    <m/>
    <n v="119647.7064"/>
    <x v="0"/>
    <n v="13378.3784"/>
    <x v="1522"/>
    <x v="0"/>
    <m/>
  </r>
  <r>
    <d v="2025-10-05T02:28:10"/>
    <x v="1"/>
    <x v="15"/>
    <s v="ALBERTO ARISTIZABAL RAFAEL"/>
    <x v="3"/>
    <x v="0"/>
    <n v="187"/>
    <n v="18.7"/>
    <n v="214.52599388379201"/>
    <s v="2 Descuentos (Despachador y usuario desubicado) "/>
    <n v="119647.7064"/>
    <x v="0"/>
    <n v="13378.3784"/>
    <x v="1522"/>
    <x v="0"/>
    <m/>
  </r>
  <r>
    <d v="2025-10-05T02:28:11"/>
    <x v="9"/>
    <x v="17"/>
    <s v="VALENCIA MENDOZA JHON"/>
    <x v="2"/>
    <x v="0"/>
    <n v="137"/>
    <n v="22.8333333333333"/>
    <n v="128.71559633027499"/>
    <m/>
    <n v="71788.623900000006"/>
    <x v="0"/>
    <n v="13378.3784"/>
    <x v="1522"/>
    <x v="0"/>
    <m/>
  </r>
  <r>
    <d v="2025-10-05T02:28:11"/>
    <x v="1"/>
    <x v="18"/>
    <s v="MACIAS HERNANDEZ JULIAN DAVID"/>
    <x v="0"/>
    <x v="0"/>
    <n v="125"/>
    <n v="13.8888888888889"/>
    <n v="193.073394495413"/>
    <m/>
    <n v="107682.93580000001"/>
    <x v="0"/>
    <n v="13378.3784"/>
    <x v="1522"/>
    <x v="0"/>
    <m/>
  </r>
  <r>
    <d v="2025-10-05T02:28:11"/>
    <x v="9"/>
    <x v="19"/>
    <s v="QUIRAMA CASTAEDA JHON JADER"/>
    <x v="0"/>
    <x v="0"/>
    <n v="189"/>
    <n v="21"/>
    <n v="193.073394495413"/>
    <s v="2 Descuentos (Usuarios desubicados) "/>
    <n v="107682.93580000001"/>
    <x v="1"/>
    <n v="13378.3784"/>
    <x v="1522"/>
    <x v="0"/>
    <m/>
  </r>
  <r>
    <d v="2025-10-05T02:28:11"/>
    <x v="1"/>
    <x v="20"/>
    <s v="SALDARRIAGA PARRA LUIS ALBERTO"/>
    <x v="11"/>
    <x v="0"/>
    <n v="40"/>
    <n v="16"/>
    <n v="53.631498470948003"/>
    <m/>
    <n v="29911.926599999999"/>
    <x v="2"/>
    <n v="13378.3784"/>
    <x v="1522"/>
    <x v="0"/>
    <m/>
  </r>
  <r>
    <d v="2025-10-05T02:28:12"/>
    <x v="9"/>
    <x v="22"/>
    <s v="CIRO MARIN RODRIGO ALBERTO"/>
    <x v="0"/>
    <x v="0"/>
    <n v="223"/>
    <n v="24.7777777777778"/>
    <n v="193.073394495413"/>
    <m/>
    <n v="107682.93580000001"/>
    <x v="0"/>
    <n v="13378.3784"/>
    <x v="1522"/>
    <x v="0"/>
    <m/>
  </r>
  <r>
    <d v="2025-10-05T02:28:12"/>
    <x v="1"/>
    <x v="23"/>
    <s v="FLORES RINCON JORGE ALBERTO"/>
    <x v="1"/>
    <x v="0"/>
    <n v="239"/>
    <n v="21.727272727272702"/>
    <n v="235.978593272171"/>
    <m/>
    <n v="131612.47709999999"/>
    <x v="0"/>
    <n v="13378.3784"/>
    <x v="1522"/>
    <x v="0"/>
    <m/>
  </r>
  <r>
    <d v="2025-10-05T02:28:12"/>
    <x v="9"/>
    <x v="24"/>
    <s v="AGUDELO GARCIA LLORDIN ELIAS"/>
    <x v="0"/>
    <x v="0"/>
    <n v="157"/>
    <n v="17.4444444444444"/>
    <n v="193.073394495413"/>
    <m/>
    <n v="107682.93580000001"/>
    <x v="0"/>
    <n v="13378.3784"/>
    <x v="1522"/>
    <x v="0"/>
    <m/>
  </r>
  <r>
    <d v="2025-10-05T02:28:13"/>
    <x v="1"/>
    <x v="25"/>
    <s v="LEON PEREZ RAUL ENRIQUE"/>
    <x v="0"/>
    <x v="0"/>
    <n v="160"/>
    <n v="17.7777777777778"/>
    <n v="193.073394495413"/>
    <m/>
    <n v="107682.93580000001"/>
    <x v="0"/>
    <n v="13378.3784"/>
    <x v="1522"/>
    <x v="0"/>
    <m/>
  </r>
  <r>
    <d v="2025-10-05T02:28:13"/>
    <x v="9"/>
    <x v="39"/>
    <s v="PALACIO ARIAS YORFAN ALEXIS"/>
    <x v="0"/>
    <x v="0"/>
    <n v="194"/>
    <n v="21.5555555555556"/>
    <n v="193.073394495413"/>
    <m/>
    <n v="107682.93580000001"/>
    <x v="0"/>
    <n v="13378.3784"/>
    <x v="1522"/>
    <x v="0"/>
    <m/>
  </r>
  <r>
    <d v="2025-10-05T02:28:13"/>
    <x v="1"/>
    <x v="27"/>
    <s v="LAYOS JIMENEZ JOHAN CAMILO"/>
    <x v="6"/>
    <x v="0"/>
    <n v="134"/>
    <n v="16.75"/>
    <n v="171.62079510703401"/>
    <m/>
    <n v="95718.165099999998"/>
    <x v="0"/>
    <n v="13378.3784"/>
    <x v="1522"/>
    <x v="0"/>
    <m/>
  </r>
  <r>
    <d v="2025-10-05T02:28:13"/>
    <x v="9"/>
    <x v="28"/>
    <s v="MURILLO  YORMAN ANDRES"/>
    <x v="0"/>
    <x v="0"/>
    <n v="192"/>
    <n v="21.3333333333333"/>
    <n v="193.073394495413"/>
    <m/>
    <n v="107682.93580000001"/>
    <x v="0"/>
    <n v="13378.3784"/>
    <x v="1522"/>
    <x v="0"/>
    <m/>
  </r>
  <r>
    <d v="2025-10-05T02:28:13"/>
    <x v="1"/>
    <x v="29"/>
    <s v="MONTOYA OSPINA GILBERTO ANTONIO"/>
    <x v="3"/>
    <x v="0"/>
    <n v="249"/>
    <n v="24.9"/>
    <n v="214.52599388379201"/>
    <m/>
    <n v="119647.7064"/>
    <x v="0"/>
    <n v="13378.3784"/>
    <x v="1522"/>
    <x v="0"/>
    <m/>
  </r>
  <r>
    <d v="2025-10-05T02:28:14"/>
    <x v="9"/>
    <x v="30"/>
    <s v="ARAQUE ARROYAVE JOSE ALBEIRO"/>
    <x v="6"/>
    <x v="0"/>
    <n v="233"/>
    <n v="29.125"/>
    <n v="171.62079510703401"/>
    <m/>
    <n v="95718.165099999998"/>
    <x v="1"/>
    <n v="13378.3784"/>
    <x v="1522"/>
    <x v="0"/>
    <m/>
  </r>
  <r>
    <d v="2025-10-05T02:28:14"/>
    <x v="1"/>
    <x v="31"/>
    <s v="MARTINEZ CHAVERRA LUIS NORBERTO"/>
    <x v="3"/>
    <x v="0"/>
    <n v="268"/>
    <n v="26.8"/>
    <n v="214.52599388379201"/>
    <m/>
    <n v="119647.7064"/>
    <x v="0"/>
    <n v="13378.3784"/>
    <x v="1522"/>
    <x v="0"/>
    <m/>
  </r>
  <r>
    <d v="2025-10-05T02:28:14"/>
    <x v="9"/>
    <x v="32"/>
    <s v="TABORDA ROJAS DIEGO ALEJANDRO"/>
    <x v="2"/>
    <x v="0"/>
    <n v="130"/>
    <n v="21.6666666666667"/>
    <n v="128.71559633027499"/>
    <m/>
    <n v="71788.623900000006"/>
    <x v="1"/>
    <n v="13378.3784"/>
    <x v="1522"/>
    <x v="0"/>
    <m/>
  </r>
  <r>
    <d v="2025-10-05T02:28:14"/>
    <x v="1"/>
    <x v="33"/>
    <s v="CALLE BOTERO JUAN RICARDO"/>
    <x v="3"/>
    <x v="0"/>
    <n v="220"/>
    <n v="22"/>
    <n v="214.52599388379201"/>
    <s v="2 Descuentos (Usuarios desubicados) "/>
    <n v="119647.7064"/>
    <x v="0"/>
    <n v="13378.3784"/>
    <x v="1522"/>
    <x v="0"/>
    <m/>
  </r>
  <r>
    <d v="2025-10-05T02:28:15"/>
    <x v="9"/>
    <x v="34"/>
    <s v="PALMAR PANA EDIXON JOSUE"/>
    <x v="4"/>
    <x v="0"/>
    <n v="123"/>
    <n v="17.571428571428601"/>
    <n v="150.168195718654"/>
    <m/>
    <n v="83753.394499999995"/>
    <x v="0"/>
    <n v="13378.3784"/>
    <x v="1522"/>
    <x v="0"/>
    <m/>
  </r>
  <r>
    <d v="2025-10-05T02:28:15"/>
    <x v="1"/>
    <x v="35"/>
    <s v="OCAMPO OCAMPO ANTONIO JOSE"/>
    <x v="0"/>
    <x v="0"/>
    <n v="160"/>
    <n v="17.7777777777778"/>
    <n v="193.073394495413"/>
    <m/>
    <n v="107682.93580000001"/>
    <x v="0"/>
    <n v="13378.3784"/>
    <x v="1522"/>
    <x v="0"/>
    <m/>
  </r>
  <r>
    <d v="2025-10-05T02:28:15"/>
    <x v="9"/>
    <x v="41"/>
    <s v="GARCIA DAVID WILSON ALBERTO"/>
    <x v="4"/>
    <x v="0"/>
    <n v="164"/>
    <n v="23.428571428571399"/>
    <n v="150.168195718654"/>
    <m/>
    <n v="83753.394499999995"/>
    <x v="1"/>
    <n v="13378.3784"/>
    <x v="1522"/>
    <x v="0"/>
    <m/>
  </r>
  <r>
    <d v="2025-10-05T02:28:15"/>
    <x v="1"/>
    <x v="40"/>
    <s v="AGUDELO GARCIA DENIN ANGELO"/>
    <x v="0"/>
    <x v="0"/>
    <n v="201"/>
    <n v="22.3333333333333"/>
    <n v="193.073394495413"/>
    <m/>
    <n v="107682.93580000001"/>
    <x v="1"/>
    <n v="13378.3784"/>
    <x v="1522"/>
    <x v="0"/>
    <m/>
  </r>
  <r>
    <d v="2025-10-05T02:28:16"/>
    <x v="9"/>
    <x v="42"/>
    <s v="CALLE BOTERO ANDRES CAMILO "/>
    <x v="6"/>
    <x v="0"/>
    <n v="184"/>
    <n v="23"/>
    <n v="171.62079510703401"/>
    <m/>
    <n v="95718.165099999998"/>
    <x v="1"/>
    <n v="13378.3784"/>
    <x v="1522"/>
    <x v="0"/>
    <m/>
  </r>
  <r>
    <d v="2025-10-06T00:29:47"/>
    <x v="12"/>
    <x v="36"/>
    <s v="PARIAS MURIEL JHON FREDY"/>
    <x v="0"/>
    <x v="0"/>
    <n v="165"/>
    <n v="18.3333333333333"/>
    <n v="172.93368700265299"/>
    <s v="1 Descuento (Despachador) "/>
    <n v="95901.206900000005"/>
    <x v="1"/>
    <n v="16478.947400000001"/>
    <x v="1523"/>
    <x v="0"/>
    <m/>
  </r>
  <r>
    <d v="2025-10-06T00:29:48"/>
    <x v="12"/>
    <x v="1"/>
    <s v="GONZALEZ IPUANA RENE"/>
    <x v="3"/>
    <x v="0"/>
    <n v="191"/>
    <n v="19.100000000000001"/>
    <n v="192.14854111405799"/>
    <s v="1 Descuento (Conduct) "/>
    <n v="106556.89659999999"/>
    <x v="0"/>
    <n v="16478.947400000001"/>
    <x v="1523"/>
    <x v="0"/>
    <m/>
  </r>
  <r>
    <d v="2025-10-06T00:29:48"/>
    <x v="12"/>
    <x v="37"/>
    <s v="SANCHEZ BETANCOURT FRANSCISCO"/>
    <x v="1"/>
    <x v="0"/>
    <n v="221"/>
    <n v="20.090909090909101"/>
    <n v="211.36339522546399"/>
    <s v="2 Descuentos (Despachador) "/>
    <n v="117212.58620000001"/>
    <x v="0"/>
    <n v="16478.947400000001"/>
    <x v="1523"/>
    <x v="0"/>
    <m/>
  </r>
  <r>
    <d v="2025-10-06T00:29:49"/>
    <x v="12"/>
    <x v="3"/>
    <s v="LOPEZ PINEDA DANIEL ESTIVEN"/>
    <x v="1"/>
    <x v="0"/>
    <n v="174"/>
    <n v="15.818181818181801"/>
    <n v="211.36339522546399"/>
    <m/>
    <n v="117212.58620000001"/>
    <x v="0"/>
    <n v="16478.947400000001"/>
    <x v="1523"/>
    <x v="0"/>
    <m/>
  </r>
  <r>
    <d v="2025-10-06T00:29:49"/>
    <x v="12"/>
    <x v="5"/>
    <s v="GONZALEZ PEREZ RAFAEL JOSE"/>
    <x v="3"/>
    <x v="0"/>
    <n v="173"/>
    <n v="17.3"/>
    <n v="192.14854111405799"/>
    <s v="2 Descuentos (Conducts) "/>
    <n v="106556.89659999999"/>
    <x v="1"/>
    <n v="16478.947400000001"/>
    <x v="1523"/>
    <x v="0"/>
    <m/>
  </r>
  <r>
    <d v="2025-10-06T00:29:50"/>
    <x v="12"/>
    <x v="7"/>
    <s v="MARIN ALZATE KEVIN ANDRES"/>
    <x v="0"/>
    <x v="0"/>
    <n v="151"/>
    <n v="16.7777777777778"/>
    <n v="172.93368700265299"/>
    <m/>
    <n v="95901.206900000005"/>
    <x v="0"/>
    <n v="16478.947400000001"/>
    <x v="1523"/>
    <x v="0"/>
    <m/>
  </r>
  <r>
    <d v="2025-10-06T00:29:50"/>
    <x v="12"/>
    <x v="9"/>
    <s v="DAVID  HENRY GIOVANNY"/>
    <x v="3"/>
    <x v="0"/>
    <n v="254"/>
    <n v="25.4"/>
    <n v="192.14854111405799"/>
    <m/>
    <n v="106556.89659999999"/>
    <x v="0"/>
    <n v="16478.947400000001"/>
    <x v="1523"/>
    <x v="0"/>
    <m/>
  </r>
  <r>
    <d v="2025-10-06T00:29:50"/>
    <x v="12"/>
    <x v="13"/>
    <s v="PEREZ GARCIA JUAN ESTEBAN"/>
    <x v="1"/>
    <x v="0"/>
    <n v="202"/>
    <n v="18.363636363636399"/>
    <n v="211.36339522546399"/>
    <s v="1 Descuento (Conduct) "/>
    <n v="117212.58620000001"/>
    <x v="0"/>
    <n v="16478.947400000001"/>
    <x v="1523"/>
    <x v="0"/>
    <m/>
  </r>
  <r>
    <d v="2025-10-06T00:29:50"/>
    <x v="12"/>
    <x v="10"/>
    <s v="CUADROS PRESIGA JOSE GABRIEL"/>
    <x v="3"/>
    <x v="0"/>
    <n v="200"/>
    <n v="20"/>
    <n v="192.14854111405799"/>
    <m/>
    <n v="106556.89659999999"/>
    <x v="0"/>
    <n v="16478.947400000001"/>
    <x v="1523"/>
    <x v="0"/>
    <m/>
  </r>
  <r>
    <d v="2025-10-06T00:29:51"/>
    <x v="12"/>
    <x v="15"/>
    <s v="ALBERTO ARISTIZABAL RAFAEL"/>
    <x v="3"/>
    <x v="0"/>
    <n v="229"/>
    <n v="22.9"/>
    <n v="192.14854111405799"/>
    <m/>
    <n v="106556.89659999999"/>
    <x v="0"/>
    <n v="16478.947400000001"/>
    <x v="1523"/>
    <x v="0"/>
    <m/>
  </r>
  <r>
    <d v="2025-10-06T00:29:51"/>
    <x v="12"/>
    <x v="17"/>
    <s v="VALENCIA MENDOZA JHON"/>
    <x v="1"/>
    <x v="0"/>
    <n v="205"/>
    <n v="18.636363636363601"/>
    <n v="211.36339522546399"/>
    <m/>
    <n v="117212.58620000001"/>
    <x v="0"/>
    <n v="16478.947400000001"/>
    <x v="1523"/>
    <x v="0"/>
    <m/>
  </r>
  <r>
    <d v="2025-10-06T00:29:51"/>
    <x v="12"/>
    <x v="18"/>
    <s v="DURANGO DAVID JOSE"/>
    <x v="0"/>
    <x v="0"/>
    <n v="170"/>
    <n v="18.8888888888889"/>
    <n v="172.93368700265299"/>
    <m/>
    <n v="95901.206900000005"/>
    <x v="0"/>
    <n v="16478.947400000001"/>
    <x v="1523"/>
    <x v="0"/>
    <m/>
  </r>
  <r>
    <d v="2025-10-06T00:29:51"/>
    <x v="12"/>
    <x v="19"/>
    <s v="QUIRAMA CASTAEDA JHON JADER"/>
    <x v="0"/>
    <x v="0"/>
    <n v="153"/>
    <n v="17"/>
    <n v="172.93368700265299"/>
    <m/>
    <n v="95901.206900000005"/>
    <x v="1"/>
    <n v="16478.947400000001"/>
    <x v="1523"/>
    <x v="0"/>
    <m/>
  </r>
  <r>
    <d v="2025-10-06T00:29:52"/>
    <x v="12"/>
    <x v="24"/>
    <s v="AGUDELO GARCIA LLORDIN ELIAS"/>
    <x v="1"/>
    <x v="0"/>
    <n v="241"/>
    <n v="21.909090909090899"/>
    <n v="211.36339522546399"/>
    <s v="1 Descuento (Usuario desubicado) "/>
    <n v="117212.58620000001"/>
    <x v="0"/>
    <n v="16478.947400000001"/>
    <x v="1523"/>
    <x v="0"/>
    <m/>
  </r>
  <r>
    <d v="2025-10-06T00:29:52"/>
    <x v="12"/>
    <x v="27"/>
    <s v="LAYOS JIMENEZ JOHAN CAMILO"/>
    <x v="6"/>
    <x v="0"/>
    <n v="112"/>
    <n v="13.176470588235301"/>
    <n v="163.32625994694999"/>
    <m/>
    <n v="90573.362099999998"/>
    <x v="0"/>
    <n v="16478.947400000001"/>
    <x v="1523"/>
    <x v="0"/>
    <m/>
  </r>
  <r>
    <d v="2025-10-06T00:29:52"/>
    <x v="12"/>
    <x v="29"/>
    <s v="MONTOYA OSPINA GILBERTO ANTONIO"/>
    <x v="3"/>
    <x v="0"/>
    <n v="219"/>
    <n v="21.9"/>
    <n v="192.14854111405799"/>
    <m/>
    <n v="106556.89659999999"/>
    <x v="0"/>
    <n v="16478.947400000001"/>
    <x v="1523"/>
    <x v="0"/>
    <m/>
  </r>
  <r>
    <d v="2025-10-06T00:29:52"/>
    <x v="12"/>
    <x v="31"/>
    <s v="MARTINEZ CHAVERRA LUIS NORBERTO"/>
    <x v="3"/>
    <x v="0"/>
    <n v="208"/>
    <n v="20.8"/>
    <n v="192.14854111405799"/>
    <m/>
    <n v="106556.89659999999"/>
    <x v="0"/>
    <n v="16478.947400000001"/>
    <x v="1523"/>
    <x v="0"/>
    <m/>
  </r>
  <r>
    <d v="2025-10-06T00:29:53"/>
    <x v="12"/>
    <x v="33"/>
    <s v="CALLE BOTERO JUAN RICARDO"/>
    <x v="3"/>
    <x v="0"/>
    <n v="196"/>
    <n v="19.600000000000001"/>
    <n v="192.14854111405799"/>
    <m/>
    <n v="106556.89659999999"/>
    <x v="0"/>
    <n v="16478.947400000001"/>
    <x v="1523"/>
    <x v="0"/>
    <m/>
  </r>
  <r>
    <d v="2025-10-06T00:29:53"/>
    <x v="12"/>
    <x v="35"/>
    <s v="OCAMPO OCAMPO ANTONIO JOSE"/>
    <x v="0"/>
    <x v="0"/>
    <n v="158"/>
    <n v="17.5555555555556"/>
    <n v="172.93368700265299"/>
    <m/>
    <n v="95901.206900000005"/>
    <x v="0"/>
    <n v="16478.947400000001"/>
    <x v="1523"/>
    <x v="0"/>
    <m/>
  </r>
  <r>
    <d v="2025-10-07T02:56:13"/>
    <x v="9"/>
    <x v="2"/>
    <s v="LONDOO LOPERA DUVAN ANDRES"/>
    <x v="3"/>
    <x v="0"/>
    <n v="230"/>
    <n v="23"/>
    <n v="207.97768479776801"/>
    <m/>
    <n v="115816.94560000001"/>
    <x v="1"/>
    <n v="12815.789500000001"/>
    <x v="1524"/>
    <x v="0"/>
    <m/>
  </r>
  <r>
    <d v="2025-10-07T02:56:11"/>
    <x v="9"/>
    <x v="0"/>
    <s v="HINCAPIE VILLA JUAN ESTIVEN"/>
    <x v="1"/>
    <x v="0"/>
    <n v="203"/>
    <n v="18.454545454545499"/>
    <n v="228.77545327754501"/>
    <s v="1 Descuento (Despachador) "/>
    <n v="127398.64019999999"/>
    <x v="0"/>
    <n v="12815.789500000001"/>
    <x v="1524"/>
    <x v="0"/>
    <m/>
  </r>
  <r>
    <d v="2025-10-07T02:56:11"/>
    <x v="1"/>
    <x v="36"/>
    <s v="PARIAS MURIEL JHON FREDY"/>
    <x v="6"/>
    <x v="0"/>
    <n v="207"/>
    <n v="25.875"/>
    <n v="166.38214783821499"/>
    <m/>
    <n v="92653.556500000006"/>
    <x v="1"/>
    <n v="12815.789500000001"/>
    <x v="1524"/>
    <x v="0"/>
    <m/>
  </r>
  <r>
    <d v="2025-10-07T02:56:12"/>
    <x v="9"/>
    <x v="1"/>
    <s v="GONZALEZ IPUANA RENE"/>
    <x v="0"/>
    <x v="0"/>
    <n v="169"/>
    <n v="18.7777777777778"/>
    <n v="187.179916317992"/>
    <m/>
    <n v="104235.251"/>
    <x v="0"/>
    <n v="12815.789500000001"/>
    <x v="1524"/>
    <x v="0"/>
    <m/>
  </r>
  <r>
    <d v="2025-10-07T02:56:12"/>
    <x v="1"/>
    <x v="37"/>
    <s v="PULGARIN GARCIA YONATHAN ANDRES"/>
    <x v="10"/>
    <x v="0"/>
    <n v="56"/>
    <n v="16"/>
    <n v="72.792189679219007"/>
    <m/>
    <n v="40535.930999999997"/>
    <x v="0"/>
    <n v="12815.789500000001"/>
    <x v="1524"/>
    <x v="0"/>
    <m/>
  </r>
  <r>
    <d v="2025-10-07T02:56:13"/>
    <x v="1"/>
    <x v="3"/>
    <s v="LOPEZ PINEDA DANIEL ESTIVEN"/>
    <x v="3"/>
    <x v="0"/>
    <n v="193"/>
    <n v="19.3"/>
    <n v="207.97768479776801"/>
    <m/>
    <n v="115816.94560000001"/>
    <x v="0"/>
    <n v="12815.789500000001"/>
    <x v="1524"/>
    <x v="0"/>
    <m/>
  </r>
  <r>
    <d v="2025-10-07T02:56:14"/>
    <x v="9"/>
    <x v="4"/>
    <s v="GIRALDO GIRALDO YOVIN ANDRES"/>
    <x v="0"/>
    <x v="0"/>
    <n v="212"/>
    <n v="23.5555555555556"/>
    <n v="187.179916317992"/>
    <s v="2 Descuentos (Usuarios desubicados) "/>
    <n v="104235.251"/>
    <x v="1"/>
    <n v="12815.789500000001"/>
    <x v="1524"/>
    <x v="0"/>
    <m/>
  </r>
  <r>
    <d v="2025-10-07T02:56:14"/>
    <x v="1"/>
    <x v="5"/>
    <s v="GONZALEZ PEREZ RAFAEL JOSE"/>
    <x v="9"/>
    <x v="0"/>
    <n v="259"/>
    <n v="21.5833333333333"/>
    <n v="249.57322175732199"/>
    <s v="2 Descuentos (Conducts) "/>
    <n v="138980.33470000001"/>
    <x v="1"/>
    <n v="12815.789500000001"/>
    <x v="1524"/>
    <x v="0"/>
    <m/>
  </r>
  <r>
    <d v="2025-10-07T02:56:14"/>
    <x v="9"/>
    <x v="6"/>
    <s v="CARTAGENA RAMIREZ FREDY ALONSO"/>
    <x v="0"/>
    <x v="0"/>
    <n v="212"/>
    <n v="23.5555555555556"/>
    <n v="187.179916317992"/>
    <m/>
    <n v="104235.251"/>
    <x v="0"/>
    <n v="12815.789500000001"/>
    <x v="1524"/>
    <x v="0"/>
    <m/>
  </r>
  <r>
    <d v="2025-10-07T02:56:15"/>
    <x v="1"/>
    <x v="7"/>
    <s v="MARIN ALZATE KEVIN ANDRES"/>
    <x v="10"/>
    <x v="0"/>
    <n v="84"/>
    <n v="18.6666666666667"/>
    <n v="93.589958158995799"/>
    <m/>
    <n v="52117.625500000002"/>
    <x v="0"/>
    <n v="12815.789500000001"/>
    <x v="1524"/>
    <x v="0"/>
    <m/>
  </r>
  <r>
    <d v="2025-10-07T02:56:15"/>
    <x v="9"/>
    <x v="9"/>
    <s v="DAVID  HENRY GIOVANNY"/>
    <x v="0"/>
    <x v="0"/>
    <n v="161"/>
    <n v="17.8888888888889"/>
    <n v="187.179916317992"/>
    <m/>
    <n v="104235.251"/>
    <x v="0"/>
    <n v="12815.789500000001"/>
    <x v="1524"/>
    <x v="0"/>
    <m/>
  </r>
  <r>
    <d v="2025-10-07T02:56:16"/>
    <x v="1"/>
    <x v="10"/>
    <s v="CUADROS PRESIGA JOSE GABRIEL"/>
    <x v="8"/>
    <x v="0"/>
    <n v="125"/>
    <n v="25"/>
    <n v="103.988842398884"/>
    <m/>
    <n v="57908.472800000003"/>
    <x v="0"/>
    <n v="12815.789500000001"/>
    <x v="1524"/>
    <x v="0"/>
    <m/>
  </r>
  <r>
    <d v="2025-10-07T02:56:16"/>
    <x v="9"/>
    <x v="13"/>
    <s v="PEREZ GARCIA JUAN ESTEBAN"/>
    <x v="0"/>
    <x v="0"/>
    <n v="174"/>
    <n v="19.3333333333333"/>
    <n v="187.179916317992"/>
    <m/>
    <n v="104235.251"/>
    <x v="0"/>
    <n v="12815.789500000001"/>
    <x v="1524"/>
    <x v="0"/>
    <m/>
  </r>
  <r>
    <d v="2025-10-07T02:56:16"/>
    <x v="1"/>
    <x v="14"/>
    <s v="PARRA VILLA YUBER ALONSO"/>
    <x v="2"/>
    <x v="0"/>
    <n v="154"/>
    <n v="25.6666666666667"/>
    <n v="124.78661087866099"/>
    <m/>
    <n v="69490.167400000006"/>
    <x v="0"/>
    <n v="12815.789500000001"/>
    <x v="1524"/>
    <x v="0"/>
    <m/>
  </r>
  <r>
    <d v="2025-10-07T02:56:16"/>
    <x v="9"/>
    <x v="15"/>
    <s v="ALBERTO ARISTIZABAL RAFAEL"/>
    <x v="3"/>
    <x v="0"/>
    <n v="265"/>
    <n v="26.5"/>
    <n v="207.97768479776801"/>
    <s v="2 Descuentos (Jefe de ruta) "/>
    <n v="115816.94560000001"/>
    <x v="0"/>
    <n v="12815.789500000001"/>
    <x v="1524"/>
    <x v="0"/>
    <m/>
  </r>
  <r>
    <d v="2025-10-07T02:56:17"/>
    <x v="1"/>
    <x v="17"/>
    <s v="VALENCIA MENDOZA JHON"/>
    <x v="9"/>
    <x v="0"/>
    <n v="243"/>
    <n v="20.25"/>
    <n v="249.57322175732199"/>
    <s v="1 Descuento (Conduct) "/>
    <n v="138980.33470000001"/>
    <x v="0"/>
    <n v="12815.789500000001"/>
    <x v="1524"/>
    <x v="0"/>
    <m/>
  </r>
  <r>
    <d v="2025-10-07T02:56:17"/>
    <x v="9"/>
    <x v="18"/>
    <s v="MACIAS HERNANDEZ JULIAN DAVID"/>
    <x v="0"/>
    <x v="0"/>
    <n v="158"/>
    <n v="17.5555555555556"/>
    <n v="187.179916317992"/>
    <m/>
    <n v="104235.251"/>
    <x v="0"/>
    <n v="12815.789500000001"/>
    <x v="1524"/>
    <x v="0"/>
    <m/>
  </r>
  <r>
    <d v="2025-10-07T02:56:17"/>
    <x v="1"/>
    <x v="19"/>
    <s v="QUIRAMA CASTAEDA JHON JADER"/>
    <x v="1"/>
    <x v="0"/>
    <n v="224"/>
    <n v="20.363636363636399"/>
    <n v="228.77545327754501"/>
    <m/>
    <n v="127398.64019999999"/>
    <x v="1"/>
    <n v="12815.789500000001"/>
    <x v="1524"/>
    <x v="0"/>
    <m/>
  </r>
  <r>
    <d v="2025-10-07T02:56:18"/>
    <x v="9"/>
    <x v="20"/>
    <s v="SALDARRIAGA PARRA LUIS ALBERTO "/>
    <x v="0"/>
    <x v="0"/>
    <n v="163"/>
    <n v="18.1111111111111"/>
    <n v="187.179916317992"/>
    <m/>
    <n v="104235.251"/>
    <x v="2"/>
    <n v="12815.789500000001"/>
    <x v="1524"/>
    <x v="0"/>
    <m/>
  </r>
  <r>
    <d v="2025-10-07T02:56:18"/>
    <x v="9"/>
    <x v="21"/>
    <s v="JIMENEZ HERNANDEZ ESTEBAN CAMILO"/>
    <x v="4"/>
    <x v="0"/>
    <n v="164"/>
    <n v="23.428571428571399"/>
    <n v="145.58437935843801"/>
    <m/>
    <n v="81071.861900000004"/>
    <x v="0"/>
    <n v="12815.789500000001"/>
    <x v="1524"/>
    <x v="0"/>
    <m/>
  </r>
  <r>
    <d v="2025-10-07T02:56:18"/>
    <x v="1"/>
    <x v="38"/>
    <s v="JIMENEZ HURTADO CARLOS ESTIVEN"/>
    <x v="3"/>
    <x v="0"/>
    <n v="236"/>
    <n v="23.6"/>
    <n v="207.97768479776801"/>
    <m/>
    <n v="115816.94560000001"/>
    <x v="1"/>
    <n v="12815.789500000001"/>
    <x v="1524"/>
    <x v="0"/>
    <m/>
  </r>
  <r>
    <d v="2025-10-07T02:56:19"/>
    <x v="9"/>
    <x v="22"/>
    <s v="CIRO MARIN RODRIGO ALBERTO"/>
    <x v="1"/>
    <x v="0"/>
    <n v="201"/>
    <n v="18.272727272727298"/>
    <n v="228.77545327754501"/>
    <m/>
    <n v="127398.64019999999"/>
    <x v="0"/>
    <n v="12815.789500000001"/>
    <x v="1524"/>
    <x v="0"/>
    <m/>
  </r>
  <r>
    <d v="2025-10-07T02:56:19"/>
    <x v="1"/>
    <x v="23"/>
    <s v="FLORES RINCON JORGE ALBERTO"/>
    <x v="13"/>
    <x v="3"/>
    <n v="267"/>
    <n v="19.071428571428601"/>
    <n v="291.16875871687603"/>
    <m/>
    <n v="162143.72380000001"/>
    <x v="0"/>
    <n v="12815.789500000001"/>
    <x v="1524"/>
    <x v="0"/>
    <m/>
  </r>
  <r>
    <d v="2025-10-07T02:56:19"/>
    <x v="9"/>
    <x v="24"/>
    <s v="AGUDELO GARCIA LLORDIN ELIAS"/>
    <x v="3"/>
    <x v="0"/>
    <n v="164"/>
    <n v="16.399999999999999"/>
    <n v="207.97768479776801"/>
    <s v="2 Descuentos (Jefe de ruta) "/>
    <n v="115816.94560000001"/>
    <x v="0"/>
    <n v="12815.789500000001"/>
    <x v="1524"/>
    <x v="0"/>
    <m/>
  </r>
  <r>
    <d v="2025-10-07T02:56:19"/>
    <x v="1"/>
    <x v="25"/>
    <s v="MURILLO  YORMAN ANDRES"/>
    <x v="0"/>
    <x v="0"/>
    <n v="173"/>
    <n v="19.2222222222222"/>
    <n v="187.179916317992"/>
    <m/>
    <n v="104235.251"/>
    <x v="0"/>
    <n v="12815.789500000001"/>
    <x v="1524"/>
    <x v="0"/>
    <m/>
  </r>
  <r>
    <d v="2025-10-07T02:56:20"/>
    <x v="9"/>
    <x v="28"/>
    <s v="MARULANDA JARAMILLO DAWER ANDRES"/>
    <x v="0"/>
    <x v="0"/>
    <n v="202"/>
    <n v="22.4444444444444"/>
    <n v="187.179916317992"/>
    <s v="Se descuenta 0.5 viaje de 4 25 pm ya que NO ingresa a la minorista sin autorizacin. 1 Descuento (Despachador) "/>
    <n v="104235.251"/>
    <x v="0"/>
    <n v="12815.789500000001"/>
    <x v="1524"/>
    <x v="0"/>
    <m/>
  </r>
  <r>
    <d v="2025-10-07T02:56:20"/>
    <x v="9"/>
    <x v="39"/>
    <s v="PALACIO ARIAS YORFAN ALEXIS"/>
    <x v="3"/>
    <x v="0"/>
    <n v="197"/>
    <n v="19.7"/>
    <n v="207.97768479776801"/>
    <m/>
    <n v="115816.94560000001"/>
    <x v="0"/>
    <n v="12815.789500000001"/>
    <x v="1524"/>
    <x v="0"/>
    <m/>
  </r>
  <r>
    <d v="2025-10-07T02:56:20"/>
    <x v="1"/>
    <x v="27"/>
    <s v="OSORIO URREGO SANTIAGO"/>
    <x v="12"/>
    <x v="0"/>
    <n v="270"/>
    <n v="20.769230769230798"/>
    <n v="270.37099023709902"/>
    <s v="2 Descuentos (Usuario desubicado y despachador) "/>
    <n v="150562.02929999999"/>
    <x v="0"/>
    <n v="12815.789500000001"/>
    <x v="1524"/>
    <x v="0"/>
    <m/>
  </r>
  <r>
    <d v="2025-10-07T02:56:21"/>
    <x v="1"/>
    <x v="29"/>
    <s v="MONTOYA OSPINA GILBERTO ANTONIO"/>
    <x v="3"/>
    <x v="0"/>
    <n v="237"/>
    <n v="23.7"/>
    <n v="207.97768479776801"/>
    <m/>
    <n v="115816.94560000001"/>
    <x v="0"/>
    <n v="12815.789500000001"/>
    <x v="1524"/>
    <x v="0"/>
    <m/>
  </r>
  <r>
    <d v="2025-10-07T02:56:21"/>
    <x v="9"/>
    <x v="30"/>
    <s v="ARAQUE ARROYAVE JOSE ALBEIRO"/>
    <x v="0"/>
    <x v="0"/>
    <n v="207"/>
    <n v="23"/>
    <n v="187.179916317992"/>
    <m/>
    <n v="104235.251"/>
    <x v="1"/>
    <n v="12815.789500000001"/>
    <x v="1524"/>
    <x v="0"/>
    <m/>
  </r>
  <r>
    <d v="2025-10-07T02:56:21"/>
    <x v="1"/>
    <x v="31"/>
    <s v="MARTINEZ CHAVERRA LUIS NORBERTO "/>
    <x v="3"/>
    <x v="0"/>
    <n v="223"/>
    <n v="22.3"/>
    <n v="207.97768479776801"/>
    <s v="1 Descuento (Conduct) "/>
    <n v="115816.94560000001"/>
    <x v="0"/>
    <n v="12815.789500000001"/>
    <x v="1524"/>
    <x v="0"/>
    <m/>
  </r>
  <r>
    <d v="2025-10-07T02:56:22"/>
    <x v="1"/>
    <x v="32"/>
    <s v="TABORDA ROJAS DIEGO ALEJANDRO"/>
    <x v="9"/>
    <x v="0"/>
    <n v="235"/>
    <n v="19.5833333333333"/>
    <n v="249.57322175732199"/>
    <m/>
    <n v="138980.33470000001"/>
    <x v="1"/>
    <n v="12815.789500000001"/>
    <x v="1524"/>
    <x v="0"/>
    <m/>
  </r>
  <r>
    <d v="2025-10-07T02:56:22"/>
    <x v="9"/>
    <x v="33"/>
    <s v="CALLE BOTERO JUAN RICARDO"/>
    <x v="3"/>
    <x v="0"/>
    <n v="187"/>
    <n v="18.7"/>
    <n v="207.97768479776801"/>
    <m/>
    <n v="115816.94560000001"/>
    <x v="0"/>
    <n v="12815.789500000001"/>
    <x v="1524"/>
    <x v="0"/>
    <m/>
  </r>
  <r>
    <d v="2025-10-07T02:56:22"/>
    <x v="9"/>
    <x v="35"/>
    <s v="OCAMPO OCAMPO ANTONIO JOSE"/>
    <x v="12"/>
    <x v="0"/>
    <n v="258"/>
    <n v="19.846153846153801"/>
    <n v="270.37099023709902"/>
    <s v="2 Descuentos (Conducts) "/>
    <n v="150562.02929999999"/>
    <x v="0"/>
    <n v="12815.789500000001"/>
    <x v="1524"/>
    <x v="0"/>
    <m/>
  </r>
  <r>
    <d v="2025-10-07T02:56:22"/>
    <x v="1"/>
    <x v="34"/>
    <s v="PALMAR PANA EDIXON JOSUE"/>
    <x v="2"/>
    <x v="0"/>
    <n v="130"/>
    <n v="23.636363636363601"/>
    <n v="114.387726638773"/>
    <m/>
    <n v="63699.320099999997"/>
    <x v="0"/>
    <n v="12815.789500000001"/>
    <x v="1524"/>
    <x v="0"/>
    <m/>
  </r>
  <r>
    <d v="2025-10-07T02:56:23"/>
    <x v="1"/>
    <x v="41"/>
    <s v="GARCIA DAVID WILSON ALBERTO"/>
    <x v="0"/>
    <x v="0"/>
    <n v="165"/>
    <n v="18.3333333333333"/>
    <n v="187.179916317992"/>
    <s v="2 Descuentos (Conduct y usuario desubicado) "/>
    <n v="104235.251"/>
    <x v="1"/>
    <n v="12815.789500000001"/>
    <x v="1524"/>
    <x v="0"/>
    <m/>
  </r>
  <r>
    <d v="2025-10-07T02:56:23"/>
    <x v="9"/>
    <x v="40"/>
    <s v="AGUDELO GARCIA DENIN ANGELO"/>
    <x v="1"/>
    <x v="0"/>
    <n v="230"/>
    <n v="20.909090909090899"/>
    <n v="228.77545327754501"/>
    <m/>
    <n v="127398.64019999999"/>
    <x v="1"/>
    <n v="12815.789500000001"/>
    <x v="1524"/>
    <x v="0"/>
    <m/>
  </r>
  <r>
    <d v="2025-10-07T02:56:23"/>
    <x v="1"/>
    <x v="42"/>
    <s v="CALLE BOTERO ANDRES CAMILO "/>
    <x v="3"/>
    <x v="0"/>
    <n v="218"/>
    <n v="21.8"/>
    <n v="207.97768479776801"/>
    <s v="1 Descuento (Usuario desubicado) "/>
    <n v="115816.94560000001"/>
    <x v="1"/>
    <n v="12815.789500000001"/>
    <x v="1524"/>
    <x v="0"/>
    <m/>
  </r>
  <r>
    <d v="2025-10-08T02:33:06"/>
    <x v="1"/>
    <x v="0"/>
    <s v="HINCAPIE VILLA JUAN ESTIVEN"/>
    <x v="0"/>
    <x v="0"/>
    <n v="216"/>
    <n v="24"/>
    <n v="188.485355648536"/>
    <m/>
    <n v="104998.93309999999"/>
    <x v="0"/>
    <n v="13435"/>
    <x v="1525"/>
    <x v="0"/>
    <m/>
  </r>
  <r>
    <d v="2025-10-08T02:33:06"/>
    <x v="9"/>
    <x v="36"/>
    <s v="PARIAS MURIEL JHON FREDY"/>
    <x v="0"/>
    <x v="0"/>
    <n v="204"/>
    <n v="22.6666666666667"/>
    <n v="188.485355648536"/>
    <s v="2 Descuentos (Despachador) "/>
    <n v="104998.93309999999"/>
    <x v="1"/>
    <n v="13435"/>
    <x v="1525"/>
    <x v="0"/>
    <m/>
  </r>
  <r>
    <d v="2025-10-08T02:33:06"/>
    <x v="1"/>
    <x v="1"/>
    <s v="GONZALEZ IPUANA RENE"/>
    <x v="3"/>
    <x v="0"/>
    <n v="192"/>
    <n v="20.210526315789501"/>
    <n v="198.95676429567601"/>
    <m/>
    <n v="110832.2071"/>
    <x v="0"/>
    <n v="13435"/>
    <x v="1525"/>
    <x v="0"/>
    <m/>
  </r>
  <r>
    <d v="2025-10-08T02:33:07"/>
    <x v="9"/>
    <x v="37"/>
    <s v="SANCHEZ BETANCOURT FRANSCISCO"/>
    <x v="0"/>
    <x v="0"/>
    <n v="200"/>
    <n v="22.2222222222222"/>
    <n v="188.485355648536"/>
    <m/>
    <n v="104998.93309999999"/>
    <x v="0"/>
    <n v="13435"/>
    <x v="1525"/>
    <x v="0"/>
    <m/>
  </r>
  <r>
    <d v="2025-10-08T02:33:07"/>
    <x v="1"/>
    <x v="2"/>
    <s v="LONDOO LOPERA DUVAN ANDRES"/>
    <x v="3"/>
    <x v="0"/>
    <n v="184"/>
    <n v="18.399999999999999"/>
    <n v="209.42817294281701"/>
    <m/>
    <n v="116665.48119999999"/>
    <x v="1"/>
    <n v="13435"/>
    <x v="1525"/>
    <x v="0"/>
    <m/>
  </r>
  <r>
    <d v="2025-10-08T02:33:07"/>
    <x v="9"/>
    <x v="3"/>
    <s v="LOPEZ PINEDA DANIEL ESTIVEN"/>
    <x v="12"/>
    <x v="0"/>
    <n v="294"/>
    <n v="22.615384615384599"/>
    <n v="272.25662482566202"/>
    <s v="1 Descuento (Conduct) "/>
    <n v="151665.12549999999"/>
    <x v="0"/>
    <n v="13435"/>
    <x v="1525"/>
    <x v="0"/>
    <m/>
  </r>
  <r>
    <d v="2025-10-08T02:33:08"/>
    <x v="1"/>
    <x v="4"/>
    <s v="GIRALDO GIRALDO YOVIN ANDRES"/>
    <x v="10"/>
    <x v="0"/>
    <n v="58"/>
    <n v="14.5"/>
    <n v="83.771269177126896"/>
    <m/>
    <n v="46666.192499999997"/>
    <x v="1"/>
    <n v="13435"/>
    <x v="1525"/>
    <x v="0"/>
    <m/>
  </r>
  <r>
    <d v="2025-10-08T02:33:08"/>
    <x v="9"/>
    <x v="5"/>
    <s v="JARAMILLO JARAMILLO FRANCISCO WBEIMAR"/>
    <x v="2"/>
    <x v="0"/>
    <n v="109"/>
    <n v="19.818181818181799"/>
    <n v="115.185495118549"/>
    <m/>
    <n v="64166.014600000002"/>
    <x v="1"/>
    <n v="13435"/>
    <x v="1525"/>
    <x v="0"/>
    <m/>
  </r>
  <r>
    <d v="2025-10-08T02:33:08"/>
    <x v="1"/>
    <x v="6"/>
    <s v="CARTAGENA RAMIREZ FREDY ALONSO"/>
    <x v="5"/>
    <x v="0"/>
    <n v="42"/>
    <n v="42"/>
    <n v="20.942817294281699"/>
    <m/>
    <n v="11666.5481"/>
    <x v="0"/>
    <n v="13435"/>
    <x v="1525"/>
    <x v="0"/>
    <m/>
  </r>
  <r>
    <d v="2025-10-08T02:33:08"/>
    <x v="9"/>
    <x v="7"/>
    <s v="MARIN ALZATE KEVIN ANDRES"/>
    <x v="12"/>
    <x v="0"/>
    <n v="311"/>
    <n v="23.923076923076898"/>
    <n v="272.25662482566202"/>
    <s v="3 Descuentos (Despachador y usuarios desubicados) "/>
    <n v="151665.12549999999"/>
    <x v="0"/>
    <n v="13435"/>
    <x v="1525"/>
    <x v="0"/>
    <m/>
  </r>
  <r>
    <d v="2025-10-08T02:33:09"/>
    <x v="1"/>
    <x v="8"/>
    <s v="YEPES TORRES JHON ALEXANDER"/>
    <x v="2"/>
    <x v="0"/>
    <n v="136"/>
    <n v="20.923076923076898"/>
    <n v="136.12831241283101"/>
    <m/>
    <n v="75832.5628"/>
    <x v="0"/>
    <n v="13435"/>
    <x v="1525"/>
    <x v="0"/>
    <m/>
  </r>
  <r>
    <d v="2025-10-08T02:33:09"/>
    <x v="9"/>
    <x v="9"/>
    <s v="DAVID  HENRY GIOVANNY"/>
    <x v="0"/>
    <x v="0"/>
    <n v="179"/>
    <n v="19.8888888888889"/>
    <n v="188.485355648536"/>
    <m/>
    <n v="104998.93309999999"/>
    <x v="0"/>
    <n v="13435"/>
    <x v="1525"/>
    <x v="0"/>
    <m/>
  </r>
  <r>
    <d v="2025-10-08T02:33:09"/>
    <x v="1"/>
    <x v="10"/>
    <s v="CUADROS PRESIGA JOSE GABRIEL"/>
    <x v="0"/>
    <x v="0"/>
    <n v="209"/>
    <n v="23.2222222222222"/>
    <n v="188.485355648536"/>
    <m/>
    <n v="104998.93309999999"/>
    <x v="0"/>
    <n v="13435"/>
    <x v="1525"/>
    <x v="0"/>
    <m/>
  </r>
  <r>
    <d v="2025-10-08T02:33:09"/>
    <x v="9"/>
    <x v="11"/>
    <s v="DURANGO PAEZ GILDARDO"/>
    <x v="10"/>
    <x v="3"/>
    <n v="42"/>
    <n v="12"/>
    <n v="73.299860529986006"/>
    <m/>
    <n v="40832.918400000002"/>
    <x v="1"/>
    <n v="13435"/>
    <x v="1525"/>
    <x v="0"/>
    <m/>
  </r>
  <r>
    <d v="2025-10-08T02:33:09"/>
    <x v="1"/>
    <x v="13"/>
    <s v="PEREZ GARCIA JUAN ESTEBAN"/>
    <x v="0"/>
    <x v="0"/>
    <n v="197"/>
    <n v="21.8888888888889"/>
    <n v="188.485355648536"/>
    <s v="2 Descuentos (Usuarios desubicados) "/>
    <n v="104998.93309999999"/>
    <x v="0"/>
    <n v="13435"/>
    <x v="1525"/>
    <x v="0"/>
    <m/>
  </r>
  <r>
    <d v="2025-10-08T02:33:10"/>
    <x v="9"/>
    <x v="14"/>
    <s v="PARRA VILLA YUBER ALONSO"/>
    <x v="1"/>
    <x v="0"/>
    <n v="211"/>
    <n v="19.181818181818201"/>
    <n v="230.37099023709899"/>
    <s v="1 Descuento (Despachador) "/>
    <n v="128332.02929999999"/>
    <x v="0"/>
    <n v="13435"/>
    <x v="1525"/>
    <x v="0"/>
    <m/>
  </r>
  <r>
    <d v="2025-10-08T02:33:10"/>
    <x v="1"/>
    <x v="15"/>
    <s v="ALBERTO ARISTIZABAL RAFAEL"/>
    <x v="3"/>
    <x v="0"/>
    <n v="206"/>
    <n v="20.6"/>
    <n v="209.42817294281701"/>
    <m/>
    <n v="116665.48119999999"/>
    <x v="0"/>
    <n v="13435"/>
    <x v="1525"/>
    <x v="0"/>
    <m/>
  </r>
  <r>
    <d v="2025-10-08T02:33:10"/>
    <x v="9"/>
    <x v="17"/>
    <s v="VALENCIA MENDOZA JHON"/>
    <x v="3"/>
    <x v="3"/>
    <n v="211"/>
    <n v="21.1"/>
    <n v="209.42817294281701"/>
    <s v="2 Descuentos (conducts) "/>
    <n v="116665.48119999999"/>
    <x v="0"/>
    <n v="13435"/>
    <x v="1525"/>
    <x v="0"/>
    <m/>
  </r>
  <r>
    <d v="2025-10-08T02:33:10"/>
    <x v="1"/>
    <x v="18"/>
    <s v="MACIAS HERNANDEZ JULIAN DAVID"/>
    <x v="0"/>
    <x v="0"/>
    <n v="174"/>
    <n v="19.3333333333333"/>
    <n v="188.485355648536"/>
    <m/>
    <n v="104998.93309999999"/>
    <x v="0"/>
    <n v="13435"/>
    <x v="1525"/>
    <x v="0"/>
    <m/>
  </r>
  <r>
    <d v="2025-10-08T02:33:11"/>
    <x v="9"/>
    <x v="19"/>
    <s v="QUIRAMA CASTAEDA JHON JADER"/>
    <x v="3"/>
    <x v="0"/>
    <n v="211"/>
    <n v="21.1"/>
    <n v="209.42817294281701"/>
    <s v="1 Descuento (Conduct) "/>
    <n v="116665.48119999999"/>
    <x v="1"/>
    <n v="13435"/>
    <x v="1525"/>
    <x v="0"/>
    <m/>
  </r>
  <r>
    <d v="2025-10-08T02:33:11"/>
    <x v="1"/>
    <x v="20"/>
    <s v="LOPERA ALVAREZ ESTIVEN "/>
    <x v="0"/>
    <x v="0"/>
    <n v="197"/>
    <n v="21.8888888888889"/>
    <n v="188.485355648536"/>
    <m/>
    <n v="104998.93309999999"/>
    <x v="2"/>
    <n v="13435"/>
    <x v="1525"/>
    <x v="0"/>
    <m/>
  </r>
  <r>
    <d v="2025-10-08T02:33:11"/>
    <x v="9"/>
    <x v="21"/>
    <s v="JIMENEZ HERNANDEZ ESTEBAN CAMILO"/>
    <x v="3"/>
    <x v="0"/>
    <n v="234"/>
    <n v="23.4"/>
    <n v="209.42817294281701"/>
    <m/>
    <n v="116665.48119999999"/>
    <x v="0"/>
    <n v="13435"/>
    <x v="1525"/>
    <x v="0"/>
    <m/>
  </r>
  <r>
    <d v="2025-10-08T02:33:11"/>
    <x v="1"/>
    <x v="38"/>
    <s v="JIMENEZ HURTADO CARLOS ESTIVEN "/>
    <x v="0"/>
    <x v="0"/>
    <n v="214"/>
    <n v="23.7777777777778"/>
    <n v="188.485355648536"/>
    <m/>
    <n v="104998.93309999999"/>
    <x v="1"/>
    <n v="13435"/>
    <x v="1525"/>
    <x v="0"/>
    <m/>
  </r>
  <r>
    <d v="2025-10-08T02:33:11"/>
    <x v="9"/>
    <x v="22"/>
    <s v="HERNANDEZ MACIAS GILBERTO"/>
    <x v="0"/>
    <x v="0"/>
    <n v="157"/>
    <n v="17.4444444444444"/>
    <n v="188.485355648536"/>
    <s v="1 Descuento (Usuario desubicado) "/>
    <n v="104998.93309999999"/>
    <x v="0"/>
    <n v="13435"/>
    <x v="1525"/>
    <x v="0"/>
    <m/>
  </r>
  <r>
    <d v="2025-10-08T02:33:12"/>
    <x v="1"/>
    <x v="23"/>
    <s v="FLORES RINCON JORGE ALBERTO"/>
    <x v="6"/>
    <x v="0"/>
    <n v="200"/>
    <n v="25"/>
    <n v="167.54253835425399"/>
    <m/>
    <n v="93332.384900000005"/>
    <x v="0"/>
    <n v="13435"/>
    <x v="1525"/>
    <x v="0"/>
    <m/>
  </r>
  <r>
    <d v="2025-10-08T02:33:12"/>
    <x v="9"/>
    <x v="24"/>
    <s v="LAYOS JIMENEZ JOHAN CAMILO"/>
    <x v="3"/>
    <x v="0"/>
    <n v="170"/>
    <n v="17"/>
    <n v="209.42817294281701"/>
    <s v="2 Descuentos (Usuario desubicado y oficina) "/>
    <n v="116665.48119999999"/>
    <x v="0"/>
    <n v="13435"/>
    <x v="1525"/>
    <x v="0"/>
    <m/>
  </r>
  <r>
    <d v="2025-10-08T02:33:12"/>
    <x v="1"/>
    <x v="25"/>
    <s v="MURILLO  YORMAN ANDRES"/>
    <x v="1"/>
    <x v="3"/>
    <n v="195"/>
    <n v="17.727272727272702"/>
    <n v="230.37099023709899"/>
    <m/>
    <n v="128332.02929999999"/>
    <x v="0"/>
    <n v="13435"/>
    <x v="1525"/>
    <x v="0"/>
    <m/>
  </r>
  <r>
    <d v="2025-10-08T02:33:12"/>
    <x v="9"/>
    <x v="39"/>
    <s v="PALACIO ARIAS YORFAN ALEXIS"/>
    <x v="3"/>
    <x v="0"/>
    <n v="235"/>
    <n v="23.5"/>
    <n v="209.42817294281701"/>
    <m/>
    <n v="116665.48119999999"/>
    <x v="0"/>
    <n v="13435"/>
    <x v="1525"/>
    <x v="0"/>
    <m/>
  </r>
  <r>
    <d v="2025-10-08T02:33:12"/>
    <x v="1"/>
    <x v="27"/>
    <s v="OSORIO URREGO SANTIAGO "/>
    <x v="9"/>
    <x v="0"/>
    <n v="254"/>
    <n v="21.1666666666667"/>
    <n v="251.313807531381"/>
    <s v="4 Descuentos (Conduct, usuario desubicado y capacitacin) "/>
    <n v="139998.57740000001"/>
    <x v="0"/>
    <n v="13435"/>
    <x v="1525"/>
    <x v="0"/>
    <m/>
  </r>
  <r>
    <d v="2025-10-08T02:33:13"/>
    <x v="9"/>
    <x v="28"/>
    <s v="MARULANDA JARAMILLO DAWER ANDRES"/>
    <x v="9"/>
    <x v="3"/>
    <n v="175"/>
    <n v="15.2173913043478"/>
    <n v="240.84239888424"/>
    <m/>
    <n v="134165.3033"/>
    <x v="0"/>
    <n v="13435"/>
    <x v="1525"/>
    <x v="0"/>
    <m/>
  </r>
  <r>
    <d v="2025-10-08T02:33:13"/>
    <x v="1"/>
    <x v="29"/>
    <s v="MONTOYA OSPINA GILBERTO ANTONIO "/>
    <x v="3"/>
    <x v="0"/>
    <n v="220"/>
    <n v="22"/>
    <n v="209.42817294281701"/>
    <m/>
    <n v="116665.48119999999"/>
    <x v="0"/>
    <n v="13435"/>
    <x v="1525"/>
    <x v="0"/>
    <m/>
  </r>
  <r>
    <d v="2025-10-08T02:33:13"/>
    <x v="9"/>
    <x v="30"/>
    <s v="ARAQUE ARROYAVE JOSE ALBEIRO"/>
    <x v="2"/>
    <x v="0"/>
    <n v="113"/>
    <n v="18.8333333333333"/>
    <n v="125.65690376569"/>
    <m/>
    <n v="69999.288700000005"/>
    <x v="1"/>
    <n v="13435"/>
    <x v="1525"/>
    <x v="0"/>
    <m/>
  </r>
  <r>
    <d v="2025-10-08T02:33:13"/>
    <x v="1"/>
    <x v="31"/>
    <s v="MARTINEZ CHAVERRA LUIS NORBERTO"/>
    <x v="3"/>
    <x v="0"/>
    <n v="223"/>
    <n v="22.3"/>
    <n v="209.42817294281701"/>
    <s v="2 Descuentos (Despachador y conduct) "/>
    <n v="116665.48119999999"/>
    <x v="0"/>
    <n v="13435"/>
    <x v="1525"/>
    <x v="0"/>
    <m/>
  </r>
  <r>
    <d v="2025-10-08T02:33:13"/>
    <x v="9"/>
    <x v="32"/>
    <s v="TABORDA ROJAS DIEGO ALEJANDRO"/>
    <x v="1"/>
    <x v="0"/>
    <n v="232"/>
    <n v="21.090909090909101"/>
    <n v="230.37099023709899"/>
    <m/>
    <n v="128332.02929999999"/>
    <x v="1"/>
    <n v="13435"/>
    <x v="1525"/>
    <x v="0"/>
    <m/>
  </r>
  <r>
    <d v="2025-10-08T02:33:14"/>
    <x v="1"/>
    <x v="33"/>
    <s v="CALLE BOTERO JUAN RICARDO"/>
    <x v="0"/>
    <x v="0"/>
    <n v="155"/>
    <n v="17.2222222222222"/>
    <n v="188.485355648536"/>
    <m/>
    <n v="104998.93309999999"/>
    <x v="0"/>
    <n v="13435"/>
    <x v="1525"/>
    <x v="0"/>
    <m/>
  </r>
  <r>
    <d v="2025-10-08T02:33:14"/>
    <x v="9"/>
    <x v="34"/>
    <s v="PALMAR PANA EDIXON JOSUE"/>
    <x v="4"/>
    <x v="0"/>
    <n v="145"/>
    <n v="20.714285714285701"/>
    <n v="146.59972105997201"/>
    <s v="1 Descuento (Asociado) "/>
    <n v="81665.836800000005"/>
    <x v="0"/>
    <n v="13435"/>
    <x v="1525"/>
    <x v="0"/>
    <m/>
  </r>
  <r>
    <d v="2025-10-08T02:33:14"/>
    <x v="1"/>
    <x v="35"/>
    <s v="OCAMPO OCAMPO ANTONIO JOSE"/>
    <x v="1"/>
    <x v="0"/>
    <n v="233"/>
    <n v="21.181818181818201"/>
    <n v="230.37099023709899"/>
    <s v="1 Descuento (Despachador) "/>
    <n v="128332.02929999999"/>
    <x v="0"/>
    <n v="13435"/>
    <x v="1525"/>
    <x v="0"/>
    <m/>
  </r>
  <r>
    <d v="2025-10-08T02:33:14"/>
    <x v="9"/>
    <x v="41"/>
    <s v="GARCIA DAVID WILSON ALBERTO"/>
    <x v="0"/>
    <x v="0"/>
    <n v="216"/>
    <n v="24"/>
    <n v="188.485355648536"/>
    <m/>
    <n v="104998.93309999999"/>
    <x v="1"/>
    <n v="13435"/>
    <x v="1525"/>
    <x v="0"/>
    <m/>
  </r>
  <r>
    <d v="2025-10-08T02:33:15"/>
    <x v="9"/>
    <x v="42"/>
    <s v="CALLE BOTERO ANDRES CAMILO "/>
    <x v="2"/>
    <x v="0"/>
    <n v="136"/>
    <n v="22.6666666666667"/>
    <n v="125.65690376569"/>
    <m/>
    <n v="69999.288700000005"/>
    <x v="1"/>
    <n v="13435"/>
    <x v="1525"/>
    <x v="0"/>
    <m/>
  </r>
  <r>
    <d v="2025-10-08T02:33:15"/>
    <x v="1"/>
    <x v="40"/>
    <s v="AGUDELO GARCIA DENIN ANGELO"/>
    <x v="3"/>
    <x v="0"/>
    <n v="218"/>
    <n v="21.8"/>
    <n v="209.42817294281701"/>
    <s v="1 Descuento (Asociado) "/>
    <n v="116665.48119999999"/>
    <x v="1"/>
    <n v="13435"/>
    <x v="1525"/>
    <x v="0"/>
    <m/>
  </r>
  <r>
    <d v="2025-10-09T02:51:44"/>
    <x v="9"/>
    <x v="0"/>
    <s v="HINCAPIE VILLA JUAN ESTIVEN"/>
    <x v="3"/>
    <x v="0"/>
    <n v="202"/>
    <n v="20.2"/>
    <n v="200.16620498615001"/>
    <m/>
    <n v="111247.22990000001"/>
    <x v="0"/>
    <n v="12202.5641"/>
    <x v="1526"/>
    <x v="0"/>
    <m/>
  </r>
  <r>
    <d v="2025-10-09T02:51:44"/>
    <x v="1"/>
    <x v="36"/>
    <s v="PARIAS MURIEL JHON FREDY"/>
    <x v="0"/>
    <x v="0"/>
    <n v="192"/>
    <n v="21.3333333333333"/>
    <n v="180.14958448753501"/>
    <s v="1 Descuento (Usuario desubicado) "/>
    <n v="100122.50689999999"/>
    <x v="1"/>
    <n v="12202.5641"/>
    <x v="1526"/>
    <x v="0"/>
    <m/>
  </r>
  <r>
    <d v="2025-10-09T02:51:45"/>
    <x v="9"/>
    <x v="1"/>
    <s v="GONZALEZ IPUANA RENE"/>
    <x v="0"/>
    <x v="0"/>
    <n v="167"/>
    <n v="18.5555555555556"/>
    <n v="180.14958448753501"/>
    <m/>
    <n v="100122.50689999999"/>
    <x v="0"/>
    <n v="12202.5641"/>
    <x v="1526"/>
    <x v="0"/>
    <m/>
  </r>
  <r>
    <d v="2025-10-09T02:51:45"/>
    <x v="1"/>
    <x v="37"/>
    <s v="SANCHEZ BETANCOURT FRANSCISCO"/>
    <x v="0"/>
    <x v="0"/>
    <n v="173"/>
    <n v="19.2222222222222"/>
    <n v="180.14958448753501"/>
    <m/>
    <n v="100122.50689999999"/>
    <x v="0"/>
    <n v="12202.5641"/>
    <x v="1526"/>
    <x v="0"/>
    <m/>
  </r>
  <r>
    <d v="2025-10-09T02:51:45"/>
    <x v="9"/>
    <x v="2"/>
    <s v="LONDOO LOPERA DUVAN ANDRES"/>
    <x v="0"/>
    <x v="0"/>
    <n v="185"/>
    <n v="20.5555555555556"/>
    <n v="180.14958448753501"/>
    <m/>
    <n v="100122.50689999999"/>
    <x v="1"/>
    <n v="12202.5641"/>
    <x v="1526"/>
    <x v="0"/>
    <m/>
  </r>
  <r>
    <d v="2025-10-09T02:51:45"/>
    <x v="1"/>
    <x v="3"/>
    <s v="LAYOS JIMENEZ JOHAN CAMILO"/>
    <x v="4"/>
    <x v="0"/>
    <n v="142"/>
    <n v="20.285714285714299"/>
    <n v="140.11634349030501"/>
    <m/>
    <n v="77873.060899999997"/>
    <x v="0"/>
    <n v="12202.5641"/>
    <x v="1526"/>
    <x v="0"/>
    <m/>
  </r>
  <r>
    <d v="2025-10-09T02:51:46"/>
    <x v="9"/>
    <x v="4"/>
    <s v="HERNANDEZ MACIAS GILBERTO"/>
    <x v="0"/>
    <x v="0"/>
    <n v="179"/>
    <n v="19.8888888888889"/>
    <n v="180.14958448753501"/>
    <s v="1 Descuento (Despachador) "/>
    <n v="100122.50689999999"/>
    <x v="1"/>
    <n v="12202.5641"/>
    <x v="1526"/>
    <x v="0"/>
    <m/>
  </r>
  <r>
    <d v="2025-10-09T02:51:46"/>
    <x v="1"/>
    <x v="5"/>
    <s v="VERENZUELA MARTINEZ ALEXANDER"/>
    <x v="3"/>
    <x v="0"/>
    <n v="234"/>
    <n v="23.4"/>
    <n v="200.16620498615001"/>
    <s v="2 Descuentos (Usuarios desubicados) "/>
    <n v="111247.22990000001"/>
    <x v="1"/>
    <n v="12202.5641"/>
    <x v="1526"/>
    <x v="0"/>
    <m/>
  </r>
  <r>
    <d v="2025-10-09T02:51:46"/>
    <x v="9"/>
    <x v="6"/>
    <s v="CARTAGENA RAMIREZ FREDY ALONSO"/>
    <x v="1"/>
    <x v="3"/>
    <n v="211"/>
    <n v="19.181818181818201"/>
    <n v="220.182825484765"/>
    <s v="1 Descuento (Despachador) "/>
    <n v="122371.9529"/>
    <x v="0"/>
    <n v="12202.5641"/>
    <x v="1526"/>
    <x v="0"/>
    <m/>
  </r>
  <r>
    <d v="2025-10-09T02:51:47"/>
    <x v="1"/>
    <x v="7"/>
    <s v="MARIN ALZATE KEVIN ANDRES"/>
    <x v="3"/>
    <x v="0"/>
    <n v="162"/>
    <n v="16.2"/>
    <n v="200.16620498615001"/>
    <m/>
    <n v="111247.22990000001"/>
    <x v="0"/>
    <n v="12202.5641"/>
    <x v="1526"/>
    <x v="0"/>
    <m/>
  </r>
  <r>
    <d v="2025-10-09T02:51:47"/>
    <x v="9"/>
    <x v="8"/>
    <s v="YEPES TORRES JHON ALEXANDER"/>
    <x v="3"/>
    <x v="0"/>
    <n v="199"/>
    <n v="19.899999999999999"/>
    <n v="200.16620498615001"/>
    <m/>
    <n v="111247.22990000001"/>
    <x v="0"/>
    <n v="12202.5641"/>
    <x v="1526"/>
    <x v="0"/>
    <m/>
  </r>
  <r>
    <d v="2025-10-09T02:51:47"/>
    <x v="1"/>
    <x v="9"/>
    <s v="DAVID  HENRY GIOVANNY"/>
    <x v="9"/>
    <x v="0"/>
    <n v="238"/>
    <n v="19.8333333333333"/>
    <n v="240.19944598338"/>
    <m/>
    <n v="133496.6759"/>
    <x v="0"/>
    <n v="12202.5641"/>
    <x v="1526"/>
    <x v="0"/>
    <m/>
  </r>
  <r>
    <d v="2025-10-09T02:51:47"/>
    <x v="9"/>
    <x v="10"/>
    <s v="CUADROS PRESIGA JOSE GABRIEL"/>
    <x v="0"/>
    <x v="0"/>
    <n v="172"/>
    <n v="19.1111111111111"/>
    <n v="180.14958448753501"/>
    <m/>
    <n v="100122.50689999999"/>
    <x v="0"/>
    <n v="12202.5641"/>
    <x v="1526"/>
    <x v="0"/>
    <m/>
  </r>
  <r>
    <d v="2025-10-09T02:51:48"/>
    <x v="1"/>
    <x v="11"/>
    <s v="DURANGO PAEZ GILDARDO"/>
    <x v="1"/>
    <x v="0"/>
    <n v="259"/>
    <n v="23.545454545454501"/>
    <n v="220.182825484765"/>
    <m/>
    <n v="122371.9529"/>
    <x v="1"/>
    <n v="12202.5641"/>
    <x v="1526"/>
    <x v="0"/>
    <m/>
  </r>
  <r>
    <d v="2025-10-09T02:51:48"/>
    <x v="9"/>
    <x v="13"/>
    <s v="JARAMILLO JARAMILLO FRANCISCO WBEIMAR"/>
    <x v="0"/>
    <x v="0"/>
    <n v="179"/>
    <n v="19.8888888888889"/>
    <n v="180.14958448753501"/>
    <m/>
    <n v="100122.50689999999"/>
    <x v="0"/>
    <n v="12202.5641"/>
    <x v="1526"/>
    <x v="0"/>
    <m/>
  </r>
  <r>
    <d v="2025-10-09T02:51:48"/>
    <x v="1"/>
    <x v="14"/>
    <s v="PARRA VILLA YUBER ALONSO"/>
    <x v="4"/>
    <x v="0"/>
    <n v="150"/>
    <n v="21.428571428571399"/>
    <n v="140.11634349030501"/>
    <s v="1 Descuento (Despachador) "/>
    <n v="77873.060899999997"/>
    <x v="0"/>
    <n v="12202.5641"/>
    <x v="1526"/>
    <x v="0"/>
    <m/>
  </r>
  <r>
    <d v="2025-10-09T02:51:49"/>
    <x v="9"/>
    <x v="15"/>
    <s v="ALBERTO ARISTIZABAL RAFAEL"/>
    <x v="0"/>
    <x v="0"/>
    <n v="189"/>
    <n v="21"/>
    <n v="180.14958448753501"/>
    <m/>
    <n v="100122.50689999999"/>
    <x v="0"/>
    <n v="12202.5641"/>
    <x v="1526"/>
    <x v="0"/>
    <m/>
  </r>
  <r>
    <d v="2025-10-09T02:51:50"/>
    <x v="1"/>
    <x v="22"/>
    <s v="ESPINOZA CHAVARRIA GUILLERMO LEON"/>
    <x v="6"/>
    <x v="0"/>
    <n v="166"/>
    <n v="20.75"/>
    <n v="160.13296398892001"/>
    <m/>
    <n v="88997.783899999995"/>
    <x v="0"/>
    <n v="12202.5641"/>
    <x v="1526"/>
    <x v="0"/>
    <m/>
  </r>
  <r>
    <d v="2025-10-09T02:51:49"/>
    <x v="1"/>
    <x v="17"/>
    <s v="MURILLO  YORMAN ANDRES"/>
    <x v="1"/>
    <x v="0"/>
    <n v="169"/>
    <n v="15.363636363636401"/>
    <n v="220.182825484765"/>
    <s v="2 Descuentos (Jefe de ruta) "/>
    <n v="122371.9529"/>
    <x v="0"/>
    <n v="12202.5641"/>
    <x v="1526"/>
    <x v="0"/>
    <m/>
  </r>
  <r>
    <d v="2025-10-09T02:51:49"/>
    <x v="9"/>
    <x v="18"/>
    <s v="DURANGO DAVID JOSE"/>
    <x v="3"/>
    <x v="0"/>
    <n v="189"/>
    <n v="18.899999999999999"/>
    <n v="200.16620498615001"/>
    <m/>
    <n v="111247.22990000001"/>
    <x v="0"/>
    <n v="12202.5641"/>
    <x v="1526"/>
    <x v="0"/>
    <m/>
  </r>
  <r>
    <d v="2025-10-09T02:51:49"/>
    <x v="1"/>
    <x v="19"/>
    <s v="QUIRAMA CASTAEDA JHON JADER"/>
    <x v="3"/>
    <x v="0"/>
    <n v="214"/>
    <n v="21.4"/>
    <n v="200.16620498615001"/>
    <m/>
    <n v="111247.22990000001"/>
    <x v="1"/>
    <n v="12202.5641"/>
    <x v="1526"/>
    <x v="0"/>
    <m/>
  </r>
  <r>
    <d v="2025-10-09T02:51:50"/>
    <x v="9"/>
    <x v="20"/>
    <s v="SALDARRIAGA PARRA LUIS ALBERTO"/>
    <x v="0"/>
    <x v="0"/>
    <n v="218"/>
    <n v="24.2222222222222"/>
    <n v="180.14958448753501"/>
    <m/>
    <n v="100122.50689999999"/>
    <x v="2"/>
    <n v="12202.5641"/>
    <x v="1526"/>
    <x v="0"/>
    <m/>
  </r>
  <r>
    <d v="2025-10-09T02:51:50"/>
    <x v="1"/>
    <x v="21"/>
    <s v="JIMENEZ HERNANDEZ ESTEBAN CAMILO"/>
    <x v="0"/>
    <x v="0"/>
    <n v="195"/>
    <n v="21.6666666666667"/>
    <n v="180.14958448753501"/>
    <s v="12 Descuentos (Transbordo y conducts) "/>
    <n v="100122.50689999999"/>
    <x v="0"/>
    <n v="12202.5641"/>
    <x v="1526"/>
    <x v="0"/>
    <m/>
  </r>
  <r>
    <d v="2025-10-09T02:51:50"/>
    <x v="9"/>
    <x v="38"/>
    <s v="JIMENEZ HURTADO CARLOS ESTIVEN"/>
    <x v="0"/>
    <x v="0"/>
    <n v="225"/>
    <n v="25"/>
    <n v="180.14958448753501"/>
    <m/>
    <n v="100122.50689999999"/>
    <x v="1"/>
    <n v="12202.5641"/>
    <x v="1526"/>
    <x v="0"/>
    <m/>
  </r>
  <r>
    <d v="2025-10-09T02:51:51"/>
    <x v="9"/>
    <x v="23"/>
    <s v="FLORES RINCON JORGE ALBERTO"/>
    <x v="1"/>
    <x v="3"/>
    <n v="215"/>
    <n v="19.545454545454501"/>
    <n v="220.182825484765"/>
    <s v="1 Descuento (Despachador) "/>
    <n v="122371.9529"/>
    <x v="0"/>
    <n v="12202.5641"/>
    <x v="1526"/>
    <x v="0"/>
    <m/>
  </r>
  <r>
    <d v="2025-10-09T02:51:51"/>
    <x v="1"/>
    <x v="24"/>
    <s v="AGUDELO GARCIA LLORDIN ELIAS"/>
    <x v="0"/>
    <x v="0"/>
    <n v="147"/>
    <n v="16.3333333333333"/>
    <n v="180.14958448753501"/>
    <s v="12 Descuentos (Transbordo y despachador) "/>
    <n v="100122.50689999999"/>
    <x v="0"/>
    <n v="12202.5641"/>
    <x v="1526"/>
    <x v="0"/>
    <m/>
  </r>
  <r>
    <d v="2025-10-09T02:51:51"/>
    <x v="9"/>
    <x v="25"/>
    <s v="LEON PEREZ RAUL ENRIQUE"/>
    <x v="3"/>
    <x v="0"/>
    <n v="229"/>
    <n v="22.9"/>
    <n v="200.16620498615001"/>
    <m/>
    <n v="111247.22990000001"/>
    <x v="0"/>
    <n v="12202.5641"/>
    <x v="1526"/>
    <x v="0"/>
    <m/>
  </r>
  <r>
    <d v="2025-10-09T02:51:51"/>
    <x v="1"/>
    <x v="39"/>
    <s v="PALACIO ARIAS YORFAN ALEXIS"/>
    <x v="0"/>
    <x v="0"/>
    <n v="149"/>
    <n v="16.5555555555556"/>
    <n v="180.14958448753501"/>
    <m/>
    <n v="100122.50689999999"/>
    <x v="0"/>
    <n v="12202.5641"/>
    <x v="1526"/>
    <x v="0"/>
    <m/>
  </r>
  <r>
    <d v="2025-10-09T02:51:52"/>
    <x v="9"/>
    <x v="27"/>
    <s v="OSORIO URREGO SANTIAGO"/>
    <x v="9"/>
    <x v="0"/>
    <n v="214"/>
    <n v="17.8333333333333"/>
    <n v="240.19944598338"/>
    <s v="1 Descuento (Despachador) "/>
    <n v="133496.6759"/>
    <x v="0"/>
    <n v="12202.5641"/>
    <x v="1526"/>
    <x v="0"/>
    <m/>
  </r>
  <r>
    <d v="2025-10-09T02:51:52"/>
    <x v="1"/>
    <x v="29"/>
    <s v="LOPERA ALVAREZ ESTIVEN"/>
    <x v="0"/>
    <x v="0"/>
    <n v="185"/>
    <n v="20.5555555555556"/>
    <n v="180.14958448753501"/>
    <m/>
    <n v="100122.50689999999"/>
    <x v="0"/>
    <n v="12202.5641"/>
    <x v="1526"/>
    <x v="0"/>
    <m/>
  </r>
  <r>
    <d v="2025-10-09T02:51:52"/>
    <x v="9"/>
    <x v="30"/>
    <s v="ARAQUE ARROYAVE JOSE ALBEIRO"/>
    <x v="0"/>
    <x v="0"/>
    <n v="181"/>
    <n v="20.1111111111111"/>
    <n v="180.14958448753501"/>
    <m/>
    <n v="100122.50689999999"/>
    <x v="1"/>
    <n v="12202.5641"/>
    <x v="1526"/>
    <x v="0"/>
    <m/>
  </r>
  <r>
    <d v="2025-10-09T02:51:53"/>
    <x v="1"/>
    <x v="31"/>
    <s v="MARTINEZ CHAVERRA LUIS NORBERTO"/>
    <x v="3"/>
    <x v="0"/>
    <n v="219"/>
    <n v="21.9"/>
    <n v="200.16620498615001"/>
    <m/>
    <n v="111247.22990000001"/>
    <x v="0"/>
    <n v="12202.5641"/>
    <x v="1526"/>
    <x v="0"/>
    <m/>
  </r>
  <r>
    <d v="2025-10-09T02:51:53"/>
    <x v="9"/>
    <x v="32"/>
    <s v="TABORDA ROJAS DIEGO ALEJANDRO"/>
    <x v="0"/>
    <x v="0"/>
    <n v="142"/>
    <n v="15.7777777777778"/>
    <n v="180.14958448753501"/>
    <m/>
    <n v="100122.50689999999"/>
    <x v="1"/>
    <n v="12202.5641"/>
    <x v="1526"/>
    <x v="0"/>
    <m/>
  </r>
  <r>
    <d v="2025-10-09T02:51:53"/>
    <x v="1"/>
    <x v="33"/>
    <s v="CALLE BOTERO JUAN RICARDO"/>
    <x v="0"/>
    <x v="0"/>
    <n v="174"/>
    <n v="19.3333333333333"/>
    <n v="180.14958448753501"/>
    <m/>
    <n v="100122.50689999999"/>
    <x v="0"/>
    <n v="12202.5641"/>
    <x v="1526"/>
    <x v="0"/>
    <m/>
  </r>
  <r>
    <d v="2025-10-09T02:51:53"/>
    <x v="9"/>
    <x v="34"/>
    <s v="PALMAR PANA EDIXON JOSUE"/>
    <x v="2"/>
    <x v="0"/>
    <n v="133"/>
    <n v="22.1666666666667"/>
    <n v="120.09972299169"/>
    <m/>
    <n v="66748.338000000003"/>
    <x v="0"/>
    <n v="12202.5641"/>
    <x v="1526"/>
    <x v="0"/>
    <m/>
  </r>
  <r>
    <d v="2025-10-09T02:51:54"/>
    <x v="1"/>
    <x v="35"/>
    <s v="OCAMPO OCAMPO ANTONIO JOSE "/>
    <x v="3"/>
    <x v="0"/>
    <n v="191"/>
    <n v="19.100000000000001"/>
    <n v="200.16620498615001"/>
    <m/>
    <n v="111247.22990000001"/>
    <x v="0"/>
    <n v="12202.5641"/>
    <x v="1526"/>
    <x v="0"/>
    <m/>
  </r>
  <r>
    <d v="2025-10-09T02:51:54"/>
    <x v="9"/>
    <x v="41"/>
    <s v="GARCIA DAVID WILSON ALBERTO"/>
    <x v="3"/>
    <x v="0"/>
    <n v="187"/>
    <n v="18.7"/>
    <n v="200.16620498615001"/>
    <s v="2 Descuentos (Usuarios desubicados) "/>
    <n v="111247.22990000001"/>
    <x v="1"/>
    <n v="12202.5641"/>
    <x v="1526"/>
    <x v="0"/>
    <m/>
  </r>
  <r>
    <d v="2025-10-09T02:51:54"/>
    <x v="1"/>
    <x v="40"/>
    <s v="AGUDELO GARCIA DENIN ANGELO"/>
    <x v="3"/>
    <x v="3"/>
    <n v="194"/>
    <n v="19.399999999999999"/>
    <n v="200.16620498615001"/>
    <s v="1 Descuento (Despachador) "/>
    <n v="111247.22990000001"/>
    <x v="1"/>
    <n v="12202.5641"/>
    <x v="1526"/>
    <x v="0"/>
    <m/>
  </r>
  <r>
    <d v="2025-10-09T02:51:54"/>
    <x v="9"/>
    <x v="42"/>
    <s v="CALLE BOTERO ANDRES CAMILO "/>
    <x v="11"/>
    <x v="0"/>
    <n v="57"/>
    <n v="28.5"/>
    <n v="40.033240997229903"/>
    <m/>
    <n v="22249.446"/>
    <x v="1"/>
    <n v="12202.5641"/>
    <x v="1526"/>
    <x v="0"/>
    <m/>
  </r>
  <r>
    <d v="2025-10-10T01:10:50"/>
    <x v="1"/>
    <x v="0"/>
    <s v="HINCAPIE VILLA JUAN ESTIVEN"/>
    <x v="6"/>
    <x v="0"/>
    <n v="140"/>
    <n v="17.5"/>
    <n v="168.067605633803"/>
    <m/>
    <n v="93639.549299999999"/>
    <x v="0"/>
    <n v="13115"/>
    <x v="1527"/>
    <x v="0"/>
    <m/>
  </r>
  <r>
    <d v="2025-10-10T01:10:50"/>
    <x v="9"/>
    <x v="36"/>
    <s v="PARIAS MURIEL JHON FREDY"/>
    <x v="0"/>
    <x v="0"/>
    <n v="205"/>
    <n v="22.7777777777778"/>
    <n v="189.076056338028"/>
    <m/>
    <n v="105344.493"/>
    <x v="1"/>
    <n v="13115"/>
    <x v="1527"/>
    <x v="0"/>
    <m/>
  </r>
  <r>
    <d v="2025-10-10T01:10:51"/>
    <x v="1"/>
    <x v="1"/>
    <s v="GONZALEZ IPUANA RENE"/>
    <x v="3"/>
    <x v="0"/>
    <n v="196"/>
    <n v="19.600000000000001"/>
    <n v="210.08450704225399"/>
    <m/>
    <n v="117049.4366"/>
    <x v="0"/>
    <n v="13115"/>
    <x v="1527"/>
    <x v="0"/>
    <m/>
  </r>
  <r>
    <d v="2025-10-10T01:10:51"/>
    <x v="9"/>
    <x v="37"/>
    <s v="SANCHEZ BETANCOURT FRANSCISCO"/>
    <x v="6"/>
    <x v="0"/>
    <n v="195"/>
    <n v="24.375"/>
    <n v="168.067605633803"/>
    <s v="1 Descuento (Despachador) "/>
    <n v="93639.549299999999"/>
    <x v="0"/>
    <n v="13115"/>
    <x v="1527"/>
    <x v="0"/>
    <m/>
  </r>
  <r>
    <d v="2025-10-10T01:10:51"/>
    <x v="1"/>
    <x v="2"/>
    <s v="LONDOO LOPERA DUVAN ANDRES"/>
    <x v="0"/>
    <x v="0"/>
    <n v="157"/>
    <n v="17.4444444444444"/>
    <n v="189.076056338028"/>
    <s v="Se descuenta 0.5 viaje por reiteradas faltas (NO ingresar al 13)"/>
    <n v="99199.653000000006"/>
    <x v="1"/>
    <n v="13115"/>
    <x v="1527"/>
    <x v="2"/>
    <n v="11.004"/>
  </r>
  <r>
    <d v="2025-10-10T01:10:52"/>
    <x v="9"/>
    <x v="3"/>
    <s v="LOPEZ PINEDA DANIEL ESTIVEN"/>
    <x v="6"/>
    <x v="0"/>
    <n v="189"/>
    <n v="23.625"/>
    <n v="168.067605633803"/>
    <s v="3 Descuentos (Conducts, oficina y capacitacion) "/>
    <n v="93639.549299999999"/>
    <x v="0"/>
    <n v="13115"/>
    <x v="1527"/>
    <x v="0"/>
    <m/>
  </r>
  <r>
    <d v="2025-10-10T01:10:52"/>
    <x v="1"/>
    <x v="5"/>
    <s v="GONZALEZ PEREZ RAFAEL JOSE"/>
    <x v="3"/>
    <x v="0"/>
    <n v="183"/>
    <n v="18.3"/>
    <n v="210.08450704225399"/>
    <m/>
    <n v="117049.4366"/>
    <x v="1"/>
    <n v="13115"/>
    <x v="1527"/>
    <x v="0"/>
    <m/>
  </r>
  <r>
    <d v="2025-10-10T01:10:52"/>
    <x v="9"/>
    <x v="6"/>
    <s v="CARTAGENA RAMIREZ FREDY ALONSO"/>
    <x v="9"/>
    <x v="0"/>
    <n v="296"/>
    <n v="24.6666666666667"/>
    <n v="252.10140845070401"/>
    <s v="2 Descuentos (Asociado y despachador) "/>
    <n v="140459.32389999999"/>
    <x v="0"/>
    <n v="13115"/>
    <x v="1527"/>
    <x v="0"/>
    <m/>
  </r>
  <r>
    <d v="2025-10-10T01:10:53"/>
    <x v="1"/>
    <x v="7"/>
    <s v="MARIN ALZATE KEVIN ANDRES"/>
    <x v="10"/>
    <x v="0"/>
    <n v="84"/>
    <n v="21"/>
    <n v="84.0338028169014"/>
    <m/>
    <n v="46819.774599999997"/>
    <x v="0"/>
    <n v="13115"/>
    <x v="1527"/>
    <x v="0"/>
    <m/>
  </r>
  <r>
    <d v="2025-10-10T01:10:53"/>
    <x v="9"/>
    <x v="8"/>
    <s v="YEPES TORRES JHON ALEXANDER"/>
    <x v="6"/>
    <x v="0"/>
    <n v="156"/>
    <n v="20.8"/>
    <n v="157.56338028169"/>
    <s v="2 Descuentos (Despachador) "/>
    <n v="87787.077499999999"/>
    <x v="0"/>
    <n v="13115"/>
    <x v="1527"/>
    <x v="0"/>
    <m/>
  </r>
  <r>
    <d v="2025-10-10T01:10:53"/>
    <x v="1"/>
    <x v="9"/>
    <s v="MACIAS HERNANDEZ JULIAN DAVID"/>
    <x v="0"/>
    <x v="0"/>
    <n v="148"/>
    <n v="16.4444444444444"/>
    <n v="189.076056338028"/>
    <m/>
    <n v="105344.493"/>
    <x v="0"/>
    <n v="13115"/>
    <x v="1527"/>
    <x v="0"/>
    <m/>
  </r>
  <r>
    <d v="2025-10-10T01:10:53"/>
    <x v="9"/>
    <x v="10"/>
    <s v="PULGARIN GARCIA YONATHAN ANDRES"/>
    <x v="6"/>
    <x v="0"/>
    <n v="170"/>
    <n v="21.25"/>
    <n v="168.067605633803"/>
    <s v="1 Descuento (Conduct) "/>
    <n v="93639.549299999999"/>
    <x v="0"/>
    <n v="13115"/>
    <x v="1527"/>
    <x v="0"/>
    <m/>
  </r>
  <r>
    <d v="2025-10-10T01:10:54"/>
    <x v="1"/>
    <x v="11"/>
    <s v="HERNANDEZ MACIAS GILBERTO"/>
    <x v="0"/>
    <x v="0"/>
    <n v="209"/>
    <n v="23.2222222222222"/>
    <n v="189.076056338028"/>
    <m/>
    <n v="105344.493"/>
    <x v="1"/>
    <n v="13115"/>
    <x v="1527"/>
    <x v="0"/>
    <m/>
  </r>
  <r>
    <d v="2025-10-10T01:10:54"/>
    <x v="9"/>
    <x v="13"/>
    <s v="PEREZ GARCIA JUAN ESTEBAN"/>
    <x v="0"/>
    <x v="0"/>
    <n v="225"/>
    <n v="25"/>
    <n v="189.076056338028"/>
    <m/>
    <n v="105344.493"/>
    <x v="0"/>
    <n v="13115"/>
    <x v="1527"/>
    <x v="0"/>
    <m/>
  </r>
  <r>
    <d v="2025-10-10T01:10:54"/>
    <x v="1"/>
    <x v="14"/>
    <s v="PARRA VILLA YUBER ALONSO"/>
    <x v="3"/>
    <x v="0"/>
    <n v="172"/>
    <n v="17.2"/>
    <n v="210.08450704225399"/>
    <m/>
    <n v="117049.4366"/>
    <x v="0"/>
    <n v="13115"/>
    <x v="1527"/>
    <x v="0"/>
    <m/>
  </r>
  <r>
    <d v="2025-10-10T01:10:54"/>
    <x v="9"/>
    <x v="15"/>
    <s v="ALBERTO ARISTIZABAL RAFAEL"/>
    <x v="6"/>
    <x v="0"/>
    <n v="177"/>
    <n v="22.125"/>
    <n v="168.067605633803"/>
    <m/>
    <n v="93639.549299999999"/>
    <x v="0"/>
    <n v="13115"/>
    <x v="1527"/>
    <x v="0"/>
    <m/>
  </r>
  <r>
    <d v="2025-10-10T01:10:55"/>
    <x v="1"/>
    <x v="16"/>
    <s v="MACEA ARBELAEZ MATEO"/>
    <x v="8"/>
    <x v="0"/>
    <n v="100"/>
    <n v="20"/>
    <n v="105.04225352112699"/>
    <m/>
    <n v="58524.7183"/>
    <x v="0"/>
    <n v="13115"/>
    <x v="1527"/>
    <x v="0"/>
    <m/>
  </r>
  <r>
    <d v="2025-10-10T01:10:55"/>
    <x v="9"/>
    <x v="17"/>
    <s v="MURILLO  YORMAN ANDRES"/>
    <x v="3"/>
    <x v="0"/>
    <n v="231"/>
    <n v="23.1"/>
    <n v="210.08450704225399"/>
    <m/>
    <n v="117049.4366"/>
    <x v="0"/>
    <n v="13115"/>
    <x v="1527"/>
    <x v="0"/>
    <m/>
  </r>
  <r>
    <d v="2025-10-10T01:10:55"/>
    <x v="1"/>
    <x v="18"/>
    <s v="DURANGO DAVID JOSE"/>
    <x v="3"/>
    <x v="0"/>
    <n v="201"/>
    <n v="20.100000000000001"/>
    <n v="210.08450704225399"/>
    <m/>
    <n v="117049.4366"/>
    <x v="0"/>
    <n v="13115"/>
    <x v="1527"/>
    <x v="0"/>
    <m/>
  </r>
  <r>
    <d v="2025-10-10T01:10:55"/>
    <x v="9"/>
    <x v="19"/>
    <s v="QUIRAMA CASTAEDA JHON JADER"/>
    <x v="0"/>
    <x v="0"/>
    <n v="190"/>
    <n v="21.1111111111111"/>
    <n v="189.076056338028"/>
    <m/>
    <n v="105344.493"/>
    <x v="1"/>
    <n v="13115"/>
    <x v="1527"/>
    <x v="0"/>
    <m/>
  </r>
  <r>
    <d v="2025-10-10T01:10:56"/>
    <x v="1"/>
    <x v="20"/>
    <s v="SALDARRIAGA PARRA LUIS ALBERTO"/>
    <x v="6"/>
    <x v="0"/>
    <n v="177"/>
    <n v="22.125"/>
    <n v="168.067605633803"/>
    <m/>
    <n v="93639.549299999999"/>
    <x v="2"/>
    <n v="13115"/>
    <x v="1527"/>
    <x v="0"/>
    <m/>
  </r>
  <r>
    <d v="2025-10-10T01:10:56"/>
    <x v="9"/>
    <x v="21"/>
    <s v="JIMENEZ HERNANDEZ ESTEBAN CAMILO"/>
    <x v="0"/>
    <x v="0"/>
    <n v="203"/>
    <n v="22.5555555555556"/>
    <n v="189.076056338028"/>
    <m/>
    <n v="105344.493"/>
    <x v="0"/>
    <n v="13115"/>
    <x v="1527"/>
    <x v="0"/>
    <m/>
  </r>
  <r>
    <d v="2025-10-10T01:10:56"/>
    <x v="1"/>
    <x v="38"/>
    <s v="JIMENEZ HURTADO CARLOS ESTIVEN"/>
    <x v="0"/>
    <x v="0"/>
    <n v="232"/>
    <n v="25.7777777777778"/>
    <n v="189.076056338028"/>
    <m/>
    <n v="105344.493"/>
    <x v="1"/>
    <n v="13115"/>
    <x v="1527"/>
    <x v="0"/>
    <m/>
  </r>
  <r>
    <d v="2025-10-10T01:10:57"/>
    <x v="9"/>
    <x v="22"/>
    <s v="ESPINOZA CHAVARRIA GUILLERMO LEON"/>
    <x v="3"/>
    <x v="0"/>
    <n v="219"/>
    <n v="21.9"/>
    <n v="210.08450704225399"/>
    <m/>
    <n v="117049.4366"/>
    <x v="0"/>
    <n v="13115"/>
    <x v="1527"/>
    <x v="0"/>
    <m/>
  </r>
  <r>
    <d v="2025-10-10T01:10:57"/>
    <x v="1"/>
    <x v="23"/>
    <s v="VERENZUELA MARTINEZ ALEXANDER"/>
    <x v="1"/>
    <x v="0"/>
    <n v="221"/>
    <n v="20.090909090909101"/>
    <n v="231.09295774647899"/>
    <m/>
    <n v="128754.3803"/>
    <x v="0"/>
    <n v="13115"/>
    <x v="1527"/>
    <x v="0"/>
    <m/>
  </r>
  <r>
    <d v="2025-10-10T01:10:57"/>
    <x v="9"/>
    <x v="24"/>
    <s v="AGUDELO GARCIA LLORDIN ELIAS"/>
    <x v="3"/>
    <x v="0"/>
    <n v="205"/>
    <n v="20.5"/>
    <n v="210.08450704225399"/>
    <s v="2 Descuentos (Despachador y usuario desubicado) "/>
    <n v="117049.4366"/>
    <x v="0"/>
    <n v="13115"/>
    <x v="1527"/>
    <x v="0"/>
    <m/>
  </r>
  <r>
    <d v="2025-10-10T01:10:57"/>
    <x v="1"/>
    <x v="25"/>
    <s v="LEON PEREZ RAUL ENRIQUE"/>
    <x v="1"/>
    <x v="0"/>
    <n v="205"/>
    <n v="18.636363636363601"/>
    <n v="231.09295774647899"/>
    <s v="2 Descuentos (Conducts) "/>
    <n v="128754.3803"/>
    <x v="0"/>
    <n v="13115"/>
    <x v="1527"/>
    <x v="0"/>
    <m/>
  </r>
  <r>
    <d v="2025-10-10T01:10:58"/>
    <x v="9"/>
    <x v="39"/>
    <s v="PALACIO ARIAS YORFAN ALEXIS"/>
    <x v="1"/>
    <x v="0"/>
    <n v="219"/>
    <n v="19.909090909090899"/>
    <n v="231.09295774647899"/>
    <m/>
    <n v="128754.3803"/>
    <x v="0"/>
    <n v="13115"/>
    <x v="1527"/>
    <x v="0"/>
    <m/>
  </r>
  <r>
    <d v="2025-10-10T01:10:58"/>
    <x v="1"/>
    <x v="27"/>
    <s v="OSORIO URREGO SANTIAGO"/>
    <x v="3"/>
    <x v="0"/>
    <n v="229"/>
    <n v="22.9"/>
    <n v="210.08450704225399"/>
    <s v="Se adicionan 32 Usuarios restantes del dia 07/10"/>
    <n v="117049.4366"/>
    <x v="0"/>
    <n v="13115"/>
    <x v="1527"/>
    <x v="0"/>
    <m/>
  </r>
  <r>
    <d v="2025-10-10T01:10:58"/>
    <x v="9"/>
    <x v="28"/>
    <s v="MARULANDA JARAMILLO DAWER ANDRES"/>
    <x v="0"/>
    <x v="0"/>
    <n v="192"/>
    <n v="21.3333333333333"/>
    <n v="189.076056338028"/>
    <m/>
    <n v="105344.493"/>
    <x v="0"/>
    <n v="13115"/>
    <x v="1527"/>
    <x v="0"/>
    <m/>
  </r>
  <r>
    <d v="2025-10-10T01:10:59"/>
    <x v="1"/>
    <x v="29"/>
    <s v="LOPERA ALVAREZ ESTIVEN"/>
    <x v="12"/>
    <x v="0"/>
    <n v="259"/>
    <n v="19.923076923076898"/>
    <n v="273.10985915493001"/>
    <s v="1 Descuento (Usuario desubicado) "/>
    <n v="152164.26759999999"/>
    <x v="0"/>
    <n v="13115"/>
    <x v="1527"/>
    <x v="0"/>
    <m/>
  </r>
  <r>
    <d v="2025-10-10T01:10:59"/>
    <x v="9"/>
    <x v="30"/>
    <s v="ARAQUE ARROYAVE JOSE ALBEIRO"/>
    <x v="8"/>
    <x v="0"/>
    <n v="112"/>
    <n v="22.4"/>
    <n v="105.04225352112699"/>
    <m/>
    <n v="58524.7183"/>
    <x v="1"/>
    <n v="13115"/>
    <x v="1527"/>
    <x v="0"/>
    <m/>
  </r>
  <r>
    <d v="2025-10-10T01:10:59"/>
    <x v="1"/>
    <x v="31"/>
    <s v="MARTINEZ CHAVERRA LUIS NORBERTO"/>
    <x v="3"/>
    <x v="0"/>
    <n v="202"/>
    <n v="20.2"/>
    <n v="210.08450704225399"/>
    <m/>
    <n v="117049.4366"/>
    <x v="0"/>
    <n v="13115"/>
    <x v="1527"/>
    <x v="0"/>
    <m/>
  </r>
  <r>
    <d v="2025-10-10T01:10:59"/>
    <x v="9"/>
    <x v="32"/>
    <s v="TABORDA ROJAS DIEGO ALEJANDRO"/>
    <x v="3"/>
    <x v="0"/>
    <n v="233"/>
    <n v="23.3"/>
    <n v="210.08450704225399"/>
    <m/>
    <n v="117049.4366"/>
    <x v="1"/>
    <n v="13115"/>
    <x v="1527"/>
    <x v="0"/>
    <m/>
  </r>
  <r>
    <d v="2025-10-10T01:11:00"/>
    <x v="1"/>
    <x v="33"/>
    <s v="CALLE BOTERO JUAN RICARDO"/>
    <x v="3"/>
    <x v="0"/>
    <n v="197"/>
    <n v="19.7"/>
    <n v="210.08450704225399"/>
    <s v="2 Descuentos (Conduct y usuario desubicado) "/>
    <n v="117049.4366"/>
    <x v="0"/>
    <n v="13115"/>
    <x v="1527"/>
    <x v="0"/>
    <m/>
  </r>
  <r>
    <d v="2025-10-10T01:11:00"/>
    <x v="9"/>
    <x v="34"/>
    <s v="PALMAR PANA EDIXON JOSUE"/>
    <x v="11"/>
    <x v="3"/>
    <n v="22"/>
    <n v="14.6666666666667"/>
    <n v="31.512676056338002"/>
    <m/>
    <n v="17557.415499999999"/>
    <x v="0"/>
    <n v="13115"/>
    <x v="1527"/>
    <x v="0"/>
    <m/>
  </r>
  <r>
    <d v="2025-10-10T01:11:00"/>
    <x v="1"/>
    <x v="35"/>
    <s v="OCAMPO OCAMPO ANTONIO JOSE"/>
    <x v="3"/>
    <x v="0"/>
    <n v="193"/>
    <n v="19.3"/>
    <n v="210.08450704225399"/>
    <s v="3 Descuentos (Oficina y despachador) "/>
    <n v="117049.4366"/>
    <x v="0"/>
    <n v="13115"/>
    <x v="1527"/>
    <x v="0"/>
    <m/>
  </r>
  <r>
    <d v="2025-10-10T01:11:00"/>
    <x v="9"/>
    <x v="41"/>
    <s v="JARAMILLO JARAMILLO FRANCISCO WBEIMAR"/>
    <x v="0"/>
    <x v="0"/>
    <n v="147"/>
    <n v="16.3333333333333"/>
    <n v="189.076056338028"/>
    <m/>
    <n v="105344.493"/>
    <x v="1"/>
    <n v="13115"/>
    <x v="1527"/>
    <x v="0"/>
    <m/>
  </r>
  <r>
    <d v="2025-10-10T01:11:00"/>
    <x v="1"/>
    <x v="40"/>
    <s v="AGUDELO GARCIA DENIN ANGELO"/>
    <x v="4"/>
    <x v="0"/>
    <n v="173"/>
    <n v="24.714285714285701"/>
    <n v="147.05915492957701"/>
    <s v="1 Descuento (Despachador) "/>
    <n v="81934.605599999995"/>
    <x v="1"/>
    <n v="13115"/>
    <x v="1527"/>
    <x v="0"/>
    <m/>
  </r>
  <r>
    <d v="2025-10-10T01:11:01"/>
    <x v="9"/>
    <x v="42"/>
    <s v="CALLE BOTERO ANDRES CAMILO "/>
    <x v="0"/>
    <x v="0"/>
    <n v="194"/>
    <n v="21.5555555555556"/>
    <n v="189.076056338028"/>
    <m/>
    <n v="105344.493"/>
    <x v="1"/>
    <n v="13115"/>
    <x v="1527"/>
    <x v="0"/>
    <m/>
  </r>
  <r>
    <d v="2025-10-11T03:16:05"/>
    <x v="9"/>
    <x v="0"/>
    <s v="HINCAPIE VILLA JUAN ESTIVEN"/>
    <x v="6"/>
    <x v="0"/>
    <n v="185"/>
    <n v="21.764705882352899"/>
    <n v="180.04654442877299"/>
    <m/>
    <n v="100354.7285"/>
    <x v="0"/>
    <n v="14071.794900000001"/>
    <x v="1528"/>
    <x v="0"/>
    <m/>
  </r>
  <r>
    <d v="2025-10-11T03:16:05"/>
    <x v="1"/>
    <x v="36"/>
    <s v="PARIAS MURIEL JHON FREDY"/>
    <x v="0"/>
    <x v="0"/>
    <n v="201"/>
    <n v="22.3333333333333"/>
    <n v="190.637517630465"/>
    <m/>
    <n v="106257.94779999999"/>
    <x v="1"/>
    <n v="14071.794900000001"/>
    <x v="1528"/>
    <x v="0"/>
    <m/>
  </r>
  <r>
    <d v="2025-10-11T03:16:06"/>
    <x v="9"/>
    <x v="1"/>
    <s v="GONZALEZ IPUANA RENE"/>
    <x v="0"/>
    <x v="0"/>
    <n v="193"/>
    <n v="21.4444444444444"/>
    <n v="190.637517630465"/>
    <s v="2 Descuentos (Conducts) "/>
    <n v="106257.94779999999"/>
    <x v="0"/>
    <n v="14071.794900000001"/>
    <x v="1528"/>
    <x v="0"/>
    <m/>
  </r>
  <r>
    <d v="2025-10-11T03:16:07"/>
    <x v="1"/>
    <x v="37"/>
    <s v="SANCHEZ BETANCOURT FRANSCISCO"/>
    <x v="0"/>
    <x v="0"/>
    <n v="191"/>
    <n v="21.2222222222222"/>
    <n v="190.637517630465"/>
    <s v="2 Descuentos (Usuarios desubicados) "/>
    <n v="106257.94779999999"/>
    <x v="0"/>
    <n v="14071.794900000001"/>
    <x v="1528"/>
    <x v="0"/>
    <m/>
  </r>
  <r>
    <d v="2025-10-11T03:16:07"/>
    <x v="9"/>
    <x v="2"/>
    <s v="HERNANDEZ MACIAS GILBERTO "/>
    <x v="0"/>
    <x v="0"/>
    <n v="171"/>
    <n v="19"/>
    <n v="190.637517630465"/>
    <m/>
    <n v="106257.94779999999"/>
    <x v="1"/>
    <n v="14071.794900000001"/>
    <x v="1528"/>
    <x v="0"/>
    <m/>
  </r>
  <r>
    <d v="2025-10-11T03:16:08"/>
    <x v="1"/>
    <x v="3"/>
    <s v="LOPEZ PINEDA DANIEL ESTIVEN"/>
    <x v="0"/>
    <x v="0"/>
    <n v="159"/>
    <n v="17.6666666666667"/>
    <n v="190.637517630465"/>
    <m/>
    <n v="106257.94779999999"/>
    <x v="0"/>
    <n v="14071.794900000001"/>
    <x v="1528"/>
    <x v="0"/>
    <m/>
  </r>
  <r>
    <d v="2025-10-11T03:16:08"/>
    <x v="9"/>
    <x v="4"/>
    <s v="CALLE BOTERO ANDRES CAMILO"/>
    <x v="10"/>
    <x v="0"/>
    <n v="111"/>
    <n v="31.714285714285701"/>
    <n v="74.1368124118477"/>
    <m/>
    <n v="41322.535300000003"/>
    <x v="1"/>
    <n v="14071.794900000001"/>
    <x v="1528"/>
    <x v="0"/>
    <m/>
  </r>
  <r>
    <d v="2025-10-11T03:16:09"/>
    <x v="1"/>
    <x v="5"/>
    <s v="GONZALEZ PEREZ RAFAEL JOSE"/>
    <x v="4"/>
    <x v="0"/>
    <n v="132"/>
    <n v="18.8571428571429"/>
    <n v="148.273624823695"/>
    <m/>
    <n v="82645.070500000002"/>
    <x v="1"/>
    <n v="14071.794900000001"/>
    <x v="1528"/>
    <x v="0"/>
    <m/>
  </r>
  <r>
    <d v="2025-10-11T03:16:09"/>
    <x v="9"/>
    <x v="6"/>
    <s v="CARTAGENA RAMIREZ FREDY ALONSO"/>
    <x v="3"/>
    <x v="0"/>
    <n v="194"/>
    <n v="19.399999999999999"/>
    <n v="211.81946403385001"/>
    <m/>
    <n v="118064.38649999999"/>
    <x v="0"/>
    <n v="14071.794900000001"/>
    <x v="1528"/>
    <x v="0"/>
    <m/>
  </r>
  <r>
    <d v="2025-10-11T03:16:10"/>
    <x v="1"/>
    <x v="7"/>
    <s v="HENAO MUOZ FERNEY"/>
    <x v="3"/>
    <x v="0"/>
    <n v="276"/>
    <n v="27.6"/>
    <n v="211.81946403385001"/>
    <m/>
    <n v="118064.38649999999"/>
    <x v="0"/>
    <n v="14071.794900000001"/>
    <x v="1528"/>
    <x v="0"/>
    <m/>
  </r>
  <r>
    <d v="2025-10-11T03:16:10"/>
    <x v="9"/>
    <x v="8"/>
    <s v="YEPES TORRES JHON ALEXANDER"/>
    <x v="0"/>
    <x v="0"/>
    <n v="166"/>
    <n v="18.4444444444444"/>
    <n v="190.637517630465"/>
    <s v="2 Descuentos (Jefe de ruta) "/>
    <n v="106257.94779999999"/>
    <x v="0"/>
    <n v="14071.794900000001"/>
    <x v="1528"/>
    <x v="0"/>
    <m/>
  </r>
  <r>
    <d v="2025-10-11T03:16:11"/>
    <x v="1"/>
    <x v="9"/>
    <s v="MACIAS HERNANDEZ JULIAN DAVID"/>
    <x v="6"/>
    <x v="0"/>
    <n v="112"/>
    <n v="14"/>
    <n v="169.45557122707999"/>
    <m/>
    <n v="94451.5092"/>
    <x v="0"/>
    <n v="14071.794900000001"/>
    <x v="1528"/>
    <x v="0"/>
    <m/>
  </r>
  <r>
    <d v="2025-10-11T03:16:12"/>
    <x v="9"/>
    <x v="10"/>
    <s v="CUADROS PRESIGA JOSE GABRIEL"/>
    <x v="10"/>
    <x v="0"/>
    <n v="73"/>
    <n v="18.25"/>
    <n v="84.727785613540206"/>
    <m/>
    <n v="47225.7546"/>
    <x v="0"/>
    <n v="14071.794900000001"/>
    <x v="1528"/>
    <x v="0"/>
    <m/>
  </r>
  <r>
    <d v="2025-10-11T03:16:12"/>
    <x v="1"/>
    <x v="11"/>
    <s v="DURANGO PAEZ GILDARDO"/>
    <x v="3"/>
    <x v="0"/>
    <n v="198"/>
    <n v="19.8"/>
    <n v="211.81946403385001"/>
    <m/>
    <n v="118064.38649999999"/>
    <x v="1"/>
    <n v="14071.794900000001"/>
    <x v="1528"/>
    <x v="0"/>
    <m/>
  </r>
  <r>
    <d v="2025-10-11T03:16:12"/>
    <x v="9"/>
    <x v="13"/>
    <s v="PEREZ GARCIA JUAN ESTEBAN"/>
    <x v="0"/>
    <x v="0"/>
    <n v="203"/>
    <n v="22.5555555555556"/>
    <n v="190.637517630465"/>
    <s v="6 Descuentos (Transbordo y capacitacion) "/>
    <n v="106257.94779999999"/>
    <x v="0"/>
    <n v="14071.794900000001"/>
    <x v="1528"/>
    <x v="0"/>
    <m/>
  </r>
  <r>
    <d v="2025-10-11T03:16:13"/>
    <x v="1"/>
    <x v="14"/>
    <s v="PARRA VILLA YUBER ALONSO"/>
    <x v="3"/>
    <x v="0"/>
    <n v="228"/>
    <n v="22.8"/>
    <n v="211.81946403385001"/>
    <m/>
    <n v="118064.38649999999"/>
    <x v="0"/>
    <n v="14071.794900000001"/>
    <x v="1528"/>
    <x v="0"/>
    <m/>
  </r>
  <r>
    <d v="2025-10-11T03:16:13"/>
    <x v="9"/>
    <x v="15"/>
    <s v="ALBERTO ARISTIZABAL RAFAEL"/>
    <x v="1"/>
    <x v="0"/>
    <n v="208"/>
    <n v="18.909090909090899"/>
    <n v="233.00141043723599"/>
    <m/>
    <n v="129870.8251"/>
    <x v="0"/>
    <n v="14071.794900000001"/>
    <x v="1528"/>
    <x v="0"/>
    <m/>
  </r>
  <r>
    <d v="2025-10-11T03:16:14"/>
    <x v="1"/>
    <x v="17"/>
    <s v="MURILLO  YORMAN ANDRES"/>
    <x v="1"/>
    <x v="0"/>
    <n v="232"/>
    <n v="21.090909090909101"/>
    <n v="233.00141043723599"/>
    <m/>
    <n v="129870.8251"/>
    <x v="0"/>
    <n v="14071.794900000001"/>
    <x v="1528"/>
    <x v="0"/>
    <m/>
  </r>
  <r>
    <d v="2025-10-11T03:16:14"/>
    <x v="9"/>
    <x v="18"/>
    <s v="DURANGO DAVID JOSE"/>
    <x v="3"/>
    <x v="0"/>
    <n v="228"/>
    <n v="22.8"/>
    <n v="211.81946403385001"/>
    <s v="1 Descuento (Despachador) "/>
    <n v="118064.38649999999"/>
    <x v="0"/>
    <n v="14071.794900000001"/>
    <x v="1528"/>
    <x v="0"/>
    <m/>
  </r>
  <r>
    <d v="2025-10-11T03:16:14"/>
    <x v="1"/>
    <x v="19"/>
    <s v="QUIRAMA CASTAEDA JHON JADER"/>
    <x v="4"/>
    <x v="0"/>
    <n v="162"/>
    <n v="23.1428571428571"/>
    <n v="148.273624823695"/>
    <m/>
    <n v="82645.070500000002"/>
    <x v="1"/>
    <n v="14071.794900000001"/>
    <x v="1528"/>
    <x v="0"/>
    <m/>
  </r>
  <r>
    <d v="2025-10-11T03:16:15"/>
    <x v="9"/>
    <x v="20"/>
    <s v="SALDARRIAGA PARRA LUIS ALBERTO"/>
    <x v="0"/>
    <x v="0"/>
    <n v="179"/>
    <n v="19.8888888888889"/>
    <n v="190.637517630465"/>
    <m/>
    <n v="106257.94779999999"/>
    <x v="2"/>
    <n v="14071.794900000001"/>
    <x v="1528"/>
    <x v="0"/>
    <m/>
  </r>
  <r>
    <d v="2025-10-11T03:16:15"/>
    <x v="1"/>
    <x v="21"/>
    <s v="JIMENEZ HERNANDEZ ESTEBAN CAMILO"/>
    <x v="0"/>
    <x v="0"/>
    <n v="212"/>
    <n v="23.5555555555556"/>
    <n v="190.637517630465"/>
    <m/>
    <n v="106257.94779999999"/>
    <x v="0"/>
    <n v="14071.794900000001"/>
    <x v="1528"/>
    <x v="0"/>
    <m/>
  </r>
  <r>
    <d v="2025-10-11T03:16:15"/>
    <x v="9"/>
    <x v="38"/>
    <s v="JIMENEZ HURTADO CARLOS ESTIVEN "/>
    <x v="0"/>
    <x v="0"/>
    <n v="199"/>
    <n v="22.1111111111111"/>
    <n v="190.637517630465"/>
    <m/>
    <n v="106257.94779999999"/>
    <x v="1"/>
    <n v="14071.794900000001"/>
    <x v="1528"/>
    <x v="0"/>
    <m/>
  </r>
  <r>
    <d v="2025-10-11T03:16:16"/>
    <x v="1"/>
    <x v="22"/>
    <s v="CIRO MARIN RODRIGO ALBERTO"/>
    <x v="9"/>
    <x v="0"/>
    <n v="239"/>
    <n v="19.9166666666667"/>
    <n v="254.183356840621"/>
    <m/>
    <n v="141677.26379999999"/>
    <x v="0"/>
    <n v="14071.794900000001"/>
    <x v="1528"/>
    <x v="0"/>
    <m/>
  </r>
  <r>
    <d v="2025-10-11T03:16:16"/>
    <x v="9"/>
    <x v="23"/>
    <s v="VERENZUELA MARTINEZ ALEXANDER"/>
    <x v="12"/>
    <x v="0"/>
    <n v="316"/>
    <n v="24.307692307692299"/>
    <n v="275.36530324400599"/>
    <s v="5 Descuentos (Conducts y usuarios desubicados) "/>
    <n v="153483.70240000001"/>
    <x v="0"/>
    <n v="14071.794900000001"/>
    <x v="1528"/>
    <x v="0"/>
    <m/>
  </r>
  <r>
    <d v="2025-10-11T03:16:16"/>
    <x v="1"/>
    <x v="24"/>
    <s v="AGUDELO GARCIA LLORDIN ELIAS"/>
    <x v="1"/>
    <x v="0"/>
    <n v="189"/>
    <n v="17.181818181818201"/>
    <n v="233.00141043723599"/>
    <m/>
    <n v="129870.8251"/>
    <x v="0"/>
    <n v="14071.794900000001"/>
    <x v="1528"/>
    <x v="0"/>
    <m/>
  </r>
  <r>
    <d v="2025-10-11T03:16:17"/>
    <x v="9"/>
    <x v="25"/>
    <s v="LEON PEREZ RAUL ENRIQUE"/>
    <x v="3"/>
    <x v="0"/>
    <n v="268"/>
    <n v="26.8"/>
    <n v="211.81946403385001"/>
    <m/>
    <n v="118064.38649999999"/>
    <x v="0"/>
    <n v="14071.794900000001"/>
    <x v="1528"/>
    <x v="0"/>
    <m/>
  </r>
  <r>
    <d v="2025-10-11T03:16:17"/>
    <x v="1"/>
    <x v="39"/>
    <s v="PULGARIN GARCIA YONATHAN ANDRES"/>
    <x v="0"/>
    <x v="0"/>
    <n v="190"/>
    <n v="21.1111111111111"/>
    <n v="190.637517630465"/>
    <s v="Se descuenta 0.5 viaje de 3 52 pm ya que NO ingresa a la minorista "/>
    <n v="100354.71279999999"/>
    <x v="0"/>
    <n v="14071.794900000001"/>
    <x v="1528"/>
    <x v="2"/>
    <n v="10.590999999999999"/>
  </r>
  <r>
    <d v="2025-10-11T03:16:17"/>
    <x v="9"/>
    <x v="27"/>
    <s v="LAYOS JIMENEZ JOHAN CAMILO"/>
    <x v="3"/>
    <x v="0"/>
    <n v="186"/>
    <n v="18.600000000000001"/>
    <n v="211.81946403385001"/>
    <m/>
    <n v="118064.38649999999"/>
    <x v="0"/>
    <n v="14071.794900000001"/>
    <x v="1528"/>
    <x v="0"/>
    <m/>
  </r>
  <r>
    <d v="2025-10-11T03:16:18"/>
    <x v="1"/>
    <x v="28"/>
    <s v="MARULANDA JARAMILLO DAWER ANDRES"/>
    <x v="0"/>
    <x v="0"/>
    <n v="175"/>
    <n v="19.4444444444444"/>
    <n v="190.637517630465"/>
    <s v="Se descuenta 0.5 viaje por faltas reiteradas (NO ingresa al 13) "/>
    <n v="100354.71279999999"/>
    <x v="0"/>
    <n v="14071.794900000001"/>
    <x v="1528"/>
    <x v="2"/>
    <n v="10.590999999999999"/>
  </r>
  <r>
    <d v="2025-10-11T03:16:18"/>
    <x v="9"/>
    <x v="29"/>
    <s v="MONTOYA OSPINA GILBERTO ANTONIO"/>
    <x v="3"/>
    <x v="3"/>
    <n v="242"/>
    <n v="24.2"/>
    <n v="211.81946403385001"/>
    <m/>
    <n v="118064.38649999999"/>
    <x v="0"/>
    <n v="14071.794900000001"/>
    <x v="1528"/>
    <x v="0"/>
    <m/>
  </r>
  <r>
    <d v="2025-10-11T03:16:18"/>
    <x v="1"/>
    <x v="31"/>
    <s v="MARTINEZ CHAVERRA LUIS NORBERTO"/>
    <x v="3"/>
    <x v="0"/>
    <n v="253"/>
    <n v="25.3"/>
    <n v="211.81946403385001"/>
    <m/>
    <n v="118064.38649999999"/>
    <x v="0"/>
    <n v="14071.794900000001"/>
    <x v="1528"/>
    <x v="0"/>
    <m/>
  </r>
  <r>
    <d v="2025-10-11T03:16:19"/>
    <x v="9"/>
    <x v="32"/>
    <s v="TABORDA ROJAS DIEGO ALEJANDRO"/>
    <x v="6"/>
    <x v="0"/>
    <n v="148"/>
    <n v="18.5"/>
    <n v="169.45557122707999"/>
    <s v="1 Descuento (Despachador) "/>
    <n v="94451.5092"/>
    <x v="1"/>
    <n v="14071.794900000001"/>
    <x v="1528"/>
    <x v="0"/>
    <m/>
  </r>
  <r>
    <d v="2025-10-11T03:16:19"/>
    <x v="1"/>
    <x v="33"/>
    <s v="CALLE BOTERO JUAN RICARDO"/>
    <x v="0"/>
    <x v="0"/>
    <n v="173"/>
    <n v="19.2222222222222"/>
    <n v="190.637517630465"/>
    <m/>
    <n v="106257.94779999999"/>
    <x v="0"/>
    <n v="14071.794900000001"/>
    <x v="1528"/>
    <x v="0"/>
    <m/>
  </r>
  <r>
    <d v="2025-10-11T03:16:20"/>
    <x v="9"/>
    <x v="34"/>
    <s v="PALMAR PANA EDIXON JOSUE"/>
    <x v="0"/>
    <x v="0"/>
    <n v="185"/>
    <n v="20.5555555555556"/>
    <n v="190.637517630465"/>
    <s v="3 Descuentos (Jefe de ruta y despachador) "/>
    <n v="106257.94779999999"/>
    <x v="0"/>
    <n v="14071.794900000001"/>
    <x v="1528"/>
    <x v="0"/>
    <m/>
  </r>
  <r>
    <d v="2025-10-11T03:16:20"/>
    <x v="1"/>
    <x v="35"/>
    <s v="JARAMILLO JARAMILLO FRANCISCO WBEIMAR"/>
    <x v="1"/>
    <x v="0"/>
    <n v="212"/>
    <n v="19.272727272727298"/>
    <n v="233.00141043723599"/>
    <s v="1 Descuento (Despachador) "/>
    <n v="129870.8251"/>
    <x v="0"/>
    <n v="14071.794900000001"/>
    <x v="1528"/>
    <x v="0"/>
    <m/>
  </r>
  <r>
    <d v="2025-10-11T03:16:20"/>
    <x v="9"/>
    <x v="41"/>
    <s v="GARCIA DAVID WILSON ALBERTO"/>
    <x v="0"/>
    <x v="0"/>
    <n v="199"/>
    <n v="22.1111111111111"/>
    <n v="190.637517630465"/>
    <s v="2 Descuentos (Conducts) "/>
    <n v="106257.94779999999"/>
    <x v="1"/>
    <n v="14071.794900000001"/>
    <x v="1528"/>
    <x v="0"/>
    <m/>
  </r>
  <r>
    <d v="2025-10-11T03:16:20"/>
    <x v="1"/>
    <x v="40"/>
    <s v="LOPERA ALVAREZ ESTIVEN"/>
    <x v="3"/>
    <x v="3"/>
    <n v="234"/>
    <n v="23.4"/>
    <n v="211.81946403385001"/>
    <s v="2 Descuentos (Transbordo y despachador) "/>
    <n v="118064.38649999999"/>
    <x v="1"/>
    <n v="14071.794900000001"/>
    <x v="1528"/>
    <x v="0"/>
    <m/>
  </r>
  <r>
    <d v="2025-10-11T03:16:21"/>
    <x v="9"/>
    <x v="42"/>
    <s v="CALLE BOTERO ANDRES CAMILO "/>
    <x v="10"/>
    <x v="0"/>
    <n v="87"/>
    <n v="19.3333333333333"/>
    <n v="95.318758815232698"/>
    <m/>
    <n v="53128.973899999997"/>
    <x v="1"/>
    <n v="14071.794900000001"/>
    <x v="1528"/>
    <x v="0"/>
    <m/>
  </r>
  <r>
    <d v="2025-10-12T03:27:07"/>
    <x v="1"/>
    <x v="0"/>
    <s v="HINCAPIE VILLA JUAN ESTIVEN"/>
    <x v="0"/>
    <x v="0"/>
    <n v="166"/>
    <n v="18.4444444444444"/>
    <n v="181.77004538577901"/>
    <s v="3 Descuentos (Conducts) "/>
    <n v="101070.47659999999"/>
    <x v="0"/>
    <n v="11733.3333"/>
    <x v="1529"/>
    <x v="0"/>
    <m/>
  </r>
  <r>
    <d v="2025-10-12T03:27:07"/>
    <x v="9"/>
    <x v="36"/>
    <s v="PARIAS MURIEL JHON FREDY"/>
    <x v="6"/>
    <x v="0"/>
    <n v="190"/>
    <n v="23.75"/>
    <n v="161.573373676248"/>
    <m/>
    <n v="89840.423599999995"/>
    <x v="1"/>
    <n v="11733.3333"/>
    <x v="1529"/>
    <x v="0"/>
    <m/>
  </r>
  <r>
    <d v="2025-10-12T03:27:07"/>
    <x v="1"/>
    <x v="1"/>
    <s v="GONZALEZ IPUANA RENE"/>
    <x v="6"/>
    <x v="0"/>
    <n v="132"/>
    <n v="16.5"/>
    <n v="161.573373676248"/>
    <m/>
    <n v="89840.423599999995"/>
    <x v="0"/>
    <n v="11733.3333"/>
    <x v="1529"/>
    <x v="0"/>
    <m/>
  </r>
  <r>
    <d v="2025-10-12T03:27:08"/>
    <x v="9"/>
    <x v="37"/>
    <s v="LAYOS JIMENEZ JOHAN CAMILO"/>
    <x v="0"/>
    <x v="0"/>
    <n v="162"/>
    <n v="18"/>
    <n v="181.77004538577901"/>
    <s v="4 Descuentos (Transbordo) "/>
    <n v="101070.47659999999"/>
    <x v="0"/>
    <n v="11733.3333"/>
    <x v="1529"/>
    <x v="0"/>
    <m/>
  </r>
  <r>
    <d v="2025-10-12T03:27:08"/>
    <x v="1"/>
    <x v="2"/>
    <s v="HERNANDEZ MACIAS GILBERTO"/>
    <x v="0"/>
    <x v="0"/>
    <n v="208"/>
    <n v="23.1111111111111"/>
    <n v="181.77004538577901"/>
    <m/>
    <n v="101070.47659999999"/>
    <x v="1"/>
    <n v="11733.3333"/>
    <x v="1529"/>
    <x v="0"/>
    <m/>
  </r>
  <r>
    <d v="2025-10-12T03:27:08"/>
    <x v="9"/>
    <x v="3"/>
    <s v="LOPEZ PINEDA DANIEL ESTIVEN"/>
    <x v="0"/>
    <x v="0"/>
    <n v="175"/>
    <n v="19.4444444444444"/>
    <n v="181.77004538577901"/>
    <m/>
    <n v="101070.47659999999"/>
    <x v="0"/>
    <n v="11733.3333"/>
    <x v="1529"/>
    <x v="0"/>
    <m/>
  </r>
  <r>
    <d v="2025-10-12T03:27:09"/>
    <x v="1"/>
    <x v="4"/>
    <s v="CALLE BOTERO ANDRES CAMILO"/>
    <x v="2"/>
    <x v="0"/>
    <n v="144"/>
    <n v="24"/>
    <n v="121.180030257186"/>
    <m/>
    <n v="67380.3177"/>
    <x v="1"/>
    <n v="11733.3333"/>
    <x v="1529"/>
    <x v="0"/>
    <m/>
  </r>
  <r>
    <d v="2025-10-12T03:27:09"/>
    <x v="9"/>
    <x v="5"/>
    <s v="GONZALEZ PEREZ RAFAEL JOSE"/>
    <x v="0"/>
    <x v="0"/>
    <n v="160"/>
    <n v="17.7777777777778"/>
    <n v="181.77004538577901"/>
    <s v="3 Descuentos (Transbordo) "/>
    <n v="101070.47659999999"/>
    <x v="1"/>
    <n v="11733.3333"/>
    <x v="1529"/>
    <x v="0"/>
    <m/>
  </r>
  <r>
    <d v="2025-10-12T03:27:09"/>
    <x v="1"/>
    <x v="6"/>
    <s v="CARTAGENA RAMIREZ FREDY ALONSO"/>
    <x v="1"/>
    <x v="0"/>
    <n v="211"/>
    <n v="19.181818181818201"/>
    <n v="222.16338880484099"/>
    <s v="6 Descuentos (Despachador y transbordo) "/>
    <n v="123530.5825"/>
    <x v="0"/>
    <n v="11733.3333"/>
    <x v="1529"/>
    <x v="0"/>
    <m/>
  </r>
  <r>
    <d v="2025-10-12T03:27:10"/>
    <x v="9"/>
    <x v="7"/>
    <s v="MARIN ALZATE KEVIN ANDRES"/>
    <x v="4"/>
    <x v="0"/>
    <n v="103"/>
    <n v="14.714285714285699"/>
    <n v="141.37670196671701"/>
    <m/>
    <n v="78610.370699999999"/>
    <x v="0"/>
    <n v="11733.3333"/>
    <x v="1529"/>
    <x v="0"/>
    <m/>
  </r>
  <r>
    <d v="2025-10-12T03:27:10"/>
    <x v="1"/>
    <x v="8"/>
    <s v="YEPES TORRES JHON ALEXANDER"/>
    <x v="0"/>
    <x v="0"/>
    <n v="166"/>
    <n v="18.4444444444444"/>
    <n v="181.77004538577901"/>
    <s v="1 Descuento (Despachador) "/>
    <n v="101070.47659999999"/>
    <x v="0"/>
    <n v="11733.3333"/>
    <x v="1529"/>
    <x v="0"/>
    <m/>
  </r>
  <r>
    <d v="2025-10-12T03:27:10"/>
    <x v="9"/>
    <x v="9"/>
    <s v="DAVID  HENRY GIOVANNY"/>
    <x v="2"/>
    <x v="0"/>
    <n v="116"/>
    <n v="19.3333333333333"/>
    <n v="121.180030257186"/>
    <m/>
    <n v="67380.3177"/>
    <x v="0"/>
    <n v="11733.3333"/>
    <x v="1529"/>
    <x v="0"/>
    <m/>
  </r>
  <r>
    <d v="2025-10-12T03:27:11"/>
    <x v="1"/>
    <x v="10"/>
    <s v="CUADROS PRESIGA JOSE GABRIEL"/>
    <x v="9"/>
    <x v="0"/>
    <n v="221"/>
    <n v="18.4166666666667"/>
    <n v="242.36006051437201"/>
    <m/>
    <n v="134760.6354"/>
    <x v="0"/>
    <n v="11733.3333"/>
    <x v="1529"/>
    <x v="0"/>
    <m/>
  </r>
  <r>
    <d v="2025-10-12T03:27:11"/>
    <x v="9"/>
    <x v="11"/>
    <s v="DURANGO PAEZ GILDARDO"/>
    <x v="6"/>
    <x v="0"/>
    <n v="130"/>
    <n v="16.25"/>
    <n v="161.573373676248"/>
    <s v="3 Descuentos (Transbordo) "/>
    <n v="89840.423599999995"/>
    <x v="1"/>
    <n v="11733.3333"/>
    <x v="1529"/>
    <x v="0"/>
    <m/>
  </r>
  <r>
    <d v="2025-10-12T03:27:11"/>
    <x v="1"/>
    <x v="13"/>
    <s v="PEREZ GARCIA JUAN ESTEBAN"/>
    <x v="6"/>
    <x v="0"/>
    <n v="174"/>
    <n v="21.75"/>
    <n v="161.573373676248"/>
    <m/>
    <n v="89840.423599999995"/>
    <x v="0"/>
    <n v="11733.3333"/>
    <x v="1529"/>
    <x v="0"/>
    <m/>
  </r>
  <r>
    <d v="2025-10-12T03:27:11"/>
    <x v="9"/>
    <x v="14"/>
    <s v="PARRA VILLA YUBER ALONSO"/>
    <x v="3"/>
    <x v="0"/>
    <n v="190"/>
    <n v="19"/>
    <n v="201.96671709531"/>
    <m/>
    <n v="112300.5295"/>
    <x v="0"/>
    <n v="11733.3333"/>
    <x v="1529"/>
    <x v="0"/>
    <m/>
  </r>
  <r>
    <d v="2025-10-12T03:27:12"/>
    <x v="1"/>
    <x v="15"/>
    <s v="ALBERTO ARISTIZABAL RAFAEL"/>
    <x v="0"/>
    <x v="0"/>
    <n v="168"/>
    <n v="18.6666666666667"/>
    <n v="181.77004538577901"/>
    <m/>
    <n v="101070.47659999999"/>
    <x v="0"/>
    <n v="11733.3333"/>
    <x v="1529"/>
    <x v="0"/>
    <m/>
  </r>
  <r>
    <d v="2025-10-12T03:27:12"/>
    <x v="9"/>
    <x v="16"/>
    <s v="MACEA ARBELAEZ MATEO"/>
    <x v="0"/>
    <x v="0"/>
    <n v="196"/>
    <n v="21.7777777777778"/>
    <n v="181.77004538577901"/>
    <s v="1 Descuento (Conduct) "/>
    <n v="101070.47659999999"/>
    <x v="0"/>
    <n v="11733.3333"/>
    <x v="1529"/>
    <x v="0"/>
    <m/>
  </r>
  <r>
    <d v="2025-10-12T03:27:12"/>
    <x v="1"/>
    <x v="17"/>
    <s v="MURILLO  YORMAN ANDRES"/>
    <x v="0"/>
    <x v="0"/>
    <n v="169"/>
    <n v="18.7777777777778"/>
    <n v="181.77004538577901"/>
    <m/>
    <n v="101070.47659999999"/>
    <x v="0"/>
    <n v="11733.3333"/>
    <x v="1529"/>
    <x v="0"/>
    <m/>
  </r>
  <r>
    <d v="2025-10-12T03:27:12"/>
    <x v="9"/>
    <x v="18"/>
    <s v="MACIAS HERNANDEZ JULIAN DAVID"/>
    <x v="6"/>
    <x v="0"/>
    <n v="186"/>
    <n v="23.25"/>
    <n v="161.573373676248"/>
    <m/>
    <n v="89840.423599999995"/>
    <x v="0"/>
    <n v="11733.3333"/>
    <x v="1529"/>
    <x v="0"/>
    <m/>
  </r>
  <r>
    <d v="2025-10-12T03:27:13"/>
    <x v="1"/>
    <x v="19"/>
    <s v="QUIRAMA CASTAEDA JHON JADER"/>
    <x v="6"/>
    <x v="0"/>
    <n v="171"/>
    <n v="21.375"/>
    <n v="161.573373676248"/>
    <m/>
    <n v="89840.423599999995"/>
    <x v="1"/>
    <n v="11733.3333"/>
    <x v="1529"/>
    <x v="0"/>
    <m/>
  </r>
  <r>
    <d v="2025-10-12T03:27:13"/>
    <x v="9"/>
    <x v="20"/>
    <s v="SALDARRIAGA PARRA LUIS ALBERTO"/>
    <x v="4"/>
    <x v="0"/>
    <n v="176"/>
    <n v="25.1428571428571"/>
    <n v="141.37670196671701"/>
    <s v="2 Descuentos (Usuarios desubicados) "/>
    <n v="78610.370699999999"/>
    <x v="2"/>
    <n v="11733.3333"/>
    <x v="1529"/>
    <x v="0"/>
    <m/>
  </r>
  <r>
    <d v="2025-10-12T03:27:13"/>
    <x v="1"/>
    <x v="21"/>
    <s v="JIMENEZ HERNANDEZ ESTEBAN CAMILO"/>
    <x v="6"/>
    <x v="0"/>
    <n v="187"/>
    <n v="24.933333333333302"/>
    <n v="151.475037821483"/>
    <m/>
    <n v="84225.397100000002"/>
    <x v="0"/>
    <n v="11733.3333"/>
    <x v="1529"/>
    <x v="0"/>
    <m/>
  </r>
  <r>
    <d v="2025-10-12T03:27:13"/>
    <x v="9"/>
    <x v="38"/>
    <s v="PULGARIN GARCIA YONATHAN ANDRES"/>
    <x v="6"/>
    <x v="0"/>
    <n v="161"/>
    <n v="20.125"/>
    <n v="161.573373676248"/>
    <s v="3 Descuentos (Conducts y despachador) "/>
    <n v="89840.423599999995"/>
    <x v="1"/>
    <n v="11733.3333"/>
    <x v="1529"/>
    <x v="0"/>
    <m/>
  </r>
  <r>
    <d v="2025-10-12T03:27:14"/>
    <x v="1"/>
    <x v="22"/>
    <s v="CIRO MARIN RODRIGO ALBERTO"/>
    <x v="1"/>
    <x v="0"/>
    <n v="189"/>
    <n v="17.181818181818201"/>
    <n v="222.16338880484099"/>
    <s v="Se descuenta 0.5 viaje de 10 48 am ya que NO ingresa a placita zea. 2 Descuentos (Usuarios desubicados) "/>
    <n v="117915.46"/>
    <x v="0"/>
    <n v="11733.3333"/>
    <x v="1529"/>
    <x v="2"/>
    <n v="10.0985"/>
  </r>
  <r>
    <d v="2025-10-12T03:27:14"/>
    <x v="9"/>
    <x v="23"/>
    <s v="HENAO MUOZ FERNEY"/>
    <x v="2"/>
    <x v="0"/>
    <n v="167"/>
    <n v="27.8333333333333"/>
    <n v="121.180030257186"/>
    <m/>
    <n v="67380.3177"/>
    <x v="0"/>
    <n v="11733.3333"/>
    <x v="1529"/>
    <x v="0"/>
    <m/>
  </r>
  <r>
    <d v="2025-10-12T03:27:14"/>
    <x v="1"/>
    <x v="24"/>
    <s v="AGUDELO GARCIA LLORDIN ELIAS"/>
    <x v="0"/>
    <x v="0"/>
    <n v="164"/>
    <n v="18.2222222222222"/>
    <n v="181.77004538577901"/>
    <m/>
    <n v="101070.47659999999"/>
    <x v="0"/>
    <n v="11733.3333"/>
    <x v="1529"/>
    <x v="0"/>
    <m/>
  </r>
  <r>
    <d v="2025-10-12T03:27:15"/>
    <x v="9"/>
    <x v="25"/>
    <s v="LEON PEREZ RAUL ENRIQUE"/>
    <x v="3"/>
    <x v="0"/>
    <n v="183"/>
    <n v="18.3"/>
    <n v="201.96671709531"/>
    <m/>
    <n v="112300.5295"/>
    <x v="0"/>
    <n v="11733.3333"/>
    <x v="1529"/>
    <x v="0"/>
    <m/>
  </r>
  <r>
    <d v="2025-10-12T03:27:15"/>
    <x v="1"/>
    <x v="27"/>
    <s v="OSORIO URREGO SANTIAGO"/>
    <x v="0"/>
    <x v="0"/>
    <n v="199"/>
    <n v="22.1111111111111"/>
    <n v="181.77004538577901"/>
    <m/>
    <n v="101070.47659999999"/>
    <x v="0"/>
    <n v="11733.3333"/>
    <x v="1529"/>
    <x v="0"/>
    <m/>
  </r>
  <r>
    <d v="2025-10-12T03:27:15"/>
    <x v="9"/>
    <x v="28"/>
    <s v="MARULANDA JARAMILLO DAWER ANDRES"/>
    <x v="0"/>
    <x v="0"/>
    <n v="163"/>
    <n v="18.1111111111111"/>
    <n v="181.77004538577901"/>
    <m/>
    <n v="101070.47659999999"/>
    <x v="0"/>
    <n v="11733.3333"/>
    <x v="1529"/>
    <x v="0"/>
    <m/>
  </r>
  <r>
    <d v="2025-10-12T03:27:15"/>
    <x v="1"/>
    <x v="29"/>
    <s v="MONTOYA OSPINA GILBERTO ANTONIO"/>
    <x v="3"/>
    <x v="0"/>
    <n v="215"/>
    <n v="21.5"/>
    <n v="201.96671709531"/>
    <m/>
    <n v="112300.5295"/>
    <x v="0"/>
    <n v="11733.3333"/>
    <x v="1529"/>
    <x v="0"/>
    <m/>
  </r>
  <r>
    <d v="2025-10-12T03:27:16"/>
    <x v="9"/>
    <x v="30"/>
    <s v="ARAQUE ARROYAVE JOSE ALBEIRO"/>
    <x v="4"/>
    <x v="0"/>
    <n v="134"/>
    <n v="19.1428571428571"/>
    <n v="141.37670196671701"/>
    <m/>
    <n v="78610.370699999999"/>
    <x v="1"/>
    <n v="11733.3333"/>
    <x v="1529"/>
    <x v="0"/>
    <m/>
  </r>
  <r>
    <d v="2025-10-12T03:27:16"/>
    <x v="1"/>
    <x v="31"/>
    <s v="JARAMILLO JARAMILLO FRANCISCO WBEIMAR"/>
    <x v="4"/>
    <x v="0"/>
    <n v="110"/>
    <n v="15.714285714285699"/>
    <n v="141.37670196671701"/>
    <m/>
    <n v="78610.370699999999"/>
    <x v="0"/>
    <n v="11733.3333"/>
    <x v="1529"/>
    <x v="0"/>
    <m/>
  </r>
  <r>
    <d v="2025-10-12T03:27:16"/>
    <x v="9"/>
    <x v="32"/>
    <s v="VERENZUELA MARTINEZ ALEXANDER"/>
    <x v="0"/>
    <x v="0"/>
    <n v="205"/>
    <n v="22.7777777777778"/>
    <n v="181.77004538577901"/>
    <s v="2 Descuentos (Despachador) "/>
    <n v="101070.47659999999"/>
    <x v="1"/>
    <n v="11733.3333"/>
    <x v="1529"/>
    <x v="0"/>
    <m/>
  </r>
  <r>
    <d v="2025-10-12T03:27:16"/>
    <x v="1"/>
    <x v="33"/>
    <s v="CALLE BOTERO JUAN RICARDO"/>
    <x v="3"/>
    <x v="0"/>
    <n v="231"/>
    <n v="23.1"/>
    <n v="201.96671709531"/>
    <s v="1 Descuento (Usuario desubicado) "/>
    <n v="112300.5295"/>
    <x v="0"/>
    <n v="11733.3333"/>
    <x v="1529"/>
    <x v="0"/>
    <m/>
  </r>
  <r>
    <d v="2025-10-12T03:27:17"/>
    <x v="9"/>
    <x v="34"/>
    <s v="PALMAR PANA EDIXON JOSUE"/>
    <x v="3"/>
    <x v="0"/>
    <n v="185"/>
    <n v="18.5"/>
    <n v="201.96671709531"/>
    <m/>
    <n v="112300.5295"/>
    <x v="0"/>
    <n v="11733.3333"/>
    <x v="1529"/>
    <x v="0"/>
    <m/>
  </r>
  <r>
    <d v="2025-10-12T03:27:17"/>
    <x v="1"/>
    <x v="35"/>
    <s v="OCAMPO OCAMPO ANTONIO JOSE"/>
    <x v="11"/>
    <x v="0"/>
    <n v="48"/>
    <n v="24"/>
    <n v="40.393343419061999"/>
    <m/>
    <n v="22460.105899999999"/>
    <x v="0"/>
    <n v="11733.3333"/>
    <x v="1529"/>
    <x v="0"/>
    <m/>
  </r>
  <r>
    <d v="2025-10-12T03:27:17"/>
    <x v="9"/>
    <x v="41"/>
    <s v="GARCIA DAVID WILSON ALBERTO"/>
    <x v="6"/>
    <x v="0"/>
    <n v="194"/>
    <n v="24.25"/>
    <n v="161.573373676248"/>
    <m/>
    <n v="89840.423599999995"/>
    <x v="1"/>
    <n v="11733.3333"/>
    <x v="1529"/>
    <x v="0"/>
    <m/>
  </r>
  <r>
    <d v="2025-10-12T03:27:17"/>
    <x v="1"/>
    <x v="40"/>
    <s v="AGUDELO GARCIA DENIN ANGELO"/>
    <x v="3"/>
    <x v="3"/>
    <n v="226"/>
    <n v="22.6"/>
    <n v="201.96671709531"/>
    <m/>
    <n v="112300.5295"/>
    <x v="1"/>
    <n v="11733.3333"/>
    <x v="1529"/>
    <x v="0"/>
    <m/>
  </r>
  <r>
    <d v="2025-10-13T00:53:35"/>
    <x v="12"/>
    <x v="0"/>
    <s v="HINCAPIE VILLA JUAN ESTIVEN"/>
    <x v="3"/>
    <x v="0"/>
    <n v="190"/>
    <n v="19"/>
    <n v="176.223404255319"/>
    <s v="1 Descuento (Conduct) "/>
    <n v="97240.691500000001"/>
    <x v="0"/>
    <n v="10415"/>
    <x v="1530"/>
    <x v="0"/>
    <m/>
  </r>
  <r>
    <d v="2025-10-13T00:53:36"/>
    <x v="12"/>
    <x v="1"/>
    <s v="GONZALEZ IPUANA RENE"/>
    <x v="3"/>
    <x v="0"/>
    <n v="177"/>
    <n v="17.7"/>
    <n v="176.223404255319"/>
    <m/>
    <n v="97240.691500000001"/>
    <x v="0"/>
    <n v="10415"/>
    <x v="1530"/>
    <x v="0"/>
    <m/>
  </r>
  <r>
    <d v="2025-10-13T00:53:36"/>
    <x v="12"/>
    <x v="2"/>
    <s v="LONDOO LOPERA DUVAN ANDRES"/>
    <x v="3"/>
    <x v="0"/>
    <n v="174"/>
    <n v="17.399999999999999"/>
    <n v="176.223404255319"/>
    <m/>
    <n v="97240.691500000001"/>
    <x v="1"/>
    <n v="10415"/>
    <x v="1530"/>
    <x v="0"/>
    <m/>
  </r>
  <r>
    <d v="2025-10-13T00:53:36"/>
    <x v="12"/>
    <x v="4"/>
    <s v="CALLE BOTERO ANDRES CAMILO"/>
    <x v="0"/>
    <x v="0"/>
    <n v="137"/>
    <n v="15.2222222222222"/>
    <n v="158.60106382978699"/>
    <m/>
    <n v="87516.622300000003"/>
    <x v="1"/>
    <n v="10415"/>
    <x v="1530"/>
    <x v="0"/>
    <m/>
  </r>
  <r>
    <d v="2025-10-13T00:53:36"/>
    <x v="12"/>
    <x v="6"/>
    <s v="CARTAGENA RAMIREZ FREDY ALONSO"/>
    <x v="0"/>
    <x v="0"/>
    <n v="193"/>
    <n v="21.4444444444444"/>
    <n v="158.60106382978699"/>
    <m/>
    <n v="87516.622300000003"/>
    <x v="0"/>
    <n v="10415"/>
    <x v="1530"/>
    <x v="0"/>
    <m/>
  </r>
  <r>
    <d v="2025-10-13T00:53:37"/>
    <x v="12"/>
    <x v="8"/>
    <s v="YEPES TORRES JHON ALEXANDER"/>
    <x v="3"/>
    <x v="0"/>
    <n v="202"/>
    <n v="20.2"/>
    <n v="176.223404255319"/>
    <m/>
    <n v="97240.691500000001"/>
    <x v="0"/>
    <n v="10415"/>
    <x v="1530"/>
    <x v="0"/>
    <m/>
  </r>
  <r>
    <d v="2025-10-13T00:53:37"/>
    <x v="12"/>
    <x v="10"/>
    <s v="CUADROS PRESIGA JOSE GABRIEL"/>
    <x v="12"/>
    <x v="0"/>
    <n v="239"/>
    <n v="18.384615384615401"/>
    <n v="229.090425531915"/>
    <s v="2 Descuentos (Despachador) "/>
    <n v="126412.8989"/>
    <x v="0"/>
    <n v="10415"/>
    <x v="1530"/>
    <x v="0"/>
    <m/>
  </r>
  <r>
    <d v="2025-10-13T00:53:37"/>
    <x v="12"/>
    <x v="18"/>
    <s v="MACIAS HERNANDEZ JULIAN DAVID"/>
    <x v="0"/>
    <x v="0"/>
    <n v="135"/>
    <n v="15"/>
    <n v="158.60106382978699"/>
    <s v="1 Descuento (Conduct) "/>
    <n v="87516.622300000003"/>
    <x v="0"/>
    <n v="10415"/>
    <x v="1530"/>
    <x v="0"/>
    <m/>
  </r>
  <r>
    <d v="2025-10-13T00:53:37"/>
    <x v="12"/>
    <x v="20"/>
    <s v="SALDARRIAGA PARRA LUIS ALBERTO"/>
    <x v="4"/>
    <x v="0"/>
    <n v="107"/>
    <n v="15.285714285714301"/>
    <n v="123.356382978723"/>
    <s v="2 Descuentos (Usuarios desubicados) "/>
    <n v="68068.483999999997"/>
    <x v="2"/>
    <n v="10415"/>
    <x v="1530"/>
    <x v="0"/>
    <m/>
  </r>
  <r>
    <d v="2025-10-13T00:53:38"/>
    <x v="12"/>
    <x v="38"/>
    <s v="PULGARIN GARCIA YONATHAN ANDRES"/>
    <x v="0"/>
    <x v="0"/>
    <n v="169"/>
    <n v="18.7777777777778"/>
    <n v="158.60106382978699"/>
    <m/>
    <n v="87516.622300000003"/>
    <x v="1"/>
    <n v="10415"/>
    <x v="1530"/>
    <x v="0"/>
    <m/>
  </r>
  <r>
    <d v="2025-10-13T00:53:38"/>
    <x v="12"/>
    <x v="22"/>
    <s v="VERENZUELA MARTINEZ ALEXANDER"/>
    <x v="0"/>
    <x v="0"/>
    <n v="139"/>
    <n v="15.4444444444444"/>
    <n v="158.60106382978699"/>
    <s v="4 Descuentos (Despachador, conduct y usuarios desubicados) "/>
    <n v="87516.622300000003"/>
    <x v="0"/>
    <n v="10415"/>
    <x v="1530"/>
    <x v="0"/>
    <m/>
  </r>
  <r>
    <d v="2025-10-13T00:53:38"/>
    <x v="12"/>
    <x v="23"/>
    <s v="AGUDELO GARCIA LLORDIN ELIAS"/>
    <x v="3"/>
    <x v="0"/>
    <n v="152"/>
    <n v="15.2"/>
    <n v="176.223404255319"/>
    <m/>
    <n v="97240.691500000001"/>
    <x v="0"/>
    <n v="10415"/>
    <x v="1530"/>
    <x v="0"/>
    <m/>
  </r>
  <r>
    <d v="2025-10-13T00:53:38"/>
    <x v="12"/>
    <x v="25"/>
    <s v="LEON PEREZ RAUL ENRIQUE"/>
    <x v="3"/>
    <x v="0"/>
    <n v="176"/>
    <n v="17.600000000000001"/>
    <n v="176.223404255319"/>
    <m/>
    <n v="97240.691500000001"/>
    <x v="0"/>
    <n v="10415"/>
    <x v="1530"/>
    <x v="0"/>
    <m/>
  </r>
  <r>
    <d v="2025-10-13T00:53:39"/>
    <x v="12"/>
    <x v="39"/>
    <s v="PALACIO ARIAS YORFAN ALEXIS"/>
    <x v="1"/>
    <x v="0"/>
    <n v="133"/>
    <n v="12.090909090909101"/>
    <n v="193.845744680851"/>
    <m/>
    <n v="106964.76059999999"/>
    <x v="0"/>
    <n v="10415"/>
    <x v="1530"/>
    <x v="0"/>
    <m/>
  </r>
  <r>
    <d v="2025-10-13T00:53:39"/>
    <x v="12"/>
    <x v="27"/>
    <s v="OSORIO URREGO SANTIAGO"/>
    <x v="1"/>
    <x v="0"/>
    <n v="240"/>
    <n v="21.818181818181799"/>
    <n v="193.845744680851"/>
    <m/>
    <n v="106964.76059999999"/>
    <x v="0"/>
    <n v="10415"/>
    <x v="1530"/>
    <x v="0"/>
    <m/>
  </r>
  <r>
    <d v="2025-10-13T00:53:39"/>
    <x v="12"/>
    <x v="28"/>
    <s v="MARULANDA JARAMILLO DAWER ANDRES"/>
    <x v="6"/>
    <x v="0"/>
    <n v="107"/>
    <n v="13.375"/>
    <n v="140.97872340425499"/>
    <m/>
    <n v="77792.553199999995"/>
    <x v="0"/>
    <n v="10415"/>
    <x v="1530"/>
    <x v="0"/>
    <m/>
  </r>
  <r>
    <d v="2025-10-13T00:53:39"/>
    <x v="12"/>
    <x v="30"/>
    <s v="ARAQUE ARROYAVE JOSE ALBEIRO"/>
    <x v="4"/>
    <x v="3"/>
    <n v="150"/>
    <n v="21.428571428571399"/>
    <n v="123.356382978723"/>
    <s v="2 Descuentos (Usuarios desubicados) "/>
    <n v="68068.483999999997"/>
    <x v="1"/>
    <n v="10415"/>
    <x v="1530"/>
    <x v="0"/>
    <m/>
  </r>
  <r>
    <d v="2025-10-13T00:53:40"/>
    <x v="12"/>
    <x v="32"/>
    <s v="TABORDA ROJAS DIEGO ALEJANDRO"/>
    <x v="6"/>
    <x v="0"/>
    <n v="123"/>
    <n v="15.375"/>
    <n v="140.97872340425499"/>
    <m/>
    <n v="77792.553199999995"/>
    <x v="1"/>
    <n v="10415"/>
    <x v="1530"/>
    <x v="0"/>
    <m/>
  </r>
  <r>
    <d v="2025-10-13T00:53:40"/>
    <x v="12"/>
    <x v="41"/>
    <s v="GARCIA DAVID WILSON ALBERTO"/>
    <x v="0"/>
    <x v="0"/>
    <n v="189"/>
    <n v="21"/>
    <n v="158.60106382978699"/>
    <s v="1 Descuento (Conduct) "/>
    <n v="87516.622300000003"/>
    <x v="1"/>
    <n v="10415"/>
    <x v="1530"/>
    <x v="0"/>
    <m/>
  </r>
  <r>
    <d v="2025-10-13T00:53:40"/>
    <x v="12"/>
    <x v="40"/>
    <s v="AGUDELO GARCIA DENIN ANGELO"/>
    <x v="0"/>
    <x v="3"/>
    <n v="181"/>
    <n v="20.1111111111111"/>
    <n v="158.60106382978699"/>
    <m/>
    <n v="87516.622300000003"/>
    <x v="1"/>
    <n v="10415"/>
    <x v="1530"/>
    <x v="0"/>
    <m/>
  </r>
  <r>
    <d v="2025-10-14T02:33:52"/>
    <x v="12"/>
    <x v="7"/>
    <s v="MARIN ALZATE KEVIN ANDRES "/>
    <x v="0"/>
    <x v="0"/>
    <n v="122"/>
    <n v="13.5555555555556"/>
    <n v="129.42857142857099"/>
    <m/>
    <n v="70450.714300000007"/>
    <x v="0"/>
    <n v="10683.3333"/>
    <x v="1531"/>
    <x v="0"/>
    <m/>
  </r>
  <r>
    <d v="2025-10-14T02:33:50"/>
    <x v="12"/>
    <x v="37"/>
    <s v="SANCHEZ BETANCOURT FRANSCISCO"/>
    <x v="6"/>
    <x v="0"/>
    <n v="140"/>
    <n v="17.5"/>
    <n v="115.04761904761899"/>
    <m/>
    <n v="62622.857100000001"/>
    <x v="0"/>
    <n v="10683.3333"/>
    <x v="1531"/>
    <x v="0"/>
    <m/>
  </r>
  <r>
    <d v="2025-10-14T02:33:51"/>
    <x v="12"/>
    <x v="3"/>
    <s v="LOPEZ PINEDA DANIEL ESTIVEN"/>
    <x v="0"/>
    <x v="0"/>
    <n v="116"/>
    <n v="12.8888888888889"/>
    <n v="129.42857142857099"/>
    <m/>
    <n v="70450.714300000007"/>
    <x v="0"/>
    <n v="10683.3333"/>
    <x v="1531"/>
    <x v="0"/>
    <m/>
  </r>
  <r>
    <d v="2025-10-14T02:33:51"/>
    <x v="12"/>
    <x v="5"/>
    <s v="GONZALEZ PEREZ RAFAEL JOSE"/>
    <x v="3"/>
    <x v="3"/>
    <n v="131"/>
    <n v="13.1"/>
    <n v="143.80952380952399"/>
    <s v="3 Descuentos (Conducts) "/>
    <n v="78278.571400000001"/>
    <x v="1"/>
    <n v="10683.3333"/>
    <x v="1531"/>
    <x v="0"/>
    <m/>
  </r>
  <r>
    <d v="2025-10-14T02:33:52"/>
    <x v="12"/>
    <x v="6"/>
    <s v="CARTAGENA RAMIREZ FREDY ALONSO"/>
    <x v="9"/>
    <x v="0"/>
    <n v="252"/>
    <n v="21"/>
    <n v="172.57142857142901"/>
    <m/>
    <n v="93934.285699999993"/>
    <x v="0"/>
    <n v="10683.3333"/>
    <x v="1531"/>
    <x v="0"/>
    <m/>
  </r>
  <r>
    <d v="2025-10-14T02:33:52"/>
    <x v="12"/>
    <x v="11"/>
    <s v="DURANGO PAEZ GILDARDO"/>
    <x v="0"/>
    <x v="0"/>
    <n v="125"/>
    <n v="13.8888888888889"/>
    <n v="129.42857142857099"/>
    <s v="Se descuenta 0.5 viaje por NO acatar las normas en la ruta "/>
    <n v="66536.771800000002"/>
    <x v="1"/>
    <n v="10683.3333"/>
    <x v="1531"/>
    <x v="2"/>
    <n v="7.1905000000000001"/>
  </r>
  <r>
    <d v="2025-10-14T02:33:53"/>
    <x v="12"/>
    <x v="13"/>
    <s v="JARAMILLO JARAMILLO FRANCISCO WBEIMAR"/>
    <x v="10"/>
    <x v="0"/>
    <n v="43"/>
    <n v="10.75"/>
    <n v="57.523809523809497"/>
    <m/>
    <n v="31311.428599999999"/>
    <x v="0"/>
    <n v="10683.3333"/>
    <x v="1531"/>
    <x v="0"/>
    <m/>
  </r>
  <r>
    <d v="2025-10-14T02:33:53"/>
    <x v="12"/>
    <x v="15"/>
    <s v="ALBERTO ARISTIZABAL RAFAEL"/>
    <x v="3"/>
    <x v="0"/>
    <n v="154"/>
    <n v="15.4"/>
    <n v="143.80952380952399"/>
    <m/>
    <n v="78278.571400000001"/>
    <x v="0"/>
    <n v="10683.3333"/>
    <x v="1531"/>
    <x v="0"/>
    <m/>
  </r>
  <r>
    <d v="2025-10-14T02:33:53"/>
    <x v="12"/>
    <x v="17"/>
    <s v="MURILLO  YORMAN ANDRES"/>
    <x v="3"/>
    <x v="0"/>
    <n v="164"/>
    <n v="16.399999999999999"/>
    <n v="143.80952380952399"/>
    <m/>
    <n v="78278.571400000001"/>
    <x v="0"/>
    <n v="10683.3333"/>
    <x v="1531"/>
    <x v="0"/>
    <m/>
  </r>
  <r>
    <d v="2025-10-14T02:33:54"/>
    <x v="12"/>
    <x v="18"/>
    <s v="MACIAS HERNANDEZ JULIAN DAVID"/>
    <x v="0"/>
    <x v="0"/>
    <n v="110"/>
    <n v="12.2222222222222"/>
    <n v="129.42857142857099"/>
    <s v="1 Descuento (Conduct) "/>
    <n v="70450.714300000007"/>
    <x v="0"/>
    <n v="10683.3333"/>
    <x v="1531"/>
    <x v="0"/>
    <m/>
  </r>
  <r>
    <d v="2025-10-14T02:33:54"/>
    <x v="12"/>
    <x v="19"/>
    <s v="QUIRAMA CASTAEDA JHON JADER"/>
    <x v="3"/>
    <x v="3"/>
    <n v="119"/>
    <n v="11.9"/>
    <n v="143.80952380952399"/>
    <m/>
    <n v="78278.571400000001"/>
    <x v="1"/>
    <n v="10683.3333"/>
    <x v="1531"/>
    <x v="0"/>
    <m/>
  </r>
  <r>
    <d v="2025-10-14T02:33:54"/>
    <x v="12"/>
    <x v="21"/>
    <s v="JIMENEZ HERNANDEZ ESTEBAN CAMILO"/>
    <x v="3"/>
    <x v="0"/>
    <n v="133"/>
    <n v="13.3"/>
    <n v="143.80952380952399"/>
    <m/>
    <n v="78278.571400000001"/>
    <x v="0"/>
    <n v="10683.3333"/>
    <x v="1531"/>
    <x v="0"/>
    <m/>
  </r>
  <r>
    <d v="2025-10-14T02:33:55"/>
    <x v="12"/>
    <x v="22"/>
    <s v="CIRO MARIN RODRIGO ALBERTO"/>
    <x v="4"/>
    <x v="0"/>
    <n v="73"/>
    <n v="10.4285714285714"/>
    <n v="100.666666666667"/>
    <m/>
    <n v="54795"/>
    <x v="0"/>
    <n v="10683.3333"/>
    <x v="1531"/>
    <x v="0"/>
    <m/>
  </r>
  <r>
    <d v="2025-10-14T02:33:55"/>
    <x v="12"/>
    <x v="24"/>
    <s v="AGUDELO GARCIA LLORDIN ELIAS"/>
    <x v="0"/>
    <x v="0"/>
    <n v="133"/>
    <n v="14.7777777777778"/>
    <n v="129.42857142857099"/>
    <m/>
    <n v="70450.714300000007"/>
    <x v="0"/>
    <n v="10683.3333"/>
    <x v="1531"/>
    <x v="0"/>
    <m/>
  </r>
  <r>
    <d v="2025-10-14T02:33:55"/>
    <x v="12"/>
    <x v="25"/>
    <s v="MARTINEZ CHAVERRA LUIS NORBERTO"/>
    <x v="11"/>
    <x v="0"/>
    <n v="28"/>
    <n v="14"/>
    <n v="28.761904761904798"/>
    <m/>
    <n v="15655.7143"/>
    <x v="0"/>
    <n v="10683.3333"/>
    <x v="1531"/>
    <x v="0"/>
    <m/>
  </r>
  <r>
    <d v="2025-10-14T02:33:56"/>
    <x v="12"/>
    <x v="39"/>
    <s v="PALACIO ARIAS YORFAN ALEXIS"/>
    <x v="0"/>
    <x v="0"/>
    <n v="127"/>
    <n v="14.1111111111111"/>
    <n v="129.42857142857099"/>
    <m/>
    <n v="70450.714300000007"/>
    <x v="0"/>
    <n v="10683.3333"/>
    <x v="1531"/>
    <x v="0"/>
    <m/>
  </r>
  <r>
    <d v="2025-10-14T02:33:56"/>
    <x v="12"/>
    <x v="27"/>
    <s v="OSORIO URREGO SANTIAGO"/>
    <x v="6"/>
    <x v="0"/>
    <n v="105"/>
    <n v="13.125"/>
    <n v="115.04761904761899"/>
    <s v="2 Descuentos (Conduct y usuario desubicado) "/>
    <n v="62622.857100000001"/>
    <x v="0"/>
    <n v="10683.3333"/>
    <x v="1531"/>
    <x v="0"/>
    <m/>
  </r>
  <r>
    <d v="2025-10-14T02:33:56"/>
    <x v="12"/>
    <x v="28"/>
    <s v="MARULANDA JARAMILLO DAWER ANDRES"/>
    <x v="3"/>
    <x v="0"/>
    <n v="90"/>
    <n v="9"/>
    <n v="143.80952380952399"/>
    <s v="8 Descuentos (Transbordo) "/>
    <n v="78278.571400000001"/>
    <x v="0"/>
    <n v="10683.3333"/>
    <x v="1531"/>
    <x v="0"/>
    <m/>
  </r>
  <r>
    <d v="2025-10-14T02:33:57"/>
    <x v="12"/>
    <x v="29"/>
    <s v="MONTOYA OSPINA GILBERTO ANTONIO"/>
    <x v="9"/>
    <x v="3"/>
    <n v="198"/>
    <n v="16.5"/>
    <n v="172.57142857142901"/>
    <m/>
    <n v="93934.285699999993"/>
    <x v="0"/>
    <n v="10683.3333"/>
    <x v="1531"/>
    <x v="0"/>
    <m/>
  </r>
  <r>
    <d v="2025-10-14T02:33:57"/>
    <x v="12"/>
    <x v="30"/>
    <s v="ARAQUE ARROYAVE JOSE ALBEIRO"/>
    <x v="2"/>
    <x v="0"/>
    <n v="81"/>
    <n v="13.5"/>
    <n v="86.285714285714306"/>
    <m/>
    <n v="46967.142899999999"/>
    <x v="1"/>
    <n v="10683.3333"/>
    <x v="1531"/>
    <x v="0"/>
    <m/>
  </r>
  <r>
    <d v="2025-10-14T02:33:57"/>
    <x v="12"/>
    <x v="31"/>
    <s v="MARTINEZ CHAVERRA LUIS NORBERTO"/>
    <x v="4"/>
    <x v="3"/>
    <n v="115"/>
    <n v="16.428571428571399"/>
    <n v="100.666666666667"/>
    <s v="1 Descuento (Conduct) "/>
    <n v="54795"/>
    <x v="0"/>
    <n v="10683.3333"/>
    <x v="1531"/>
    <x v="0"/>
    <m/>
  </r>
  <r>
    <d v="2025-10-14T02:33:57"/>
    <x v="12"/>
    <x v="33"/>
    <s v="CALLE BOTERO JUAN RICARDO"/>
    <x v="0"/>
    <x v="3"/>
    <n v="146"/>
    <n v="16.2222222222222"/>
    <n v="129.42857142857099"/>
    <m/>
    <n v="70450.714300000007"/>
    <x v="0"/>
    <n v="10683.3333"/>
    <x v="1531"/>
    <x v="0"/>
    <m/>
  </r>
  <r>
    <d v="2025-10-14T02:33:58"/>
    <x v="12"/>
    <x v="34"/>
    <s v="PALMAR PANA EDIXON JOSUE"/>
    <x v="3"/>
    <x v="0"/>
    <n v="139"/>
    <n v="13.9"/>
    <n v="143.80952380952399"/>
    <m/>
    <n v="78278.571400000001"/>
    <x v="0"/>
    <n v="10683.3333"/>
    <x v="1531"/>
    <x v="0"/>
    <m/>
  </r>
  <r>
    <d v="2025-10-14T02:33:58"/>
    <x v="12"/>
    <x v="35"/>
    <s v="OCAMPO OCAMPO ANTONIO JOSE "/>
    <x v="1"/>
    <x v="0"/>
    <n v="176"/>
    <n v="16"/>
    <n v="158.19047619047601"/>
    <m/>
    <n v="86106.428599999999"/>
    <x v="0"/>
    <n v="10683.3333"/>
    <x v="1531"/>
    <x v="0"/>
    <m/>
  </r>
  <r>
    <d v="2025-10-15T02:28:59"/>
    <x v="1"/>
    <x v="0"/>
    <s v="HINCAPIE VILLA JUAN ESTIVEN"/>
    <x v="0"/>
    <x v="0"/>
    <n v="197"/>
    <n v="21.8888888888889"/>
    <n v="194.42517482517499"/>
    <m/>
    <n v="108473.7273"/>
    <x v="0"/>
    <n v="14423.6842"/>
    <x v="1532"/>
    <x v="0"/>
    <m/>
  </r>
  <r>
    <d v="2025-10-15T02:28:59"/>
    <x v="9"/>
    <x v="36"/>
    <s v="PARIAS MURIEL JHON FREDY"/>
    <x v="0"/>
    <x v="0"/>
    <n v="213"/>
    <n v="23.6666666666667"/>
    <n v="194.42517482517499"/>
    <m/>
    <n v="108473.7273"/>
    <x v="1"/>
    <n v="14423.6842"/>
    <x v="1532"/>
    <x v="0"/>
    <m/>
  </r>
  <r>
    <d v="2025-10-15T02:28:59"/>
    <x v="1"/>
    <x v="1"/>
    <s v="GONZALEZ IPUANA RENE"/>
    <x v="3"/>
    <x v="0"/>
    <n v="227"/>
    <n v="22.7"/>
    <n v="216.027972027972"/>
    <m/>
    <n v="120526.3636"/>
    <x v="0"/>
    <n v="14423.6842"/>
    <x v="1532"/>
    <x v="0"/>
    <m/>
  </r>
  <r>
    <d v="2025-10-15T02:29:00"/>
    <x v="9"/>
    <x v="37"/>
    <s v="SANCHEZ BETANCOURT FRANSCISCO"/>
    <x v="2"/>
    <x v="0"/>
    <n v="122"/>
    <n v="20.3333333333333"/>
    <n v="129.61678321678301"/>
    <m/>
    <n v="72315.818199999994"/>
    <x v="0"/>
    <n v="14423.6842"/>
    <x v="1532"/>
    <x v="0"/>
    <m/>
  </r>
  <r>
    <d v="2025-10-15T02:29:00"/>
    <x v="1"/>
    <x v="2"/>
    <s v="HERNANDEZ MACIAS GILBERTO"/>
    <x v="0"/>
    <x v="0"/>
    <n v="247"/>
    <n v="27.4444444444444"/>
    <n v="194.42517482517499"/>
    <m/>
    <n v="108473.7273"/>
    <x v="1"/>
    <n v="14423.6842"/>
    <x v="1532"/>
    <x v="0"/>
    <m/>
  </r>
  <r>
    <d v="2025-10-15T02:29:00"/>
    <x v="9"/>
    <x v="3"/>
    <s v="LAYOS JIMENEZ JOHAN CAMILO"/>
    <x v="0"/>
    <x v="0"/>
    <n v="188"/>
    <n v="20.8888888888889"/>
    <n v="194.42517482517499"/>
    <s v="1 Descuento (Conduct) "/>
    <n v="108473.7273"/>
    <x v="0"/>
    <n v="14423.6842"/>
    <x v="1532"/>
    <x v="0"/>
    <m/>
  </r>
  <r>
    <d v="2025-10-15T02:29:00"/>
    <x v="1"/>
    <x v="4"/>
    <s v="CALLE BOTERO ANDRES CAMILO"/>
    <x v="0"/>
    <x v="0"/>
    <n v="188"/>
    <n v="20.8888888888889"/>
    <n v="194.42517482517499"/>
    <m/>
    <n v="108473.7273"/>
    <x v="1"/>
    <n v="14423.6842"/>
    <x v="1532"/>
    <x v="0"/>
    <m/>
  </r>
  <r>
    <d v="2025-10-15T02:29:01"/>
    <x v="9"/>
    <x v="5"/>
    <s v="GONZALEZ PEREZ RAFAEL JOSE"/>
    <x v="3"/>
    <x v="0"/>
    <n v="218"/>
    <n v="21.8"/>
    <n v="216.027972027972"/>
    <m/>
    <n v="120526.3636"/>
    <x v="1"/>
    <n v="14423.6842"/>
    <x v="1532"/>
    <x v="0"/>
    <m/>
  </r>
  <r>
    <d v="2025-10-15T02:29:01"/>
    <x v="1"/>
    <x v="6"/>
    <s v="CARTAGENA RAMIREZ FREDY ALONSO"/>
    <x v="1"/>
    <x v="0"/>
    <n v="283"/>
    <n v="25.727272727272702"/>
    <n v="237.630769230769"/>
    <m/>
    <n v="132579"/>
    <x v="0"/>
    <n v="14423.6842"/>
    <x v="1532"/>
    <x v="0"/>
    <m/>
  </r>
  <r>
    <d v="2025-10-15T02:29:01"/>
    <x v="9"/>
    <x v="7"/>
    <s v="MARIN ALZATE KEVIN ANDRES"/>
    <x v="2"/>
    <x v="0"/>
    <n v="136"/>
    <n v="22.6666666666667"/>
    <n v="129.61678321678301"/>
    <m/>
    <n v="72315.818199999994"/>
    <x v="0"/>
    <n v="14423.6842"/>
    <x v="1532"/>
    <x v="0"/>
    <m/>
  </r>
  <r>
    <d v="2025-10-15T02:29:02"/>
    <x v="1"/>
    <x v="8"/>
    <s v="YEPES TORRES JHON ALEXANDER"/>
    <x v="3"/>
    <x v="0"/>
    <n v="195"/>
    <n v="19.5"/>
    <n v="216.027972027972"/>
    <s v="1 Descuento (Despachador) "/>
    <n v="120526.3636"/>
    <x v="0"/>
    <n v="14423.6842"/>
    <x v="1532"/>
    <x v="0"/>
    <m/>
  </r>
  <r>
    <d v="2025-10-15T02:29:02"/>
    <x v="9"/>
    <x v="9"/>
    <s v="DAVID  HENRY GIOVANNY"/>
    <x v="0"/>
    <x v="0"/>
    <n v="204"/>
    <n v="22.6666666666667"/>
    <n v="194.42517482517499"/>
    <s v="2 Descuentos (Despachador) "/>
    <n v="108473.7273"/>
    <x v="0"/>
    <n v="14423.6842"/>
    <x v="1532"/>
    <x v="0"/>
    <m/>
  </r>
  <r>
    <d v="2025-10-15T02:29:02"/>
    <x v="1"/>
    <x v="10"/>
    <s v="CUADROS PRESIGA JOSE GABRIEL"/>
    <x v="9"/>
    <x v="0"/>
    <n v="235"/>
    <n v="19.5833333333333"/>
    <n v="259.23356643356601"/>
    <m/>
    <n v="144631.63639999999"/>
    <x v="0"/>
    <n v="14423.6842"/>
    <x v="1532"/>
    <x v="0"/>
    <m/>
  </r>
  <r>
    <d v="2025-10-15T02:29:03"/>
    <x v="1"/>
    <x v="14"/>
    <s v="PARRA VILLA YUBER ALONSO"/>
    <x v="1"/>
    <x v="0"/>
    <n v="213"/>
    <n v="19.363636363636399"/>
    <n v="237.630769230769"/>
    <s v="2 Descuentos (Usuarios desubicados) "/>
    <n v="132579"/>
    <x v="0"/>
    <n v="14423.6842"/>
    <x v="1532"/>
    <x v="0"/>
    <m/>
  </r>
  <r>
    <d v="2025-10-15T02:29:03"/>
    <x v="9"/>
    <x v="13"/>
    <s v="PEREZ GARCIA JUAN ESTEBAN"/>
    <x v="0"/>
    <x v="0"/>
    <n v="177"/>
    <n v="19.6666666666667"/>
    <n v="194.42517482517499"/>
    <m/>
    <n v="108473.7273"/>
    <x v="0"/>
    <n v="14423.6842"/>
    <x v="1532"/>
    <x v="0"/>
    <m/>
  </r>
  <r>
    <d v="2025-10-15T02:29:03"/>
    <x v="9"/>
    <x v="15"/>
    <s v="ALBERTO ARISTIZABAL RAFAEL"/>
    <x v="3"/>
    <x v="0"/>
    <n v="206"/>
    <n v="20.6"/>
    <n v="216.027972027972"/>
    <m/>
    <n v="120526.3636"/>
    <x v="0"/>
    <n v="14423.6842"/>
    <x v="1532"/>
    <x v="0"/>
    <m/>
  </r>
  <r>
    <d v="2025-10-15T02:29:03"/>
    <x v="1"/>
    <x v="16"/>
    <s v="MACEA ARBELAEZ MATEO"/>
    <x v="7"/>
    <x v="0"/>
    <n v="65"/>
    <n v="21.6666666666667"/>
    <n v="64.808391608391602"/>
    <m/>
    <n v="36157.909099999997"/>
    <x v="0"/>
    <n v="14423.6842"/>
    <x v="1532"/>
    <x v="0"/>
    <m/>
  </r>
  <r>
    <d v="2025-10-15T02:29:04"/>
    <x v="9"/>
    <x v="17"/>
    <s v="MURILLO  YORMAN ANDRES"/>
    <x v="3"/>
    <x v="0"/>
    <n v="248"/>
    <n v="24.8"/>
    <n v="216.027972027972"/>
    <s v="3 Descuentos (Usuario desubicado, despachador y conduct) "/>
    <n v="120526.3636"/>
    <x v="0"/>
    <n v="14423.6842"/>
    <x v="1532"/>
    <x v="0"/>
    <m/>
  </r>
  <r>
    <d v="2025-10-15T02:29:04"/>
    <x v="1"/>
    <x v="18"/>
    <s v="DURANGO DAVID JOSE"/>
    <x v="0"/>
    <x v="0"/>
    <n v="207"/>
    <n v="23"/>
    <n v="194.42517482517499"/>
    <s v="1 Descuento (Conduct) "/>
    <n v="108473.7273"/>
    <x v="0"/>
    <n v="14423.6842"/>
    <x v="1532"/>
    <x v="0"/>
    <m/>
  </r>
  <r>
    <d v="2025-10-15T02:29:04"/>
    <x v="9"/>
    <x v="19"/>
    <s v="QUIRAMA CASTAEDA JHON JADER"/>
    <x v="6"/>
    <x v="0"/>
    <n v="168"/>
    <n v="21"/>
    <n v="172.82237762237801"/>
    <m/>
    <n v="96421.090899999996"/>
    <x v="1"/>
    <n v="14423.6842"/>
    <x v="1532"/>
    <x v="0"/>
    <m/>
  </r>
  <r>
    <d v="2025-10-15T02:29:05"/>
    <x v="1"/>
    <x v="20"/>
    <s v="SALDARRIAGA PARRA LUIS ALBERTO"/>
    <x v="6"/>
    <x v="0"/>
    <n v="152"/>
    <n v="19"/>
    <n v="172.82237762237801"/>
    <m/>
    <n v="96421.090899999996"/>
    <x v="2"/>
    <n v="14423.6842"/>
    <x v="1532"/>
    <x v="0"/>
    <m/>
  </r>
  <r>
    <d v="2025-10-15T02:29:05"/>
    <x v="9"/>
    <x v="21"/>
    <s v="JIMENEZ HERNANDEZ ESTEBAN CAMILO"/>
    <x v="0"/>
    <x v="0"/>
    <n v="166"/>
    <n v="18.4444444444444"/>
    <n v="194.42517482517499"/>
    <m/>
    <n v="108473.7273"/>
    <x v="0"/>
    <n v="14423.6842"/>
    <x v="1532"/>
    <x v="0"/>
    <m/>
  </r>
  <r>
    <d v="2025-10-15T02:29:06"/>
    <x v="1"/>
    <x v="38"/>
    <s v="JIMENEZ HURTADO CARLOS ESTIVEN"/>
    <x v="0"/>
    <x v="0"/>
    <n v="139"/>
    <n v="15.4444444444444"/>
    <n v="194.42517482517499"/>
    <m/>
    <n v="108473.7273"/>
    <x v="1"/>
    <n v="14423.6842"/>
    <x v="1532"/>
    <x v="0"/>
    <m/>
  </r>
  <r>
    <d v="2025-10-15T02:29:06"/>
    <x v="9"/>
    <x v="22"/>
    <s v="CIRO MARIN RODRIGO ALBERTO"/>
    <x v="3"/>
    <x v="0"/>
    <n v="230"/>
    <n v="23"/>
    <n v="216.027972027972"/>
    <s v="2 Descuentos (Conduct) "/>
    <n v="120526.3636"/>
    <x v="0"/>
    <n v="14423.6842"/>
    <x v="1532"/>
    <x v="0"/>
    <m/>
  </r>
  <r>
    <d v="2025-10-15T02:29:06"/>
    <x v="1"/>
    <x v="23"/>
    <s v="FLORES RINCON JORGE ALBERTO"/>
    <x v="1"/>
    <x v="0"/>
    <n v="271"/>
    <n v="24.636363636363601"/>
    <n v="237.630769230769"/>
    <m/>
    <n v="132579"/>
    <x v="0"/>
    <n v="14423.6842"/>
    <x v="1532"/>
    <x v="0"/>
    <m/>
  </r>
  <r>
    <d v="2025-10-15T02:29:07"/>
    <x v="9"/>
    <x v="24"/>
    <s v="PULGARIN GARCIA YONATHAN ANDRES"/>
    <x v="0"/>
    <x v="0"/>
    <n v="163"/>
    <n v="18.1111111111111"/>
    <n v="194.42517482517499"/>
    <s v="1 Descuento (Despachador) "/>
    <n v="108473.7273"/>
    <x v="0"/>
    <n v="14423.6842"/>
    <x v="1532"/>
    <x v="0"/>
    <m/>
  </r>
  <r>
    <d v="2025-10-15T02:29:07"/>
    <x v="1"/>
    <x v="39"/>
    <s v="PALACIO ARIAS YORFAN ALEXIS"/>
    <x v="0"/>
    <x v="0"/>
    <n v="172"/>
    <n v="19.1111111111111"/>
    <n v="194.42517482517499"/>
    <m/>
    <n v="108473.7273"/>
    <x v="0"/>
    <n v="14423.6842"/>
    <x v="1532"/>
    <x v="0"/>
    <m/>
  </r>
  <r>
    <d v="2025-10-15T02:29:07"/>
    <x v="9"/>
    <x v="27"/>
    <s v="OSORIO URREGO SANTIAGO"/>
    <x v="13"/>
    <x v="0"/>
    <n v="291"/>
    <n v="20.785714285714299"/>
    <n v="302.43916083916099"/>
    <s v="2 Descuentos (Despachador y conduct) "/>
    <n v="168736.90909999999"/>
    <x v="0"/>
    <n v="14423.6842"/>
    <x v="1532"/>
    <x v="0"/>
    <m/>
  </r>
  <r>
    <d v="2025-10-15T02:29:07"/>
    <x v="1"/>
    <x v="28"/>
    <s v="MARULANDA JARAMILLO DAWER ANDRES"/>
    <x v="11"/>
    <x v="0"/>
    <n v="54"/>
    <n v="21.6"/>
    <n v="54.006993006993"/>
    <m/>
    <n v="30131.590899999999"/>
    <x v="0"/>
    <n v="14423.6842"/>
    <x v="1532"/>
    <x v="0"/>
    <m/>
  </r>
  <r>
    <d v="2025-10-15T02:29:08"/>
    <x v="9"/>
    <x v="29"/>
    <s v="MONTOYA OSPINA GILBERTO ANTONIO"/>
    <x v="0"/>
    <x v="0"/>
    <n v="232"/>
    <n v="25.7777777777778"/>
    <n v="194.42517482517499"/>
    <m/>
    <n v="108473.7273"/>
    <x v="0"/>
    <n v="14423.6842"/>
    <x v="1532"/>
    <x v="0"/>
    <m/>
  </r>
  <r>
    <d v="2025-10-15T02:29:08"/>
    <x v="1"/>
    <x v="30"/>
    <s v="ARAQUE ARROYAVE JOSE ALBEIRO"/>
    <x v="3"/>
    <x v="0"/>
    <n v="234"/>
    <n v="23.4"/>
    <n v="216.027972027972"/>
    <m/>
    <n v="120526.3636"/>
    <x v="1"/>
    <n v="14423.6842"/>
    <x v="1532"/>
    <x v="0"/>
    <m/>
  </r>
  <r>
    <d v="2025-10-15T02:29:09"/>
    <x v="1"/>
    <x v="32"/>
    <s v="TABORDA ROJAS DIEGO ALEJANDRO"/>
    <x v="13"/>
    <x v="0"/>
    <n v="257"/>
    <n v="18.3571428571429"/>
    <n v="302.43916083916099"/>
    <s v="2 Descuentos (Usuarios desubicados) "/>
    <n v="168736.90909999999"/>
    <x v="1"/>
    <n v="14423.6842"/>
    <x v="1532"/>
    <x v="0"/>
    <m/>
  </r>
  <r>
    <d v="2025-10-15T02:29:08"/>
    <x v="9"/>
    <x v="31"/>
    <s v="MARTINEZ CHAVERRA LUIS NORBERTO"/>
    <x v="1"/>
    <x v="0"/>
    <n v="245"/>
    <n v="22.272727272727298"/>
    <n v="237.630769230769"/>
    <m/>
    <n v="132579"/>
    <x v="0"/>
    <n v="14423.6842"/>
    <x v="1532"/>
    <x v="0"/>
    <m/>
  </r>
  <r>
    <d v="2025-10-15T02:29:09"/>
    <x v="9"/>
    <x v="33"/>
    <s v="CALLE BOTERO JUAN RICARDO"/>
    <x v="3"/>
    <x v="0"/>
    <n v="216"/>
    <n v="21.6"/>
    <n v="216.027972027972"/>
    <m/>
    <n v="120526.3636"/>
    <x v="0"/>
    <n v="14423.6842"/>
    <x v="1532"/>
    <x v="0"/>
    <m/>
  </r>
  <r>
    <d v="2025-10-15T02:29:09"/>
    <x v="1"/>
    <x v="34"/>
    <s v="PALMAR PANA EDIXON JOSUE"/>
    <x v="12"/>
    <x v="0"/>
    <n v="304"/>
    <n v="23.384615384615401"/>
    <n v="280.83636363636401"/>
    <m/>
    <n v="156684.2727"/>
    <x v="0"/>
    <n v="14423.6842"/>
    <x v="1532"/>
    <x v="0"/>
    <m/>
  </r>
  <r>
    <d v="2025-10-15T02:29:10"/>
    <x v="9"/>
    <x v="35"/>
    <s v="OCAMPO OCAMPO ANTONIO JOSE"/>
    <x v="1"/>
    <x v="0"/>
    <n v="234"/>
    <n v="21.272727272727298"/>
    <n v="237.630769230769"/>
    <m/>
    <n v="132579"/>
    <x v="0"/>
    <n v="14423.6842"/>
    <x v="1532"/>
    <x v="0"/>
    <m/>
  </r>
  <r>
    <d v="2025-10-15T02:29:10"/>
    <x v="1"/>
    <x v="41"/>
    <s v="GARCIA DAVID WILSON ALBERTO"/>
    <x v="0"/>
    <x v="0"/>
    <n v="188"/>
    <n v="20.8888888888889"/>
    <n v="194.42517482517499"/>
    <s v="2 Descuentos (Despachador y usuario desubicado) "/>
    <n v="108473.7273"/>
    <x v="1"/>
    <n v="14423.6842"/>
    <x v="1532"/>
    <x v="0"/>
    <m/>
  </r>
  <r>
    <d v="2025-10-15T02:29:10"/>
    <x v="9"/>
    <x v="40"/>
    <s v="AGUDELO GARCIA DENIN ANGELO"/>
    <x v="3"/>
    <x v="3"/>
    <n v="238"/>
    <n v="23.8"/>
    <n v="216.027972027972"/>
    <m/>
    <n v="120526.3636"/>
    <x v="1"/>
    <n v="14423.6842"/>
    <x v="1532"/>
    <x v="0"/>
    <m/>
  </r>
  <r>
    <d v="2025-10-16T03:01:21"/>
    <x v="9"/>
    <x v="0"/>
    <s v="HINCAPIE VILLA JUAN ESTIVEN"/>
    <x v="3"/>
    <x v="0"/>
    <n v="211"/>
    <n v="21.1"/>
    <n v="216.149425287356"/>
    <m/>
    <n v="120597.41379999999"/>
    <x v="0"/>
    <n v="13694.736800000001"/>
    <x v="1533"/>
    <x v="0"/>
    <m/>
  </r>
  <r>
    <d v="2025-10-16T03:01:22"/>
    <x v="1"/>
    <x v="36"/>
    <s v="PARIAS MURIEL JHON FREDY"/>
    <x v="3"/>
    <x v="0"/>
    <n v="193"/>
    <n v="19.3"/>
    <n v="216.149425287356"/>
    <s v="Se descuenta 0.5 viaje de 8 20 pm ya que NO cumple con las indicaciones de ruta. "/>
    <n v="114567.5263"/>
    <x v="1"/>
    <n v="13694.736800000001"/>
    <x v="1533"/>
    <x v="2"/>
    <n v="10.807499999999999"/>
  </r>
  <r>
    <d v="2025-10-16T03:01:22"/>
    <x v="9"/>
    <x v="1"/>
    <s v="GONZALEZ IPUANA RENE"/>
    <x v="6"/>
    <x v="0"/>
    <n v="172"/>
    <n v="21.5"/>
    <n v="172.919540229885"/>
    <m/>
    <n v="96477.930999999997"/>
    <x v="0"/>
    <n v="13694.736800000001"/>
    <x v="1533"/>
    <x v="0"/>
    <m/>
  </r>
  <r>
    <d v="2025-10-16T03:01:22"/>
    <x v="1"/>
    <x v="37"/>
    <s v="SANCHEZ BETANCOURT FRANSCISCO"/>
    <x v="3"/>
    <x v="0"/>
    <n v="231"/>
    <n v="23.1"/>
    <n v="216.149425287356"/>
    <m/>
    <n v="120597.41379999999"/>
    <x v="0"/>
    <n v="13694.736800000001"/>
    <x v="1533"/>
    <x v="0"/>
    <m/>
  </r>
  <r>
    <d v="2025-10-16T03:01:23"/>
    <x v="9"/>
    <x v="2"/>
    <s v="LONDOO LOPERA DUVAN ANDRES"/>
    <x v="3"/>
    <x v="0"/>
    <n v="210"/>
    <n v="21"/>
    <n v="216.149425287356"/>
    <m/>
    <n v="120597.41379999999"/>
    <x v="1"/>
    <n v="13694.736800000001"/>
    <x v="1533"/>
    <x v="0"/>
    <m/>
  </r>
  <r>
    <d v="2025-10-16T03:01:23"/>
    <x v="1"/>
    <x v="3"/>
    <s v="LOPEZ PINEDA DANIEL ESTIVEN"/>
    <x v="1"/>
    <x v="0"/>
    <n v="271"/>
    <n v="24.636363636363601"/>
    <n v="237.764367816092"/>
    <s v="2 Descuentos (Usuarios desubicados) "/>
    <n v="132657.15520000001"/>
    <x v="0"/>
    <n v="13694.736800000001"/>
    <x v="1533"/>
    <x v="0"/>
    <m/>
  </r>
  <r>
    <d v="2025-10-16T03:01:23"/>
    <x v="9"/>
    <x v="4"/>
    <s v="PALACIO ARIAS YORFAN ALEXIS"/>
    <x v="3"/>
    <x v="0"/>
    <n v="170"/>
    <n v="17"/>
    <n v="216.149425287356"/>
    <s v="1 Descuento (Conduct) "/>
    <n v="120597.41379999999"/>
    <x v="1"/>
    <n v="13694.736800000001"/>
    <x v="1533"/>
    <x v="0"/>
    <m/>
  </r>
  <r>
    <d v="2025-10-16T03:01:23"/>
    <x v="1"/>
    <x v="5"/>
    <s v="GONZALEZ PEREZ RAFAEL JOSE"/>
    <x v="2"/>
    <x v="0"/>
    <n v="131"/>
    <n v="21.8333333333333"/>
    <n v="129.68965517241401"/>
    <m/>
    <n v="72358.448300000004"/>
    <x v="1"/>
    <n v="13694.736800000001"/>
    <x v="1533"/>
    <x v="0"/>
    <m/>
  </r>
  <r>
    <d v="2025-10-16T03:01:24"/>
    <x v="9"/>
    <x v="6"/>
    <s v="CARTAGENA RAMIREZ FREDY ALONSO"/>
    <x v="6"/>
    <x v="0"/>
    <n v="201"/>
    <n v="25.125"/>
    <n v="172.919540229885"/>
    <m/>
    <n v="96477.930999999997"/>
    <x v="0"/>
    <n v="13694.736800000001"/>
    <x v="1533"/>
    <x v="0"/>
    <m/>
  </r>
  <r>
    <d v="2025-10-16T03:01:24"/>
    <x v="1"/>
    <x v="7"/>
    <s v="MARIN ALZATE KEVIN ANDRES"/>
    <x v="1"/>
    <x v="0"/>
    <n v="240"/>
    <n v="21.818181818181799"/>
    <n v="237.764367816092"/>
    <m/>
    <n v="132657.15520000001"/>
    <x v="0"/>
    <n v="13694.736800000001"/>
    <x v="1533"/>
    <x v="0"/>
    <m/>
  </r>
  <r>
    <d v="2025-10-16T03:01:24"/>
    <x v="9"/>
    <x v="8"/>
    <s v="YEPES TORRES JHON ALEXANDER"/>
    <x v="6"/>
    <x v="0"/>
    <n v="182"/>
    <n v="22.75"/>
    <n v="172.919540229885"/>
    <m/>
    <n v="96477.930999999997"/>
    <x v="0"/>
    <n v="13694.736800000001"/>
    <x v="1533"/>
    <x v="0"/>
    <m/>
  </r>
  <r>
    <d v="2025-10-16T03:01:24"/>
    <x v="1"/>
    <x v="9"/>
    <s v="MACIAS HERNANDEZ JULIAN DAVID"/>
    <x v="4"/>
    <x v="0"/>
    <n v="103"/>
    <n v="14.714285714285699"/>
    <n v="151.30459770114899"/>
    <m/>
    <n v="84418.189700000003"/>
    <x v="0"/>
    <n v="13694.736800000001"/>
    <x v="1533"/>
    <x v="0"/>
    <m/>
  </r>
  <r>
    <d v="2025-10-16T03:01:25"/>
    <x v="9"/>
    <x v="10"/>
    <s v="CUADROS PRESIGA JOSE GABRIEL"/>
    <x v="6"/>
    <x v="0"/>
    <n v="184"/>
    <n v="23"/>
    <n v="172.919540229885"/>
    <m/>
    <n v="96477.930999999997"/>
    <x v="0"/>
    <n v="13694.736800000001"/>
    <x v="1533"/>
    <x v="0"/>
    <m/>
  </r>
  <r>
    <d v="2025-10-16T03:01:25"/>
    <x v="1"/>
    <x v="11"/>
    <s v="VERENZUELA MARTINEZ ALEXANDER"/>
    <x v="0"/>
    <x v="0"/>
    <n v="196"/>
    <n v="21.7777777777778"/>
    <n v="194.53448275862101"/>
    <m/>
    <n v="108537.6724"/>
    <x v="1"/>
    <n v="13694.736800000001"/>
    <x v="1533"/>
    <x v="0"/>
    <m/>
  </r>
  <r>
    <d v="2025-10-16T03:01:25"/>
    <x v="1"/>
    <x v="14"/>
    <s v="PARRA VILLA YUBER ALONSO"/>
    <x v="12"/>
    <x v="0"/>
    <n v="225"/>
    <n v="17.307692307692299"/>
    <n v="280.99425287356303"/>
    <m/>
    <n v="156776.6379"/>
    <x v="0"/>
    <n v="13694.736800000001"/>
    <x v="1533"/>
    <x v="0"/>
    <m/>
  </r>
  <r>
    <d v="2025-10-16T03:01:25"/>
    <x v="9"/>
    <x v="13"/>
    <s v="PEREZ GARCIA JUAN ESTEBAN"/>
    <x v="0"/>
    <x v="0"/>
    <n v="204"/>
    <n v="22.6666666666667"/>
    <n v="194.53448275862101"/>
    <m/>
    <n v="108537.6724"/>
    <x v="0"/>
    <n v="13694.736800000001"/>
    <x v="1533"/>
    <x v="0"/>
    <m/>
  </r>
  <r>
    <d v="2025-10-16T03:01:26"/>
    <x v="9"/>
    <x v="15"/>
    <s v="ALBERTO ARISTIZABAL RAFAEL"/>
    <x v="6"/>
    <x v="0"/>
    <n v="170"/>
    <n v="22.6666666666667"/>
    <n v="162.11206896551701"/>
    <m/>
    <n v="90448.060299999997"/>
    <x v="0"/>
    <n v="13694.736800000001"/>
    <x v="1533"/>
    <x v="0"/>
    <m/>
  </r>
  <r>
    <d v="2025-10-16T03:01:26"/>
    <x v="1"/>
    <x v="16"/>
    <s v="MACEA ARBELAEZ MATEO"/>
    <x v="14"/>
    <x v="3"/>
    <n v="26"/>
    <n v="52"/>
    <n v="10.8074712643678"/>
    <m/>
    <n v="6029.8707000000004"/>
    <x v="0"/>
    <n v="13694.736800000001"/>
    <x v="1533"/>
    <x v="0"/>
    <m/>
  </r>
  <r>
    <d v="2025-10-16T03:01:26"/>
    <x v="9"/>
    <x v="17"/>
    <s v="VALENCIA MENDOZA JHON"/>
    <x v="6"/>
    <x v="3"/>
    <n v="184"/>
    <n v="23"/>
    <n v="172.919540229885"/>
    <m/>
    <n v="96477.930999999997"/>
    <x v="0"/>
    <n v="13694.736800000001"/>
    <x v="1533"/>
    <x v="0"/>
    <m/>
  </r>
  <r>
    <d v="2025-10-16T03:01:26"/>
    <x v="1"/>
    <x v="18"/>
    <s v="DURANGO DAVID JOSE"/>
    <x v="0"/>
    <x v="0"/>
    <n v="194"/>
    <n v="21.5555555555556"/>
    <n v="194.53448275862101"/>
    <s v="1 Descuento (Despachador) "/>
    <n v="108537.6724"/>
    <x v="0"/>
    <n v="13694.736800000001"/>
    <x v="1533"/>
    <x v="0"/>
    <m/>
  </r>
  <r>
    <d v="2025-10-16T03:01:26"/>
    <x v="9"/>
    <x v="19"/>
    <s v="QUIRAMA CASTAEDA JHON JADER"/>
    <x v="0"/>
    <x v="0"/>
    <n v="207"/>
    <n v="23"/>
    <n v="194.53448275862101"/>
    <m/>
    <n v="108537.6724"/>
    <x v="1"/>
    <n v="13694.736800000001"/>
    <x v="1533"/>
    <x v="0"/>
    <m/>
  </r>
  <r>
    <d v="2025-10-16T03:01:27"/>
    <x v="1"/>
    <x v="20"/>
    <s v="SALDARRIAGA PARRA LUIS ALBERTO"/>
    <x v="0"/>
    <x v="0"/>
    <n v="168"/>
    <n v="18.6666666666667"/>
    <n v="194.53448275862101"/>
    <m/>
    <n v="108537.6724"/>
    <x v="2"/>
    <n v="13694.736800000001"/>
    <x v="1533"/>
    <x v="0"/>
    <m/>
  </r>
  <r>
    <d v="2025-10-16T03:01:27"/>
    <x v="9"/>
    <x v="21"/>
    <s v="JIMENEZ HERNANDEZ ESTEBAN CAMILO"/>
    <x v="0"/>
    <x v="0"/>
    <n v="168"/>
    <n v="18.6666666666667"/>
    <n v="194.53448275862101"/>
    <m/>
    <n v="108537.6724"/>
    <x v="0"/>
    <n v="13694.736800000001"/>
    <x v="1533"/>
    <x v="0"/>
    <m/>
  </r>
  <r>
    <d v="2025-10-16T03:01:27"/>
    <x v="1"/>
    <x v="38"/>
    <s v="JIMENEZ HURTADO CARLOS ESTIVEN "/>
    <x v="0"/>
    <x v="0"/>
    <n v="171"/>
    <n v="19"/>
    <n v="194.53448275862101"/>
    <s v="2 Descuentos (Conducts)"/>
    <n v="108537.6724"/>
    <x v="1"/>
    <n v="13694.736800000001"/>
    <x v="1533"/>
    <x v="0"/>
    <m/>
  </r>
  <r>
    <d v="2025-10-16T03:01:27"/>
    <x v="9"/>
    <x v="22"/>
    <s v="ESPINOZA CHAVARRIA GUILLERMO LEON"/>
    <x v="0"/>
    <x v="0"/>
    <n v="204"/>
    <n v="22.6666666666667"/>
    <n v="194.53448275862101"/>
    <m/>
    <n v="108537.6724"/>
    <x v="0"/>
    <n v="13694.736800000001"/>
    <x v="1533"/>
    <x v="0"/>
    <m/>
  </r>
  <r>
    <d v="2025-10-16T03:01:28"/>
    <x v="1"/>
    <x v="23"/>
    <s v="FLORES RINCON JORGE ALBERTO"/>
    <x v="12"/>
    <x v="0"/>
    <n v="287"/>
    <n v="22.076923076923102"/>
    <n v="280.99425287356303"/>
    <m/>
    <n v="156776.6379"/>
    <x v="0"/>
    <n v="13694.736800000001"/>
    <x v="1533"/>
    <x v="0"/>
    <m/>
  </r>
  <r>
    <d v="2025-10-16T03:01:28"/>
    <x v="9"/>
    <x v="24"/>
    <s v="LAYOS JIMENEZ JOHAN CAMILO"/>
    <x v="0"/>
    <x v="0"/>
    <n v="169"/>
    <n v="18.7777777777778"/>
    <n v="194.53448275862101"/>
    <m/>
    <n v="108537.6724"/>
    <x v="0"/>
    <n v="13694.736800000001"/>
    <x v="1533"/>
    <x v="0"/>
    <m/>
  </r>
  <r>
    <d v="2025-10-16T03:01:28"/>
    <x v="1"/>
    <x v="25"/>
    <s v="LEON PEREZ RAUL ENRIQUE "/>
    <x v="0"/>
    <x v="0"/>
    <n v="209"/>
    <n v="23.2222222222222"/>
    <n v="194.53448275862101"/>
    <m/>
    <n v="108537.6724"/>
    <x v="0"/>
    <n v="13694.736800000001"/>
    <x v="1533"/>
    <x v="0"/>
    <m/>
  </r>
  <r>
    <d v="2025-10-16T03:01:28"/>
    <x v="9"/>
    <x v="39"/>
    <s v="CALLE BOTERO JUAN RICARDO"/>
    <x v="0"/>
    <x v="0"/>
    <n v="185"/>
    <n v="20.5555555555556"/>
    <n v="194.53448275862101"/>
    <s v="1 Descuento (Usuario desubicado) "/>
    <n v="108537.6724"/>
    <x v="0"/>
    <n v="13694.736800000001"/>
    <x v="1533"/>
    <x v="0"/>
    <m/>
  </r>
  <r>
    <d v="2025-10-16T03:01:29"/>
    <x v="1"/>
    <x v="27"/>
    <s v="OSORIO URREGO SANTIAGO"/>
    <x v="1"/>
    <x v="0"/>
    <n v="224"/>
    <n v="20.363636363636399"/>
    <n v="237.764367816092"/>
    <s v="1 Descuento (Conduct) "/>
    <n v="132657.15520000001"/>
    <x v="0"/>
    <n v="13694.736800000001"/>
    <x v="1533"/>
    <x v="0"/>
    <m/>
  </r>
  <r>
    <d v="2025-10-16T03:01:29"/>
    <x v="9"/>
    <x v="29"/>
    <s v="MONTOYA OSPINA GILBERTO ANTONIO"/>
    <x v="12"/>
    <x v="0"/>
    <n v="320"/>
    <n v="24.615384615384599"/>
    <n v="280.99425287356303"/>
    <m/>
    <n v="156776.6379"/>
    <x v="0"/>
    <n v="13694.736800000001"/>
    <x v="1533"/>
    <x v="0"/>
    <m/>
  </r>
  <r>
    <d v="2025-10-16T03:01:29"/>
    <x v="1"/>
    <x v="30"/>
    <s v="ARAQUE ARROYAVE JOSE ALBEIRO"/>
    <x v="0"/>
    <x v="0"/>
    <n v="212"/>
    <n v="23.5555555555556"/>
    <n v="194.53448275862101"/>
    <s v="1 Descuento (Despachador) "/>
    <n v="108537.6724"/>
    <x v="1"/>
    <n v="13694.736800000001"/>
    <x v="1533"/>
    <x v="0"/>
    <m/>
  </r>
  <r>
    <d v="2025-10-16T03:01:29"/>
    <x v="9"/>
    <x v="31"/>
    <s v="MARTINEZ CHAVERRA LUIS NORBERTO"/>
    <x v="1"/>
    <x v="0"/>
    <n v="251"/>
    <n v="22.818181818181799"/>
    <n v="237.764367816092"/>
    <s v="1 Descuento (Conduct) "/>
    <n v="132657.15520000001"/>
    <x v="0"/>
    <n v="13694.736800000001"/>
    <x v="1533"/>
    <x v="0"/>
    <m/>
  </r>
  <r>
    <d v="2025-10-16T03:01:29"/>
    <x v="1"/>
    <x v="32"/>
    <s v="TABORDA ROJAS DIEGO ALEJANDRO"/>
    <x v="3"/>
    <x v="0"/>
    <n v="232"/>
    <n v="23.2"/>
    <n v="216.149425287356"/>
    <s v="1 Descuento (Despachador) "/>
    <n v="120597.41379999999"/>
    <x v="1"/>
    <n v="13694.736800000001"/>
    <x v="1533"/>
    <x v="0"/>
    <m/>
  </r>
  <r>
    <d v="2025-10-16T03:01:30"/>
    <x v="9"/>
    <x v="34"/>
    <s v="PALMAR PANA EDIXON JOSUE"/>
    <x v="2"/>
    <x v="0"/>
    <n v="135"/>
    <n v="22.5"/>
    <n v="129.68965517241401"/>
    <m/>
    <n v="72358.448300000004"/>
    <x v="0"/>
    <n v="13694.736800000001"/>
    <x v="1533"/>
    <x v="0"/>
    <m/>
  </r>
  <r>
    <d v="2025-10-16T03:01:30"/>
    <x v="1"/>
    <x v="35"/>
    <s v="OCAMPO OCAMPO ANTONIO JOSE"/>
    <x v="1"/>
    <x v="0"/>
    <n v="254"/>
    <n v="23.090909090909101"/>
    <n v="237.764367816092"/>
    <m/>
    <n v="132657.15520000001"/>
    <x v="0"/>
    <n v="13694.736800000001"/>
    <x v="1533"/>
    <x v="0"/>
    <m/>
  </r>
  <r>
    <d v="2025-10-16T03:01:30"/>
    <x v="9"/>
    <x v="41"/>
    <s v="GARCIA DAVID WILSON ALBERTO"/>
    <x v="3"/>
    <x v="0"/>
    <n v="229"/>
    <n v="22.9"/>
    <n v="216.149425287356"/>
    <m/>
    <n v="120597.41379999999"/>
    <x v="1"/>
    <n v="13694.736800000001"/>
    <x v="1533"/>
    <x v="0"/>
    <m/>
  </r>
  <r>
    <d v="2025-10-16T03:01:30"/>
    <x v="1"/>
    <x v="40"/>
    <s v="AGUDELO GARCIA DENIN ANGELO"/>
    <x v="0"/>
    <x v="3"/>
    <n v="199"/>
    <n v="22.1111111111111"/>
    <n v="194.53448275862101"/>
    <m/>
    <n v="108537.6724"/>
    <x v="1"/>
    <n v="13694.736800000001"/>
    <x v="1533"/>
    <x v="0"/>
    <m/>
  </r>
  <r>
    <d v="2025-10-17T02:50:22"/>
    <x v="9"/>
    <x v="0"/>
    <s v="HINCAPIE VILLA JUAN ESTIVEN"/>
    <x v="2"/>
    <x v="0"/>
    <n v="149"/>
    <n v="24.8333333333333"/>
    <n v="135.98347107437999"/>
    <m/>
    <n v="76040.330600000001"/>
    <x v="0"/>
    <n v="14382.051299999999"/>
    <x v="1534"/>
    <x v="0"/>
    <m/>
  </r>
  <r>
    <d v="2025-10-17T02:50:23"/>
    <x v="1"/>
    <x v="36"/>
    <s v="PARIAS MURIEL JHON FREDY"/>
    <x v="2"/>
    <x v="0"/>
    <n v="175"/>
    <n v="29.1666666666667"/>
    <n v="135.98347107437999"/>
    <m/>
    <n v="76040.330600000001"/>
    <x v="1"/>
    <n v="14382.051299999999"/>
    <x v="1534"/>
    <x v="0"/>
    <m/>
  </r>
  <r>
    <d v="2025-10-17T02:50:23"/>
    <x v="9"/>
    <x v="1"/>
    <s v="GONZALEZ IPUANA RENE"/>
    <x v="6"/>
    <x v="0"/>
    <n v="176"/>
    <n v="22"/>
    <n v="181.31129476583999"/>
    <m/>
    <n v="101387.10739999999"/>
    <x v="0"/>
    <n v="14382.051299999999"/>
    <x v="1534"/>
    <x v="0"/>
    <m/>
  </r>
  <r>
    <d v="2025-10-17T02:50:23"/>
    <x v="1"/>
    <x v="37"/>
    <s v="SANCHEZ BETANCOURT FRANSCISCO"/>
    <x v="0"/>
    <x v="0"/>
    <n v="217"/>
    <n v="24.1111111111111"/>
    <n v="203.97520661157"/>
    <s v="6 Descuentos (Transbordo) "/>
    <n v="114060.49589999999"/>
    <x v="0"/>
    <n v="14382.051299999999"/>
    <x v="1534"/>
    <x v="0"/>
    <m/>
  </r>
  <r>
    <d v="2025-10-17T02:50:23"/>
    <x v="9"/>
    <x v="2"/>
    <s v="LONDOO LOPERA DUVAN ANDRES"/>
    <x v="0"/>
    <x v="0"/>
    <n v="210"/>
    <n v="23.3333333333333"/>
    <n v="203.97520661157"/>
    <m/>
    <n v="114060.49589999999"/>
    <x v="1"/>
    <n v="14382.051299999999"/>
    <x v="1534"/>
    <x v="0"/>
    <m/>
  </r>
  <r>
    <d v="2025-10-17T02:50:24"/>
    <x v="1"/>
    <x v="3"/>
    <s v="LOPEZ PINEDA DANIEL ESTIVEN"/>
    <x v="1"/>
    <x v="0"/>
    <n v="247"/>
    <n v="22.454545454545499"/>
    <n v="249.30303030303"/>
    <m/>
    <n v="139407.2727"/>
    <x v="0"/>
    <n v="14382.051299999999"/>
    <x v="1534"/>
    <x v="0"/>
    <m/>
  </r>
  <r>
    <d v="2025-10-17T02:50:24"/>
    <x v="9"/>
    <x v="4"/>
    <s v="PALACIO ARIAS YORFAN ALEXIS"/>
    <x v="3"/>
    <x v="0"/>
    <n v="228"/>
    <n v="22.8"/>
    <n v="226.63911845729999"/>
    <m/>
    <n v="126733.88430000001"/>
    <x v="1"/>
    <n v="14382.051299999999"/>
    <x v="1534"/>
    <x v="0"/>
    <m/>
  </r>
  <r>
    <d v="2025-10-17T02:50:24"/>
    <x v="1"/>
    <x v="5"/>
    <s v="GONZALEZ PEREZ RAFAEL JOSE"/>
    <x v="2"/>
    <x v="0"/>
    <n v="165"/>
    <n v="27.5"/>
    <n v="135.98347107437999"/>
    <m/>
    <n v="76040.330600000001"/>
    <x v="1"/>
    <n v="14382.051299999999"/>
    <x v="1534"/>
    <x v="0"/>
    <m/>
  </r>
  <r>
    <d v="2025-10-17T02:50:25"/>
    <x v="9"/>
    <x v="6"/>
    <s v="CARTAGENA RAMIREZ FREDY ALONSO"/>
    <x v="1"/>
    <x v="0"/>
    <n v="277"/>
    <n v="25.181818181818201"/>
    <n v="249.30303030303"/>
    <s v="3 Descuentos (Asociado y despachador) "/>
    <n v="139407.2727"/>
    <x v="0"/>
    <n v="14382.051299999999"/>
    <x v="1534"/>
    <x v="0"/>
    <m/>
  </r>
  <r>
    <d v="2025-10-17T02:50:25"/>
    <x v="1"/>
    <x v="7"/>
    <s v="MARIN ALZATE KEVIN ANDRES"/>
    <x v="1"/>
    <x v="0"/>
    <n v="278"/>
    <n v="25.272727272727298"/>
    <n v="249.30303030303"/>
    <m/>
    <n v="139407.2727"/>
    <x v="0"/>
    <n v="14382.051299999999"/>
    <x v="1534"/>
    <x v="0"/>
    <m/>
  </r>
  <r>
    <d v="2025-10-17T02:50:25"/>
    <x v="9"/>
    <x v="8"/>
    <s v="YEPES TORRES JHON ALEXANDER"/>
    <x v="3"/>
    <x v="0"/>
    <n v="245"/>
    <n v="24.5"/>
    <n v="226.63911845729999"/>
    <m/>
    <n v="126733.88430000001"/>
    <x v="0"/>
    <n v="14382.051299999999"/>
    <x v="1534"/>
    <x v="0"/>
    <m/>
  </r>
  <r>
    <d v="2025-10-17T02:50:26"/>
    <x v="1"/>
    <x v="9"/>
    <s v="MACIAS HERNANDEZ JULIAN DAVID"/>
    <x v="0"/>
    <x v="0"/>
    <n v="200"/>
    <n v="22.2222222222222"/>
    <n v="203.97520661157"/>
    <s v="2 Descuentos (Despachador y conduct) "/>
    <n v="114060.49589999999"/>
    <x v="0"/>
    <n v="14382.051299999999"/>
    <x v="1534"/>
    <x v="0"/>
    <m/>
  </r>
  <r>
    <d v="2025-10-17T02:50:26"/>
    <x v="9"/>
    <x v="10"/>
    <s v="CUADROS PRESIGA JOSE GABRIEL"/>
    <x v="0"/>
    <x v="0"/>
    <n v="219"/>
    <n v="24.3333333333333"/>
    <n v="203.97520661157"/>
    <m/>
    <n v="114060.49589999999"/>
    <x v="0"/>
    <n v="14382.051299999999"/>
    <x v="1534"/>
    <x v="0"/>
    <m/>
  </r>
  <r>
    <d v="2025-10-17T02:50:26"/>
    <x v="9"/>
    <x v="13"/>
    <s v="PEREZ GARCIA JUAN ESTEBAN"/>
    <x v="0"/>
    <x v="0"/>
    <n v="227"/>
    <n v="25.2222222222222"/>
    <n v="203.97520661157"/>
    <m/>
    <n v="114060.49589999999"/>
    <x v="0"/>
    <n v="14382.051299999999"/>
    <x v="1534"/>
    <x v="0"/>
    <m/>
  </r>
  <r>
    <d v="2025-10-17T02:50:27"/>
    <x v="1"/>
    <x v="14"/>
    <s v="PARRA VILLA YUBER ALONSO"/>
    <x v="9"/>
    <x v="0"/>
    <n v="238"/>
    <n v="19.8333333333333"/>
    <n v="271.96694214875998"/>
    <s v="2 Descuentos (Usuarios desubicados) "/>
    <n v="152080.6612"/>
    <x v="0"/>
    <n v="14382.051299999999"/>
    <x v="1534"/>
    <x v="0"/>
    <m/>
  </r>
  <r>
    <d v="2025-10-17T02:50:26"/>
    <x v="1"/>
    <x v="11"/>
    <s v="VERENZUELA MARTINEZ ALEXANDER"/>
    <x v="0"/>
    <x v="0"/>
    <n v="206"/>
    <n v="22.8888888888889"/>
    <n v="203.97520661157"/>
    <s v="3 Descuentos (Transbordo) "/>
    <n v="114060.49589999999"/>
    <x v="1"/>
    <n v="14382.051299999999"/>
    <x v="1534"/>
    <x v="0"/>
    <m/>
  </r>
  <r>
    <d v="2025-10-17T02:50:27"/>
    <x v="9"/>
    <x v="15"/>
    <s v="ALBERTO ARISTIZABAL RAFAEL"/>
    <x v="0"/>
    <x v="0"/>
    <n v="216"/>
    <n v="24"/>
    <n v="203.97520661157"/>
    <m/>
    <n v="114060.49589999999"/>
    <x v="0"/>
    <n v="14382.051299999999"/>
    <x v="1534"/>
    <x v="0"/>
    <m/>
  </r>
  <r>
    <d v="2025-10-17T02:50:27"/>
    <x v="1"/>
    <x v="16"/>
    <s v="MACEA ARBELAEZ MATEO"/>
    <x v="9"/>
    <x v="0"/>
    <n v="229"/>
    <n v="19.0833333333333"/>
    <n v="271.96694214875998"/>
    <m/>
    <n v="152080.6612"/>
    <x v="0"/>
    <n v="14382.051299999999"/>
    <x v="1534"/>
    <x v="0"/>
    <m/>
  </r>
  <r>
    <d v="2025-10-17T02:50:27"/>
    <x v="9"/>
    <x v="18"/>
    <s v="DURANGO DAVID JOSE"/>
    <x v="4"/>
    <x v="0"/>
    <n v="157"/>
    <n v="22.428571428571399"/>
    <n v="158.64738292011"/>
    <m/>
    <n v="88713.718999999997"/>
    <x v="0"/>
    <n v="14382.051299999999"/>
    <x v="1534"/>
    <x v="0"/>
    <m/>
  </r>
  <r>
    <d v="2025-10-17T02:50:28"/>
    <x v="1"/>
    <x v="19"/>
    <s v="QUIRAMA CASTAEDA JHON JADER"/>
    <x v="2"/>
    <x v="0"/>
    <n v="123"/>
    <n v="20.5"/>
    <n v="135.98347107437999"/>
    <m/>
    <n v="76040.330600000001"/>
    <x v="1"/>
    <n v="14382.051299999999"/>
    <x v="1534"/>
    <x v="0"/>
    <m/>
  </r>
  <r>
    <d v="2025-10-17T02:50:28"/>
    <x v="9"/>
    <x v="20"/>
    <s v="SALDARRIAGA PARRA LUIS ALBERTO"/>
    <x v="0"/>
    <x v="0"/>
    <n v="189"/>
    <n v="21"/>
    <n v="203.97520661157"/>
    <s v="Se descuenta 0.5 viaje de 4 06 am ya que NO ingresa al 13"/>
    <n v="107723.77589999999"/>
    <x v="2"/>
    <n v="14382.051299999999"/>
    <x v="1534"/>
    <x v="2"/>
    <n v="11.332000000000001"/>
  </r>
  <r>
    <d v="2025-10-17T02:50:28"/>
    <x v="1"/>
    <x v="21"/>
    <s v="JIMENEZ HERNANDEZ ESTEBAN CAMILO"/>
    <x v="3"/>
    <x v="0"/>
    <n v="220"/>
    <n v="22"/>
    <n v="226.63911845729999"/>
    <s v="Se descuenta 0.5 viaje de 7 35 am ya que NO ingresa a san juan "/>
    <n v="120397.1643"/>
    <x v="0"/>
    <n v="14382.051299999999"/>
    <x v="1534"/>
    <x v="2"/>
    <n v="11.332000000000001"/>
  </r>
  <r>
    <d v="2025-10-17T02:50:28"/>
    <x v="9"/>
    <x v="38"/>
    <s v="HENAO MUOZ FERNEY"/>
    <x v="3"/>
    <x v="0"/>
    <n v="235"/>
    <n v="23.5"/>
    <n v="226.63911845729999"/>
    <m/>
    <n v="126733.88430000001"/>
    <x v="1"/>
    <n v="14382.051299999999"/>
    <x v="1534"/>
    <x v="0"/>
    <m/>
  </r>
  <r>
    <d v="2025-10-17T02:50:29"/>
    <x v="1"/>
    <x v="22"/>
    <s v="ESPINOZA CHAVARRIA GUILLERMO LEON"/>
    <x v="6"/>
    <x v="0"/>
    <n v="196"/>
    <n v="24.5"/>
    <n v="181.31129476583999"/>
    <s v="Se descuenta 0.5 viaje de 4 24 am ya que NO ingresa a san juan "/>
    <n v="95050.387400000007"/>
    <x v="0"/>
    <n v="14382.051299999999"/>
    <x v="1534"/>
    <x v="2"/>
    <n v="11.332000000000001"/>
  </r>
  <r>
    <d v="2025-10-17T02:50:29"/>
    <x v="9"/>
    <x v="23"/>
    <s v="FLORES RINCON JORGE ALBERTO"/>
    <x v="2"/>
    <x v="0"/>
    <n v="167"/>
    <n v="27.8333333333333"/>
    <n v="135.98347107437999"/>
    <m/>
    <n v="76040.330600000001"/>
    <x v="0"/>
    <n v="14382.051299999999"/>
    <x v="1534"/>
    <x v="0"/>
    <m/>
  </r>
  <r>
    <d v="2025-10-17T02:50:29"/>
    <x v="1"/>
    <x v="24"/>
    <s v="PULGARIN GARCIA YONATHAN ANDRES"/>
    <x v="0"/>
    <x v="0"/>
    <n v="197"/>
    <n v="21.8888888888889"/>
    <n v="203.97520661157"/>
    <s v="1 Descuento (Usuario desubicado) "/>
    <n v="114060.49589999999"/>
    <x v="0"/>
    <n v="14382.051299999999"/>
    <x v="1534"/>
    <x v="0"/>
    <m/>
  </r>
  <r>
    <d v="2025-10-17T02:50:29"/>
    <x v="9"/>
    <x v="25"/>
    <s v="LEON PEREZ RAUL ENRIQUE"/>
    <x v="0"/>
    <x v="0"/>
    <n v="217"/>
    <n v="24.1111111111111"/>
    <n v="203.97520661157"/>
    <m/>
    <n v="114060.49589999999"/>
    <x v="0"/>
    <n v="14382.051299999999"/>
    <x v="1534"/>
    <x v="0"/>
    <m/>
  </r>
  <r>
    <d v="2025-10-17T02:50:30"/>
    <x v="1"/>
    <x v="39"/>
    <s v="CALLE BOTERO JUAN RICARDO"/>
    <x v="3"/>
    <x v="0"/>
    <n v="219"/>
    <n v="21.9"/>
    <n v="226.63911845729999"/>
    <m/>
    <n v="126733.88430000001"/>
    <x v="0"/>
    <n v="14382.051299999999"/>
    <x v="1534"/>
    <x v="0"/>
    <m/>
  </r>
  <r>
    <d v="2025-10-17T02:50:30"/>
    <x v="9"/>
    <x v="27"/>
    <s v="LAYOS JIMENEZ JOHAN CAMILO"/>
    <x v="3"/>
    <x v="0"/>
    <n v="202"/>
    <n v="20.2"/>
    <n v="226.63911845729999"/>
    <m/>
    <n v="126733.88430000001"/>
    <x v="0"/>
    <n v="14382.051299999999"/>
    <x v="1534"/>
    <x v="0"/>
    <m/>
  </r>
  <r>
    <d v="2025-10-17T02:50:30"/>
    <x v="1"/>
    <x v="28"/>
    <s v="MARULANDA JARAMILLO DAWER ANDRES"/>
    <x v="6"/>
    <x v="0"/>
    <n v="176"/>
    <n v="22"/>
    <n v="181.31129476583999"/>
    <s v="Se descuenta 0.5 viaje de 9 42 am ya que NO ingresa a san juan "/>
    <n v="95050.387400000007"/>
    <x v="0"/>
    <n v="14382.051299999999"/>
    <x v="1534"/>
    <x v="2"/>
    <n v="11.332000000000001"/>
  </r>
  <r>
    <d v="2025-10-17T02:50:30"/>
    <x v="9"/>
    <x v="29"/>
    <s v="MONTOYA OSPINA GILBERTO ANTONIO"/>
    <x v="1"/>
    <x v="0"/>
    <n v="287"/>
    <n v="26.090909090909101"/>
    <n v="249.30303030303"/>
    <m/>
    <n v="139407.2727"/>
    <x v="0"/>
    <n v="14382.051299999999"/>
    <x v="1534"/>
    <x v="0"/>
    <m/>
  </r>
  <r>
    <d v="2025-10-17T02:50:31"/>
    <x v="1"/>
    <x v="30"/>
    <s v="ARAQUE ARROYAVE JOSE ALBEIRO"/>
    <x v="0"/>
    <x v="0"/>
    <n v="204"/>
    <n v="22.6666666666667"/>
    <n v="203.97520661157"/>
    <s v="Se descuenta 0.5 viaje de 7 00 am ya que NO espera el tiempo indicado en el paradero "/>
    <n v="107723.77589999999"/>
    <x v="1"/>
    <n v="14382.051299999999"/>
    <x v="1534"/>
    <x v="2"/>
    <n v="11.332000000000001"/>
  </r>
  <r>
    <d v="2025-10-17T02:50:31"/>
    <x v="9"/>
    <x v="31"/>
    <s v="MARTINEZ CHAVERRA LUIS NORBERTO"/>
    <x v="3"/>
    <x v="0"/>
    <n v="209"/>
    <n v="20.9"/>
    <n v="226.63911845729999"/>
    <m/>
    <n v="126733.88430000001"/>
    <x v="0"/>
    <n v="14382.051299999999"/>
    <x v="1534"/>
    <x v="0"/>
    <m/>
  </r>
  <r>
    <d v="2025-10-17T02:50:31"/>
    <x v="1"/>
    <x v="32"/>
    <s v="TABORDA ROJAS DIEGO ALEJANDRO"/>
    <x v="1"/>
    <x v="0"/>
    <n v="227"/>
    <n v="20.636363636363601"/>
    <n v="249.30303030303"/>
    <s v="Se descuenta 0.5 viaje de 10 am ya que abandona ruta sin autorizacin 1 Descuento (Usuario desubicado) "/>
    <n v="133070.5527"/>
    <x v="1"/>
    <n v="14382.051299999999"/>
    <x v="1534"/>
    <x v="2"/>
    <n v="11.332000000000001"/>
  </r>
  <r>
    <d v="2025-10-17T02:50:31"/>
    <x v="9"/>
    <x v="34"/>
    <s v="PALMAR PANA EDIXON JOSUE"/>
    <x v="9"/>
    <x v="0"/>
    <n v="215"/>
    <n v="17.9166666666667"/>
    <n v="271.96694214875998"/>
    <m/>
    <n v="152080.6612"/>
    <x v="0"/>
    <n v="14382.051299999999"/>
    <x v="1534"/>
    <x v="0"/>
    <m/>
  </r>
  <r>
    <d v="2025-10-17T02:50:32"/>
    <x v="1"/>
    <x v="35"/>
    <s v="OCAMPO OCAMPO ANTONIO JOSE"/>
    <x v="3"/>
    <x v="0"/>
    <n v="229"/>
    <n v="22.9"/>
    <n v="226.63911845729999"/>
    <m/>
    <n v="126733.88430000001"/>
    <x v="0"/>
    <n v="14382.051299999999"/>
    <x v="1534"/>
    <x v="0"/>
    <m/>
  </r>
  <r>
    <d v="2025-10-17T02:50:32"/>
    <x v="9"/>
    <x v="41"/>
    <s v="GARCIA DAVID WILSON ALBERTO"/>
    <x v="3"/>
    <x v="0"/>
    <n v="201"/>
    <n v="20.100000000000001"/>
    <n v="226.63911845729999"/>
    <m/>
    <n v="126733.88430000001"/>
    <x v="1"/>
    <n v="14382.051299999999"/>
    <x v="1534"/>
    <x v="0"/>
    <m/>
  </r>
  <r>
    <d v="2025-10-17T02:50:32"/>
    <x v="1"/>
    <x v="40"/>
    <s v="AGUDELO GARCIA DENIN ANGELO"/>
    <x v="4"/>
    <x v="0"/>
    <n v="162"/>
    <n v="23.1428571428571"/>
    <n v="158.64738292011"/>
    <s v="1 Descuento (Usuario desubicado) "/>
    <n v="88713.718999999997"/>
    <x v="1"/>
    <n v="14382.051299999999"/>
    <x v="1534"/>
    <x v="0"/>
    <m/>
  </r>
  <r>
    <d v="2025-10-17T02:50:32"/>
    <x v="9"/>
    <x v="42"/>
    <s v="JARAMILLO JARAMILLO FRANCISCO WBEIMAR"/>
    <x v="15"/>
    <x v="0"/>
    <n v="293"/>
    <n v="19.533333333333299"/>
    <n v="339.95867768595002"/>
    <s v="CAMILO CALLE Realiz 6 viajes donde moviliz 135 Usuarios "/>
    <n v="190100.82639999999"/>
    <x v="1"/>
    <n v="14382.051299999999"/>
    <x v="1534"/>
    <x v="0"/>
    <m/>
  </r>
  <r>
    <d v="2025-10-18T03:20:41"/>
    <x v="1"/>
    <x v="0"/>
    <s v="HINCAPIE VILLA JUAN ESTIVEN"/>
    <x v="0"/>
    <x v="0"/>
    <n v="225"/>
    <n v="25"/>
    <n v="198.82814614343701"/>
    <m/>
    <n v="111049.46550000001"/>
    <x v="0"/>
    <n v="13892.5"/>
    <x v="1535"/>
    <x v="0"/>
    <m/>
  </r>
  <r>
    <d v="2025-10-18T03:20:42"/>
    <x v="9"/>
    <x v="36"/>
    <s v="PARIAS MURIEL JHON FREDY"/>
    <x v="0"/>
    <x v="0"/>
    <n v="239"/>
    <n v="26.5555555555556"/>
    <n v="198.82814614343701"/>
    <m/>
    <n v="111049.46550000001"/>
    <x v="1"/>
    <n v="13892.5"/>
    <x v="1535"/>
    <x v="0"/>
    <m/>
  </r>
  <r>
    <d v="2025-10-18T03:20:42"/>
    <x v="1"/>
    <x v="1"/>
    <s v="ESPINOZA CHAVARRIA GUILLERMO LEON "/>
    <x v="6"/>
    <x v="0"/>
    <n v="180"/>
    <n v="22.5"/>
    <n v="176.73612990527701"/>
    <m/>
    <n v="98710.635999999999"/>
    <x v="0"/>
    <n v="13892.5"/>
    <x v="1535"/>
    <x v="0"/>
    <m/>
  </r>
  <r>
    <d v="2025-10-18T03:20:42"/>
    <x v="9"/>
    <x v="37"/>
    <s v="SANCHEZ BETANCOURT FRANSCISCO"/>
    <x v="0"/>
    <x v="0"/>
    <n v="172"/>
    <n v="19.1111111111111"/>
    <n v="198.82814614343701"/>
    <m/>
    <n v="111049.46550000001"/>
    <x v="0"/>
    <n v="13892.5"/>
    <x v="1535"/>
    <x v="0"/>
    <m/>
  </r>
  <r>
    <d v="2025-10-18T03:20:42"/>
    <x v="1"/>
    <x v="2"/>
    <s v="LONDOO LOPERA DUVAN ANDRES"/>
    <x v="6"/>
    <x v="0"/>
    <n v="220"/>
    <n v="27.5"/>
    <n v="176.73612990527701"/>
    <m/>
    <n v="98710.635999999999"/>
    <x v="1"/>
    <n v="13892.5"/>
    <x v="1535"/>
    <x v="0"/>
    <m/>
  </r>
  <r>
    <d v="2025-10-18T03:20:43"/>
    <x v="9"/>
    <x v="3"/>
    <s v="LOPEZ PINEDA DANIEL ESTIVEN"/>
    <x v="6"/>
    <x v="0"/>
    <n v="196"/>
    <n v="24.5"/>
    <n v="176.73612990527701"/>
    <m/>
    <n v="98710.635999999999"/>
    <x v="0"/>
    <n v="13892.5"/>
    <x v="1535"/>
    <x v="0"/>
    <m/>
  </r>
  <r>
    <d v="2025-10-18T03:20:43"/>
    <x v="1"/>
    <x v="4"/>
    <s v="PALACIO ARIAS YORFAN ALEXIS"/>
    <x v="2"/>
    <x v="0"/>
    <n v="156"/>
    <n v="26"/>
    <n v="132.55209742895801"/>
    <m/>
    <n v="74032.976999999999"/>
    <x v="1"/>
    <n v="13892.5"/>
    <x v="1535"/>
    <x v="0"/>
    <m/>
  </r>
  <r>
    <d v="2025-10-18T03:20:43"/>
    <x v="9"/>
    <x v="5"/>
    <s v="GONZALEZ PEREZ RAFAEL JOSE"/>
    <x v="0"/>
    <x v="0"/>
    <n v="185"/>
    <n v="20.5555555555556"/>
    <n v="198.82814614343701"/>
    <s v="1 Descuento (Despachador) "/>
    <n v="111049.46550000001"/>
    <x v="1"/>
    <n v="13892.5"/>
    <x v="1535"/>
    <x v="0"/>
    <m/>
  </r>
  <r>
    <d v="2025-10-18T03:20:43"/>
    <x v="1"/>
    <x v="6"/>
    <s v="CARTAGENA RAMIREZ FREDY ALONSO"/>
    <x v="9"/>
    <x v="0"/>
    <n v="308"/>
    <n v="25.6666666666667"/>
    <n v="265.10419485791601"/>
    <m/>
    <n v="148065.954"/>
    <x v="0"/>
    <n v="13892.5"/>
    <x v="1535"/>
    <x v="0"/>
    <m/>
  </r>
  <r>
    <d v="2025-10-18T03:20:44"/>
    <x v="9"/>
    <x v="7"/>
    <s v="MARIN ALZATE KEVIN ANDRES"/>
    <x v="6"/>
    <x v="0"/>
    <n v="168"/>
    <n v="21"/>
    <n v="176.73612990527701"/>
    <m/>
    <n v="98710.635999999999"/>
    <x v="0"/>
    <n v="13892.5"/>
    <x v="1535"/>
    <x v="0"/>
    <m/>
  </r>
  <r>
    <d v="2025-10-18T03:20:44"/>
    <x v="1"/>
    <x v="8"/>
    <s v="YEPES TORRES JHON ALEXANDER"/>
    <x v="6"/>
    <x v="0"/>
    <n v="218"/>
    <n v="25.647058823529399"/>
    <n v="187.78213802435701"/>
    <m/>
    <n v="104880.05070000001"/>
    <x v="0"/>
    <n v="13892.5"/>
    <x v="1535"/>
    <x v="0"/>
    <m/>
  </r>
  <r>
    <d v="2025-10-18T03:20:44"/>
    <x v="9"/>
    <x v="9"/>
    <s v="MACIAS HERNANDEZ JULIAN DAVID"/>
    <x v="0"/>
    <x v="0"/>
    <n v="181"/>
    <n v="20.1111111111111"/>
    <n v="198.82814614343701"/>
    <s v="2 Descuentos (Usuarios desubicados) "/>
    <n v="111049.46550000001"/>
    <x v="0"/>
    <n v="13892.5"/>
    <x v="1535"/>
    <x v="0"/>
    <m/>
  </r>
  <r>
    <d v="2025-10-18T03:20:45"/>
    <x v="1"/>
    <x v="10"/>
    <s v="MURILLO  YORMAN ANDRES"/>
    <x v="0"/>
    <x v="0"/>
    <n v="193"/>
    <n v="21.4444444444444"/>
    <n v="198.82814614343701"/>
    <m/>
    <n v="111049.46550000001"/>
    <x v="0"/>
    <n v="13892.5"/>
    <x v="1535"/>
    <x v="0"/>
    <m/>
  </r>
  <r>
    <d v="2025-10-18T03:20:45"/>
    <x v="9"/>
    <x v="11"/>
    <s v="DURANGO PAEZ GILDARDO"/>
    <x v="6"/>
    <x v="0"/>
    <n v="164"/>
    <n v="20.5"/>
    <n v="176.73612990527701"/>
    <m/>
    <n v="98710.635999999999"/>
    <x v="1"/>
    <n v="13892.5"/>
    <x v="1535"/>
    <x v="0"/>
    <m/>
  </r>
  <r>
    <d v="2025-10-18T03:20:45"/>
    <x v="1"/>
    <x v="13"/>
    <s v="PEREZ GARCIA JUAN ESTEBAN"/>
    <x v="0"/>
    <x v="0"/>
    <n v="195"/>
    <n v="21.6666666666667"/>
    <n v="198.82814614343701"/>
    <s v="1 Descuento (Despachador) "/>
    <n v="111049.46550000001"/>
    <x v="0"/>
    <n v="13892.5"/>
    <x v="1535"/>
    <x v="0"/>
    <m/>
  </r>
  <r>
    <d v="2025-10-18T03:20:45"/>
    <x v="9"/>
    <x v="14"/>
    <s v="PARRA VILLA YUBER ALONSO"/>
    <x v="12"/>
    <x v="0"/>
    <n v="241"/>
    <n v="18.538461538461501"/>
    <n v="287.19621109607601"/>
    <m/>
    <n v="160404.78349999999"/>
    <x v="0"/>
    <n v="13892.5"/>
    <x v="1535"/>
    <x v="0"/>
    <m/>
  </r>
  <r>
    <d v="2025-10-18T03:20:46"/>
    <x v="1"/>
    <x v="15"/>
    <s v="ALBERTO ARISTIZABAL RAFAEL"/>
    <x v="3"/>
    <x v="0"/>
    <n v="207"/>
    <n v="20.7"/>
    <n v="220.92016238159701"/>
    <s v="3 Descuentos (Conducts y despachador) "/>
    <n v="123388.295"/>
    <x v="0"/>
    <n v="13892.5"/>
    <x v="1535"/>
    <x v="0"/>
    <m/>
  </r>
  <r>
    <d v="2025-10-18T03:20:46"/>
    <x v="9"/>
    <x v="16"/>
    <s v="MACEA ARBELAEZ MATEO"/>
    <x v="9"/>
    <x v="0"/>
    <n v="214"/>
    <n v="17.8333333333333"/>
    <n v="265.10419485791601"/>
    <m/>
    <n v="148065.954"/>
    <x v="0"/>
    <n v="13892.5"/>
    <x v="1535"/>
    <x v="0"/>
    <m/>
  </r>
  <r>
    <d v="2025-10-18T03:20:46"/>
    <x v="1"/>
    <x v="17"/>
    <s v="VALENCIA MENDOZA JHON"/>
    <x v="3"/>
    <x v="0"/>
    <n v="222"/>
    <n v="22.2"/>
    <n v="220.92016238159701"/>
    <m/>
    <n v="123388.295"/>
    <x v="0"/>
    <n v="13892.5"/>
    <x v="1535"/>
    <x v="0"/>
    <m/>
  </r>
  <r>
    <d v="2025-10-18T03:20:46"/>
    <x v="9"/>
    <x v="18"/>
    <s v="DURANGO DAVID JOSE"/>
    <x v="0"/>
    <x v="0"/>
    <n v="160"/>
    <n v="17.7777777777778"/>
    <n v="198.82814614343701"/>
    <s v="1 Descuento (Despachador) "/>
    <n v="111049.46550000001"/>
    <x v="0"/>
    <n v="13892.5"/>
    <x v="1535"/>
    <x v="0"/>
    <m/>
  </r>
  <r>
    <d v="2025-10-18T03:20:47"/>
    <x v="1"/>
    <x v="19"/>
    <s v="QUIRAMA CASTAEDA JHON JADER"/>
    <x v="6"/>
    <x v="0"/>
    <n v="189"/>
    <n v="23.625"/>
    <n v="176.73612990527701"/>
    <m/>
    <n v="98710.635999999999"/>
    <x v="1"/>
    <n v="13892.5"/>
    <x v="1535"/>
    <x v="0"/>
    <m/>
  </r>
  <r>
    <d v="2025-10-18T03:20:47"/>
    <x v="9"/>
    <x v="20"/>
    <s v="SALDARRIAGA PARRA LUIS ALBERTO"/>
    <x v="0"/>
    <x v="0"/>
    <n v="160"/>
    <n v="17.7777777777778"/>
    <n v="198.82814614343701"/>
    <m/>
    <n v="111049.46550000001"/>
    <x v="2"/>
    <n v="13892.5"/>
    <x v="1535"/>
    <x v="0"/>
    <m/>
  </r>
  <r>
    <d v="2025-10-18T03:20:47"/>
    <x v="1"/>
    <x v="21"/>
    <s v="JIMENEZ HERNANDEZ ESTEBAN CAMILO"/>
    <x v="6"/>
    <x v="0"/>
    <n v="183"/>
    <n v="22.875"/>
    <n v="176.73612990527701"/>
    <s v="5 Descuentos (transbordo, conducts y jefe de ruta) "/>
    <n v="98710.635999999999"/>
    <x v="0"/>
    <n v="13892.5"/>
    <x v="1535"/>
    <x v="0"/>
    <m/>
  </r>
  <r>
    <d v="2025-10-18T03:20:47"/>
    <x v="9"/>
    <x v="38"/>
    <s v="JIMENEZ HURTADO CARLOS ESTIVEN"/>
    <x v="0"/>
    <x v="0"/>
    <n v="212"/>
    <n v="23.5555555555556"/>
    <n v="198.82814614343701"/>
    <s v="1 Descuento (Oficina) "/>
    <n v="111049.46550000001"/>
    <x v="1"/>
    <n v="13892.5"/>
    <x v="1535"/>
    <x v="0"/>
    <m/>
  </r>
  <r>
    <d v="2025-10-18T03:20:48"/>
    <x v="1"/>
    <x v="22"/>
    <s v="CIRO MARIN RODRIGO ALBERTO"/>
    <x v="0"/>
    <x v="0"/>
    <n v="203"/>
    <n v="22.5555555555556"/>
    <n v="198.82814614343701"/>
    <s v="1 Descuento (Despachador) "/>
    <n v="111049.46550000001"/>
    <x v="0"/>
    <n v="13892.5"/>
    <x v="1535"/>
    <x v="0"/>
    <m/>
  </r>
  <r>
    <d v="2025-10-18T03:20:48"/>
    <x v="9"/>
    <x v="23"/>
    <s v="FLORES RINCON JORGE ALBERTO"/>
    <x v="9"/>
    <x v="0"/>
    <n v="234"/>
    <n v="19.5"/>
    <n v="265.10419485791601"/>
    <m/>
    <n v="148065.954"/>
    <x v="0"/>
    <n v="13892.5"/>
    <x v="1535"/>
    <x v="0"/>
    <m/>
  </r>
  <r>
    <d v="2025-10-18T03:20:48"/>
    <x v="1"/>
    <x v="24"/>
    <s v="PULGARIN GARCIA YONATHAN ANDRES"/>
    <x v="4"/>
    <x v="0"/>
    <n v="153"/>
    <n v="21.8571428571429"/>
    <n v="154.64411366711801"/>
    <m/>
    <n v="86371.806500000006"/>
    <x v="0"/>
    <n v="13892.5"/>
    <x v="1535"/>
    <x v="0"/>
    <m/>
  </r>
  <r>
    <d v="2025-10-18T03:20:49"/>
    <x v="1"/>
    <x v="39"/>
    <s v="CALLE BOTERO JUAN RICARDO"/>
    <x v="0"/>
    <x v="0"/>
    <n v="187"/>
    <n v="20.7777777777778"/>
    <n v="198.82814614343701"/>
    <s v="JUAN ESTEBAN IBARGUEN Realiz 7 viajes donde moviliz 141 Usuarios "/>
    <n v="111049.46550000001"/>
    <x v="0"/>
    <n v="13892.5"/>
    <x v="1535"/>
    <x v="0"/>
    <m/>
  </r>
  <r>
    <d v="2025-10-18T03:20:48"/>
    <x v="9"/>
    <x v="25"/>
    <s v="LEON PEREZ RAUL ENRIQUE"/>
    <x v="0"/>
    <x v="0"/>
    <n v="182"/>
    <n v="20.2222222222222"/>
    <n v="198.82814614343701"/>
    <s v="1 Descuento (Despachador) "/>
    <n v="111049.46550000001"/>
    <x v="0"/>
    <n v="13892.5"/>
    <x v="1535"/>
    <x v="0"/>
    <m/>
  </r>
  <r>
    <d v="2025-10-18T03:20:49"/>
    <x v="9"/>
    <x v="27"/>
    <s v="OSORIO URREGO SANTIAGO"/>
    <x v="9"/>
    <x v="0"/>
    <n v="260"/>
    <n v="21.6666666666667"/>
    <n v="265.10419485791601"/>
    <s v="2 Descuentos (Usuarios desubicados) "/>
    <n v="148065.954"/>
    <x v="0"/>
    <n v="13892.5"/>
    <x v="1535"/>
    <x v="0"/>
    <m/>
  </r>
  <r>
    <d v="2025-10-18T03:20:49"/>
    <x v="1"/>
    <x v="28"/>
    <s v="MARULANDA JARAMILLO DAWER ANDRES"/>
    <x v="6"/>
    <x v="0"/>
    <n v="199"/>
    <n v="24.875"/>
    <n v="176.73612990527701"/>
    <m/>
    <n v="98710.635999999999"/>
    <x v="0"/>
    <n v="13892.5"/>
    <x v="1535"/>
    <x v="0"/>
    <m/>
  </r>
  <r>
    <d v="2025-10-18T03:20:49"/>
    <x v="9"/>
    <x v="29"/>
    <s v="MONTOYA OSPINA GILBERTO ANTONIO"/>
    <x v="9"/>
    <x v="0"/>
    <n v="331"/>
    <n v="27.5833333333333"/>
    <n v="265.10419485791601"/>
    <s v="1 Descuento (Usuario desubicado) "/>
    <n v="148065.954"/>
    <x v="0"/>
    <n v="13892.5"/>
    <x v="1535"/>
    <x v="0"/>
    <m/>
  </r>
  <r>
    <d v="2025-10-18T03:20:50"/>
    <x v="1"/>
    <x v="30"/>
    <s v="VERENZUELA MARTINEZ ALEXANDER"/>
    <x v="3"/>
    <x v="0"/>
    <n v="254"/>
    <n v="25.4"/>
    <n v="220.92016238159701"/>
    <s v="4 Descuentos (Usuarios desubicados y conducts) "/>
    <n v="123388.295"/>
    <x v="1"/>
    <n v="13892.5"/>
    <x v="1535"/>
    <x v="0"/>
    <m/>
  </r>
  <r>
    <d v="2025-10-18T03:20:50"/>
    <x v="9"/>
    <x v="31"/>
    <s v="JARAMILLO JARAMILLO FRANCISCO WBEIMAR"/>
    <x v="0"/>
    <x v="0"/>
    <n v="187"/>
    <n v="20.7777777777778"/>
    <n v="198.82814614343701"/>
    <m/>
    <n v="111049.46550000001"/>
    <x v="0"/>
    <n v="13892.5"/>
    <x v="1535"/>
    <x v="0"/>
    <m/>
  </r>
  <r>
    <d v="2025-10-18T03:20:50"/>
    <x v="1"/>
    <x v="32"/>
    <s v="TABORDA ROJAS DIEGO ALEJANDRO"/>
    <x v="0"/>
    <x v="0"/>
    <n v="194"/>
    <n v="21.5555555555556"/>
    <n v="198.82814614343701"/>
    <m/>
    <n v="111049.46550000001"/>
    <x v="1"/>
    <n v="13892.5"/>
    <x v="1535"/>
    <x v="0"/>
    <m/>
  </r>
  <r>
    <d v="2025-10-18T03:20:50"/>
    <x v="9"/>
    <x v="34"/>
    <s v="PALMAR PANA EDIXON JOSUE"/>
    <x v="4"/>
    <x v="0"/>
    <n v="139"/>
    <n v="19.8571428571429"/>
    <n v="154.64411366711801"/>
    <m/>
    <n v="86371.806500000006"/>
    <x v="0"/>
    <n v="13892.5"/>
    <x v="1535"/>
    <x v="0"/>
    <m/>
  </r>
  <r>
    <d v="2025-10-18T03:20:51"/>
    <x v="1"/>
    <x v="35"/>
    <s v="OCAMPO OCAMPO ANTONIO JOSE"/>
    <x v="3"/>
    <x v="0"/>
    <n v="219"/>
    <n v="21.9"/>
    <n v="220.92016238159701"/>
    <m/>
    <n v="123388.295"/>
    <x v="0"/>
    <n v="13892.5"/>
    <x v="1535"/>
    <x v="0"/>
    <m/>
  </r>
  <r>
    <d v="2025-10-18T03:20:51"/>
    <x v="9"/>
    <x v="41"/>
    <s v="GARCIA DAVID WILSON ALBERTO"/>
    <x v="0"/>
    <x v="0"/>
    <n v="184"/>
    <n v="20.4444444444444"/>
    <n v="198.82814614343701"/>
    <m/>
    <n v="111049.46550000001"/>
    <x v="1"/>
    <n v="13892.5"/>
    <x v="1535"/>
    <x v="0"/>
    <m/>
  </r>
  <r>
    <d v="2025-10-18T03:20:51"/>
    <x v="1"/>
    <x v="40"/>
    <s v="AGUDELO GARCIA DENIN ANGELO"/>
    <x v="1"/>
    <x v="0"/>
    <n v="235"/>
    <n v="21.363636363636399"/>
    <n v="243.01217861975601"/>
    <m/>
    <n v="135727.12450000001"/>
    <x v="1"/>
    <n v="13892.5"/>
    <x v="1535"/>
    <x v="0"/>
    <m/>
  </r>
  <r>
    <d v="2025-10-18T03:20:51"/>
    <x v="9"/>
    <x v="42"/>
    <s v="CALLE BOTERO ANDRES CAMILO"/>
    <x v="0"/>
    <x v="0"/>
    <n v="214"/>
    <n v="23.7777777777778"/>
    <n v="198.82814614343701"/>
    <m/>
    <n v="111049.46550000001"/>
    <x v="1"/>
    <n v="13892.5"/>
    <x v="1535"/>
    <x v="0"/>
    <m/>
  </r>
  <r>
    <d v="2025-10-19T01:04:55"/>
    <x v="9"/>
    <x v="2"/>
    <s v="VERENZUELA MARTINEZ ALEXANDER"/>
    <x v="3"/>
    <x v="0"/>
    <n v="203"/>
    <n v="20.3"/>
    <n v="207.69230769230799"/>
    <m/>
    <n v="115650"/>
    <x v="1"/>
    <n v="11730"/>
    <x v="1536"/>
    <x v="0"/>
    <m/>
  </r>
  <r>
    <d v="2025-10-19T01:04:54"/>
    <x v="9"/>
    <x v="0"/>
    <s v="HINCAPIE VILLA JUAN ESTIVEN"/>
    <x v="0"/>
    <x v="0"/>
    <n v="170"/>
    <n v="18.8888888888889"/>
    <n v="186.92307692307699"/>
    <m/>
    <n v="104085"/>
    <x v="0"/>
    <n v="11730"/>
    <x v="1536"/>
    <x v="0"/>
    <m/>
  </r>
  <r>
    <d v="2025-10-19T01:04:54"/>
    <x v="1"/>
    <x v="36"/>
    <s v="PARIAS MURIEL JHON FREDY"/>
    <x v="0"/>
    <x v="0"/>
    <n v="213"/>
    <n v="23.6666666666667"/>
    <n v="186.92307692307699"/>
    <m/>
    <n v="104085"/>
    <x v="1"/>
    <n v="11730"/>
    <x v="1536"/>
    <x v="0"/>
    <m/>
  </r>
  <r>
    <d v="2025-10-19T01:04:55"/>
    <x v="9"/>
    <x v="1"/>
    <s v="GONZALEZ IPUANA RENE"/>
    <x v="0"/>
    <x v="0"/>
    <n v="168"/>
    <n v="18.6666666666667"/>
    <n v="186.92307692307699"/>
    <s v="1 Descuento (Despachador) "/>
    <n v="104085"/>
    <x v="0"/>
    <n v="11730"/>
    <x v="1536"/>
    <x v="0"/>
    <m/>
  </r>
  <r>
    <d v="2025-10-19T01:04:55"/>
    <x v="1"/>
    <x v="37"/>
    <s v="SANCHEZ BETANCOURT FRANSCISCO"/>
    <x v="0"/>
    <x v="0"/>
    <n v="213"/>
    <n v="23.6666666666667"/>
    <n v="186.92307692307699"/>
    <m/>
    <n v="104085"/>
    <x v="0"/>
    <n v="11730"/>
    <x v="1536"/>
    <x v="0"/>
    <m/>
  </r>
  <r>
    <d v="2025-10-19T01:04:55"/>
    <x v="1"/>
    <x v="3"/>
    <s v="LOPEZ PINEDA DANIEL ESTIVEN"/>
    <x v="2"/>
    <x v="0"/>
    <n v="138"/>
    <n v="21.230769230769202"/>
    <n v="135"/>
    <s v="1 Descuento (Despachador) "/>
    <n v="75172.5"/>
    <x v="0"/>
    <n v="11730"/>
    <x v="1536"/>
    <x v="0"/>
    <m/>
  </r>
  <r>
    <d v="2025-10-19T01:04:56"/>
    <x v="9"/>
    <x v="4"/>
    <s v="PALACIO ARIAS YORFAN ALEXIS"/>
    <x v="2"/>
    <x v="0"/>
    <n v="151"/>
    <n v="25.1666666666667"/>
    <n v="124.615384615385"/>
    <s v="2 Descuentos (Usuarios desubicados) "/>
    <n v="69390"/>
    <x v="1"/>
    <n v="11730"/>
    <x v="1536"/>
    <x v="0"/>
    <m/>
  </r>
  <r>
    <d v="2025-10-19T01:04:56"/>
    <x v="1"/>
    <x v="5"/>
    <s v="GONZALEZ PEREZ RAFAEL JOSE"/>
    <x v="3"/>
    <x v="0"/>
    <n v="224"/>
    <n v="22.4"/>
    <n v="207.69230769230799"/>
    <m/>
    <n v="115650"/>
    <x v="1"/>
    <n v="11730"/>
    <x v="1536"/>
    <x v="0"/>
    <m/>
  </r>
  <r>
    <d v="2025-10-19T01:04:56"/>
    <x v="9"/>
    <x v="6"/>
    <s v="CARTAGENA RAMIREZ FREDY ALONSO"/>
    <x v="9"/>
    <x v="0"/>
    <n v="254"/>
    <n v="21.1666666666667"/>
    <n v="249.230769230769"/>
    <s v="3 Descuentos (Conducts y despachador) "/>
    <n v="138780"/>
    <x v="0"/>
    <n v="11730"/>
    <x v="1536"/>
    <x v="0"/>
    <m/>
  </r>
  <r>
    <d v="2025-10-19T01:04:56"/>
    <x v="1"/>
    <x v="7"/>
    <s v="MARIN ALZATE KEVIN ANDRES"/>
    <x v="3"/>
    <x v="0"/>
    <n v="183"/>
    <n v="18.3"/>
    <n v="207.69230769230799"/>
    <m/>
    <n v="115650"/>
    <x v="0"/>
    <n v="11730"/>
    <x v="1536"/>
    <x v="0"/>
    <m/>
  </r>
  <r>
    <d v="2025-10-19T01:04:57"/>
    <x v="9"/>
    <x v="8"/>
    <s v="YEPES TORRES JHON ALEXANDER"/>
    <x v="3"/>
    <x v="0"/>
    <n v="208"/>
    <n v="20.8"/>
    <n v="207.69230769230799"/>
    <m/>
    <n v="115650"/>
    <x v="0"/>
    <n v="11730"/>
    <x v="1536"/>
    <x v="0"/>
    <m/>
  </r>
  <r>
    <d v="2025-10-19T01:04:57"/>
    <x v="1"/>
    <x v="9"/>
    <s v="DAVID  HENRY GIOVANNY"/>
    <x v="0"/>
    <x v="0"/>
    <n v="204"/>
    <n v="22.6666666666667"/>
    <n v="186.92307692307699"/>
    <s v="2 Descuentos (Usuarios desubicados) "/>
    <n v="104085"/>
    <x v="0"/>
    <n v="11730"/>
    <x v="1536"/>
    <x v="0"/>
    <m/>
  </r>
  <r>
    <d v="2025-10-19T01:04:57"/>
    <x v="9"/>
    <x v="10"/>
    <s v="CUADROS PRESIGA JOSE GABRIEL"/>
    <x v="1"/>
    <x v="0"/>
    <n v="272"/>
    <n v="24.727272727272702"/>
    <n v="228.461538461538"/>
    <m/>
    <n v="127215"/>
    <x v="0"/>
    <n v="11730"/>
    <x v="1536"/>
    <x v="0"/>
    <m/>
  </r>
  <r>
    <d v="2025-10-19T01:04:58"/>
    <x v="1"/>
    <x v="11"/>
    <s v="DURANGO PAEZ GILDARDO"/>
    <x v="0"/>
    <x v="0"/>
    <n v="187"/>
    <n v="20.7777777777778"/>
    <n v="186.92307692307699"/>
    <m/>
    <n v="104085"/>
    <x v="1"/>
    <n v="11730"/>
    <x v="1536"/>
    <x v="0"/>
    <m/>
  </r>
  <r>
    <d v="2025-10-19T01:04:58"/>
    <x v="9"/>
    <x v="13"/>
    <s v="PEREZ GARCIA JUAN ESTEBAN"/>
    <x v="0"/>
    <x v="0"/>
    <n v="167"/>
    <n v="18.5555555555556"/>
    <n v="186.92307692307699"/>
    <m/>
    <n v="104085"/>
    <x v="0"/>
    <n v="11730"/>
    <x v="1536"/>
    <x v="0"/>
    <m/>
  </r>
  <r>
    <d v="2025-10-19T01:04:58"/>
    <x v="1"/>
    <x v="14"/>
    <s v="PARRA VILLA YUBER ALONSO"/>
    <x v="7"/>
    <x v="0"/>
    <n v="27"/>
    <n v="9"/>
    <n v="62.307692307692299"/>
    <m/>
    <n v="34695"/>
    <x v="0"/>
    <n v="11730"/>
    <x v="1536"/>
    <x v="0"/>
    <m/>
  </r>
  <r>
    <d v="2025-10-19T01:04:58"/>
    <x v="9"/>
    <x v="15"/>
    <s v="ALBERTO ARISTIZABAL RAFAEL"/>
    <x v="3"/>
    <x v="0"/>
    <n v="230"/>
    <n v="23"/>
    <n v="207.69230769230799"/>
    <s v="5 Descuentos (Transbordo) "/>
    <n v="115650"/>
    <x v="0"/>
    <n v="11730"/>
    <x v="1536"/>
    <x v="0"/>
    <m/>
  </r>
  <r>
    <d v="2025-10-19T01:04:59"/>
    <x v="1"/>
    <x v="16"/>
    <s v="MACEA ARBELAEZ MATEO"/>
    <x v="4"/>
    <x v="0"/>
    <n v="135"/>
    <n v="19.285714285714299"/>
    <n v="145.38461538461499"/>
    <m/>
    <n v="80955"/>
    <x v="0"/>
    <n v="11730"/>
    <x v="1536"/>
    <x v="0"/>
    <m/>
  </r>
  <r>
    <d v="2025-10-19T01:04:59"/>
    <x v="9"/>
    <x v="17"/>
    <s v="VALENCIA MENDOZA JHON"/>
    <x v="3"/>
    <x v="0"/>
    <n v="175"/>
    <n v="17.5"/>
    <n v="207.69230769230799"/>
    <m/>
    <n v="115650"/>
    <x v="0"/>
    <n v="11730"/>
    <x v="1536"/>
    <x v="0"/>
    <m/>
  </r>
  <r>
    <d v="2025-10-19T01:04:59"/>
    <x v="1"/>
    <x v="18"/>
    <s v="MACIAS HERNANDEZ JULIAN DAVID"/>
    <x v="6"/>
    <x v="0"/>
    <n v="112"/>
    <n v="14"/>
    <n v="166.15384615384599"/>
    <m/>
    <n v="92520"/>
    <x v="0"/>
    <n v="11730"/>
    <x v="1536"/>
    <x v="0"/>
    <m/>
  </r>
  <r>
    <d v="2025-10-19T01:04:59"/>
    <x v="9"/>
    <x v="19"/>
    <s v="QUIRAMA CASTAEDA JHON JADER"/>
    <x v="0"/>
    <x v="0"/>
    <n v="188"/>
    <n v="20.8888888888889"/>
    <n v="186.92307692307699"/>
    <m/>
    <n v="104085"/>
    <x v="1"/>
    <n v="11730"/>
    <x v="1536"/>
    <x v="0"/>
    <m/>
  </r>
  <r>
    <d v="2025-10-19T01:05:00"/>
    <x v="1"/>
    <x v="20"/>
    <s v="SALDARRIAGA PARRA LUIS ALBERTO"/>
    <x v="6"/>
    <x v="0"/>
    <n v="163"/>
    <n v="20.375"/>
    <n v="166.15384615384599"/>
    <m/>
    <n v="92520"/>
    <x v="2"/>
    <n v="11730"/>
    <x v="1536"/>
    <x v="0"/>
    <m/>
  </r>
  <r>
    <d v="2025-10-19T01:05:00"/>
    <x v="9"/>
    <x v="21"/>
    <s v="JIMENEZ HERNANDEZ ESTEBAN CAMILO"/>
    <x v="4"/>
    <x v="0"/>
    <n v="131"/>
    <n v="18.714285714285701"/>
    <n v="145.38461538461499"/>
    <m/>
    <n v="80955"/>
    <x v="0"/>
    <n v="11730"/>
    <x v="1536"/>
    <x v="0"/>
    <m/>
  </r>
  <r>
    <d v="2025-10-19T01:05:00"/>
    <x v="1"/>
    <x v="38"/>
    <s v="PULGARIN GARCIA YONATHAN ANDRES"/>
    <x v="0"/>
    <x v="0"/>
    <n v="180"/>
    <n v="20"/>
    <n v="186.92307692307699"/>
    <m/>
    <n v="104085"/>
    <x v="1"/>
    <n v="11730"/>
    <x v="1536"/>
    <x v="0"/>
    <m/>
  </r>
  <r>
    <d v="2025-10-19T01:05:01"/>
    <x v="9"/>
    <x v="22"/>
    <s v="CIRO MARIN RODRIGO ALBERTO"/>
    <x v="0"/>
    <x v="0"/>
    <n v="192"/>
    <n v="21.3333333333333"/>
    <n v="186.92307692307699"/>
    <m/>
    <n v="104085"/>
    <x v="0"/>
    <n v="11730"/>
    <x v="1536"/>
    <x v="0"/>
    <m/>
  </r>
  <r>
    <d v="2025-10-19T01:05:01"/>
    <x v="1"/>
    <x v="23"/>
    <s v="FLORES RINCON JORGE ALBERTO"/>
    <x v="0"/>
    <x v="0"/>
    <n v="131"/>
    <n v="14.5555555555556"/>
    <n v="186.92307692307699"/>
    <m/>
    <n v="104085"/>
    <x v="0"/>
    <n v="11730"/>
    <x v="1536"/>
    <x v="0"/>
    <m/>
  </r>
  <r>
    <d v="2025-10-19T01:05:01"/>
    <x v="9"/>
    <x v="24"/>
    <s v="LAYOS JIMENEZ JOHAN CAMILO"/>
    <x v="0"/>
    <x v="0"/>
    <n v="180"/>
    <n v="20"/>
    <n v="186.92307692307699"/>
    <m/>
    <n v="104085"/>
    <x v="0"/>
    <n v="11730"/>
    <x v="1536"/>
    <x v="0"/>
    <m/>
  </r>
  <r>
    <d v="2025-10-19T01:05:01"/>
    <x v="1"/>
    <x v="25"/>
    <s v="LEON PEREZ RAUL ENRIQUE"/>
    <x v="4"/>
    <x v="0"/>
    <n v="113"/>
    <n v="16.1428571428571"/>
    <n v="145.38461538461499"/>
    <m/>
    <n v="80955"/>
    <x v="0"/>
    <n v="11730"/>
    <x v="1536"/>
    <x v="0"/>
    <m/>
  </r>
  <r>
    <d v="2025-10-19T01:05:02"/>
    <x v="9"/>
    <x v="39"/>
    <s v="CALLE BOTERO JUAN RICARDO"/>
    <x v="8"/>
    <x v="0"/>
    <n v="123"/>
    <n v="24.6"/>
    <n v="103.846153846154"/>
    <m/>
    <n v="57825"/>
    <x v="0"/>
    <n v="11730"/>
    <x v="1536"/>
    <x v="0"/>
    <m/>
  </r>
  <r>
    <d v="2025-10-19T01:05:02"/>
    <x v="1"/>
    <x v="27"/>
    <s v="OSORIO URREGO SANTIAGO"/>
    <x v="9"/>
    <x v="0"/>
    <n v="286"/>
    <n v="23.8333333333333"/>
    <n v="249.230769230769"/>
    <s v="1 Descuento (Conduct) "/>
    <n v="138780"/>
    <x v="0"/>
    <n v="11730"/>
    <x v="1536"/>
    <x v="0"/>
    <m/>
  </r>
  <r>
    <d v="2025-10-19T01:05:02"/>
    <x v="9"/>
    <x v="28"/>
    <s v="MURILLO  YORMAN ANDRES"/>
    <x v="6"/>
    <x v="0"/>
    <n v="169"/>
    <n v="21.125"/>
    <n v="166.15384615384599"/>
    <s v="1 Descuento (Despachador) "/>
    <n v="92520"/>
    <x v="0"/>
    <n v="11730"/>
    <x v="1536"/>
    <x v="0"/>
    <m/>
  </r>
  <r>
    <d v="2025-10-19T01:05:02"/>
    <x v="1"/>
    <x v="29"/>
    <s v="MONTOYA OSPINA GILBERTO ANTONIO"/>
    <x v="3"/>
    <x v="0"/>
    <n v="247"/>
    <n v="24.7"/>
    <n v="207.69230769230799"/>
    <m/>
    <n v="115650"/>
    <x v="0"/>
    <n v="11730"/>
    <x v="1536"/>
    <x v="0"/>
    <m/>
  </r>
  <r>
    <d v="2025-10-19T01:05:03"/>
    <x v="9"/>
    <x v="30"/>
    <s v="ARAQUE ARROYAVE JOSE ALBEIRO"/>
    <x v="3"/>
    <x v="0"/>
    <n v="216"/>
    <n v="21.6"/>
    <n v="207.69230769230799"/>
    <m/>
    <n v="115650"/>
    <x v="1"/>
    <n v="11730"/>
    <x v="1536"/>
    <x v="0"/>
    <m/>
  </r>
  <r>
    <d v="2025-10-19T01:05:03"/>
    <x v="1"/>
    <x v="31"/>
    <s v="JARAMILLO JARAMILLO FRANCISCO WBEIMAR"/>
    <x v="3"/>
    <x v="0"/>
    <n v="141"/>
    <n v="14.1"/>
    <n v="207.69230769230799"/>
    <m/>
    <n v="115650"/>
    <x v="0"/>
    <n v="11730"/>
    <x v="1536"/>
    <x v="0"/>
    <m/>
  </r>
  <r>
    <d v="2025-10-19T01:05:03"/>
    <x v="9"/>
    <x v="32"/>
    <s v="TABORDA ROJAS DIEGO ALEJANDRO"/>
    <x v="10"/>
    <x v="0"/>
    <n v="144"/>
    <n v="36"/>
    <n v="83.076923076923094"/>
    <m/>
    <n v="46260"/>
    <x v="1"/>
    <n v="11730"/>
    <x v="1536"/>
    <x v="0"/>
    <m/>
  </r>
  <r>
    <d v="2025-10-19T01:05:03"/>
    <x v="1"/>
    <x v="34"/>
    <s v="IBARGUEN GARRIDO JUAN ESTEBAN"/>
    <x v="0"/>
    <x v="0"/>
    <n v="183"/>
    <n v="20.3333333333333"/>
    <n v="186.92307692307699"/>
    <m/>
    <n v="104085"/>
    <x v="0"/>
    <n v="11730"/>
    <x v="1536"/>
    <x v="0"/>
    <m/>
  </r>
  <r>
    <d v="2025-10-19T01:05:04"/>
    <x v="9"/>
    <x v="35"/>
    <s v="OCAMPO OCAMPO ANTONIO JOSE"/>
    <x v="4"/>
    <x v="0"/>
    <n v="140"/>
    <n v="20"/>
    <n v="145.38461538461499"/>
    <m/>
    <n v="80955"/>
    <x v="0"/>
    <n v="11730"/>
    <x v="1536"/>
    <x v="0"/>
    <m/>
  </r>
  <r>
    <d v="2025-10-19T01:05:04"/>
    <x v="1"/>
    <x v="41"/>
    <s v="GARCIA DAVID WILSON ALBERTO"/>
    <x v="6"/>
    <x v="0"/>
    <n v="200"/>
    <n v="25"/>
    <n v="166.15384615384599"/>
    <m/>
    <n v="92520"/>
    <x v="1"/>
    <n v="11730"/>
    <x v="1536"/>
    <x v="0"/>
    <m/>
  </r>
  <r>
    <d v="2025-10-19T01:05:04"/>
    <x v="9"/>
    <x v="40"/>
    <s v="AGUDELO GARCIA DENIN ANGELO"/>
    <x v="0"/>
    <x v="0"/>
    <n v="188"/>
    <n v="20.8888888888889"/>
    <n v="186.92307692307699"/>
    <m/>
    <n v="104085"/>
    <x v="1"/>
    <n v="11730"/>
    <x v="1536"/>
    <x v="0"/>
    <m/>
  </r>
  <r>
    <d v="2025-10-19T01:05:04"/>
    <x v="1"/>
    <x v="42"/>
    <s v="CALLE BOTERO ANDRES CAMILO"/>
    <x v="0"/>
    <x v="0"/>
    <n v="206"/>
    <n v="22.8888888888889"/>
    <n v="186.92307692307699"/>
    <m/>
    <n v="104085"/>
    <x v="1"/>
    <n v="11730"/>
    <x v="1536"/>
    <x v="0"/>
    <m/>
  </r>
  <r>
    <d v="2025-10-20T01:29:04"/>
    <x v="12"/>
    <x v="0"/>
    <s v="HINCAPIE VILLA JUAN ESTIVEN"/>
    <x v="3"/>
    <x v="0"/>
    <n v="214"/>
    <n v="21.4"/>
    <n v="197.89189189189199"/>
    <m/>
    <n v="109916.7568"/>
    <x v="0"/>
    <n v="9190.9091000000008"/>
    <x v="1537"/>
    <x v="0"/>
    <m/>
  </r>
  <r>
    <d v="2025-10-20T01:29:04"/>
    <x v="12"/>
    <x v="36"/>
    <s v="PARIAS MURIEL JHON FREDY"/>
    <x v="0"/>
    <x v="0"/>
    <n v="190"/>
    <n v="21.1111111111111"/>
    <n v="178.102702702703"/>
    <s v="1 Descuento (Conduct) "/>
    <n v="98925.081099999996"/>
    <x v="1"/>
    <n v="9190.9091000000008"/>
    <x v="1537"/>
    <x v="0"/>
    <m/>
  </r>
  <r>
    <d v="2025-10-20T01:29:05"/>
    <x v="12"/>
    <x v="1"/>
    <s v="GONZALEZ IPUANA RENE"/>
    <x v="0"/>
    <x v="0"/>
    <n v="163"/>
    <n v="18.1111111111111"/>
    <n v="178.102702702703"/>
    <m/>
    <n v="98925.081099999996"/>
    <x v="0"/>
    <n v="9190.9091000000008"/>
    <x v="1537"/>
    <x v="0"/>
    <m/>
  </r>
  <r>
    <d v="2025-10-20T01:29:05"/>
    <x v="12"/>
    <x v="2"/>
    <s v="LONDOO LOPERA DUVAN ANDRES"/>
    <x v="1"/>
    <x v="0"/>
    <n v="203"/>
    <n v="18.454545454545499"/>
    <n v="217.681081081081"/>
    <m/>
    <n v="120908.43240000001"/>
    <x v="1"/>
    <n v="9190.9091000000008"/>
    <x v="1537"/>
    <x v="0"/>
    <m/>
  </r>
  <r>
    <d v="2025-10-20T01:29:05"/>
    <x v="12"/>
    <x v="4"/>
    <s v="PALACIO ARIAS YORFAN ALEXIS"/>
    <x v="10"/>
    <x v="3"/>
    <n v="64"/>
    <n v="14.2222222222222"/>
    <n v="89.0513513513514"/>
    <m/>
    <n v="49462.540500000003"/>
    <x v="1"/>
    <n v="9190.9091000000008"/>
    <x v="1537"/>
    <x v="0"/>
    <m/>
  </r>
  <r>
    <d v="2025-10-20T01:29:06"/>
    <x v="12"/>
    <x v="6"/>
    <s v="CARTAGENA RAMIREZ FREDY ALONSO"/>
    <x v="3"/>
    <x v="0"/>
    <n v="240"/>
    <n v="24"/>
    <n v="197.89189189189199"/>
    <s v="3 Descuentos (Despachador y conducts) "/>
    <n v="109916.7568"/>
    <x v="0"/>
    <n v="9190.9091000000008"/>
    <x v="1537"/>
    <x v="0"/>
    <m/>
  </r>
  <r>
    <d v="2025-10-20T01:29:06"/>
    <x v="12"/>
    <x v="8"/>
    <s v="YEPES TORRES JHON ALEXANDER"/>
    <x v="6"/>
    <x v="0"/>
    <n v="178"/>
    <n v="20.9411764705882"/>
    <n v="168.20810810810801"/>
    <m/>
    <n v="93429.243199999997"/>
    <x v="0"/>
    <n v="9190.9091000000008"/>
    <x v="1537"/>
    <x v="0"/>
    <m/>
  </r>
  <r>
    <d v="2025-10-20T01:29:06"/>
    <x v="12"/>
    <x v="10"/>
    <s v="CUADROS PRESIGA JOSE GABRIEL"/>
    <x v="3"/>
    <x v="0"/>
    <n v="224"/>
    <n v="22.4"/>
    <n v="197.89189189189199"/>
    <m/>
    <n v="109916.7568"/>
    <x v="0"/>
    <n v="9190.9091000000008"/>
    <x v="1537"/>
    <x v="0"/>
    <m/>
  </r>
  <r>
    <d v="2025-10-20T01:29:07"/>
    <x v="12"/>
    <x v="12"/>
    <s v="HERNANDEZ MACIAS GILBERTO"/>
    <x v="4"/>
    <x v="0"/>
    <n v="149"/>
    <n v="21.285714285714299"/>
    <n v="138.524324324324"/>
    <m/>
    <n v="76941.729699999996"/>
    <x v="1"/>
    <n v="9190.9091000000008"/>
    <x v="1537"/>
    <x v="0"/>
    <m/>
  </r>
  <r>
    <d v="2025-10-20T01:29:07"/>
    <x v="12"/>
    <x v="14"/>
    <s v="ESPINOZA CHAVARRIA GUILLERMO LEON"/>
    <x v="8"/>
    <x v="0"/>
    <n v="106"/>
    <n v="21.2"/>
    <n v="98.945945945945994"/>
    <m/>
    <n v="54958.378400000001"/>
    <x v="0"/>
    <n v="9190.9091000000008"/>
    <x v="1537"/>
    <x v="0"/>
    <m/>
  </r>
  <r>
    <d v="2025-10-20T01:29:07"/>
    <x v="12"/>
    <x v="16"/>
    <s v="MACEA ARBELAEZ MATEO"/>
    <x v="4"/>
    <x v="3"/>
    <n v="118"/>
    <n v="16.8571428571429"/>
    <n v="138.524324324324"/>
    <m/>
    <n v="76941.729699999996"/>
    <x v="0"/>
    <n v="9190.9091000000008"/>
    <x v="1537"/>
    <x v="0"/>
    <m/>
  </r>
  <r>
    <d v="2025-10-20T01:29:07"/>
    <x v="12"/>
    <x v="18"/>
    <s v="DURANGO DAVID JOSE"/>
    <x v="3"/>
    <x v="0"/>
    <n v="174"/>
    <n v="17.399999999999999"/>
    <n v="197.89189189189199"/>
    <m/>
    <n v="109916.7568"/>
    <x v="0"/>
    <n v="9190.9091000000008"/>
    <x v="1537"/>
    <x v="0"/>
    <m/>
  </r>
  <r>
    <d v="2025-10-20T01:29:08"/>
    <x v="12"/>
    <x v="20"/>
    <s v="SALDARRIAGA PARRA LUIS ALBERTO"/>
    <x v="2"/>
    <x v="0"/>
    <n v="118"/>
    <n v="19.6666666666667"/>
    <n v="118.735135135135"/>
    <s v="11 Descuentos (Despachador e incidente con Usuarios) "/>
    <n v="65950.054099999994"/>
    <x v="2"/>
    <n v="9190.9091000000008"/>
    <x v="1537"/>
    <x v="0"/>
    <m/>
  </r>
  <r>
    <d v="2025-10-20T01:29:08"/>
    <x v="12"/>
    <x v="38"/>
    <s v="OSORIO URREGO SANTIAGO"/>
    <x v="0"/>
    <x v="0"/>
    <n v="168"/>
    <n v="18.6666666666667"/>
    <n v="178.102702702703"/>
    <m/>
    <n v="98925.081099999996"/>
    <x v="1"/>
    <n v="9190.9091000000008"/>
    <x v="1537"/>
    <x v="0"/>
    <m/>
  </r>
  <r>
    <d v="2025-10-20T01:29:08"/>
    <x v="12"/>
    <x v="22"/>
    <s v="HERNANDEZ MACIAS GILBERTO"/>
    <x v="10"/>
    <x v="0"/>
    <n v="75"/>
    <n v="18.75"/>
    <n v="79.156756756756806"/>
    <m/>
    <n v="43966.702700000002"/>
    <x v="0"/>
    <n v="9190.9091000000008"/>
    <x v="1537"/>
    <x v="0"/>
    <m/>
  </r>
  <r>
    <d v="2025-10-20T01:29:08"/>
    <x v="12"/>
    <x v="23"/>
    <s v="FLORES RINCON JORGE ALBERTO"/>
    <x v="15"/>
    <x v="0"/>
    <n v="212"/>
    <n v="14.133333333333301"/>
    <n v="296.83783783783798"/>
    <m/>
    <n v="164875.13510000001"/>
    <x v="0"/>
    <n v="9190.9091000000008"/>
    <x v="1537"/>
    <x v="0"/>
    <m/>
  </r>
  <r>
    <d v="2025-10-20T01:29:09"/>
    <x v="12"/>
    <x v="25"/>
    <s v="LEON PEREZ RAUL ENRIQUE"/>
    <x v="8"/>
    <x v="0"/>
    <n v="117"/>
    <n v="23.4"/>
    <n v="98.945945945945994"/>
    <s v="7 Descuentos (Incidente con Usuarios) "/>
    <n v="54958.378400000001"/>
    <x v="0"/>
    <n v="9190.9091000000008"/>
    <x v="1537"/>
    <x v="0"/>
    <m/>
  </r>
  <r>
    <d v="2025-10-20T01:29:09"/>
    <x v="12"/>
    <x v="39"/>
    <s v="IBARGUEN GARRIDO JUAN ESTEBAN"/>
    <x v="3"/>
    <x v="0"/>
    <n v="201"/>
    <n v="20.100000000000001"/>
    <n v="197.89189189189199"/>
    <m/>
    <n v="109916.7568"/>
    <x v="0"/>
    <n v="9190.9091000000008"/>
    <x v="1537"/>
    <x v="0"/>
    <m/>
  </r>
  <r>
    <d v="2025-10-20T01:29:09"/>
    <x v="12"/>
    <x v="30"/>
    <s v="ARAQUE ARROYAVE JOSE ALBEIRO"/>
    <x v="6"/>
    <x v="0"/>
    <n v="137"/>
    <n v="17.125"/>
    <n v="158.31351351351401"/>
    <m/>
    <n v="87933.405400000003"/>
    <x v="1"/>
    <n v="9190.9091000000008"/>
    <x v="1537"/>
    <x v="0"/>
    <m/>
  </r>
  <r>
    <d v="2025-10-20T01:29:10"/>
    <x v="12"/>
    <x v="32"/>
    <s v="TABORDA ROJAS DIEGO ALEJANDRO"/>
    <x v="0"/>
    <x v="0"/>
    <n v="210"/>
    <n v="23.3333333333333"/>
    <n v="178.102702702703"/>
    <m/>
    <n v="98925.081099999996"/>
    <x v="1"/>
    <n v="9190.9091000000008"/>
    <x v="1537"/>
    <x v="0"/>
    <m/>
  </r>
  <r>
    <d v="2025-10-20T01:29:10"/>
    <x v="12"/>
    <x v="41"/>
    <s v="GARCIA DAVID WILSON ALBERTO"/>
    <x v="0"/>
    <x v="0"/>
    <n v="209"/>
    <n v="23.2222222222222"/>
    <n v="178.102702702703"/>
    <s v="4 Descuentos (Transbordo y usuarios desubicados) "/>
    <n v="98925.081099999996"/>
    <x v="1"/>
    <n v="9190.9091000000008"/>
    <x v="1537"/>
    <x v="0"/>
    <m/>
  </r>
  <r>
    <d v="2025-10-20T01:29:10"/>
    <x v="12"/>
    <x v="42"/>
    <s v="CALLE BOTERO ANDRES CAMILO"/>
    <x v="0"/>
    <x v="0"/>
    <n v="191"/>
    <n v="21.2222222222222"/>
    <n v="178.102702702703"/>
    <m/>
    <n v="98925.081099999996"/>
    <x v="1"/>
    <n v="9190.9091000000008"/>
    <x v="1537"/>
    <x v="0"/>
    <m/>
  </r>
  <r>
    <d v="2025-10-21T03:20:30"/>
    <x v="9"/>
    <x v="0"/>
    <s v="HINCAPIE VILLA JUAN ESTIVEN"/>
    <x v="3"/>
    <x v="0"/>
    <n v="194"/>
    <n v="19.399999999999999"/>
    <n v="213.71812080536901"/>
    <m/>
    <n v="119175.1007"/>
    <x v="0"/>
    <n v="13400"/>
    <x v="1538"/>
    <x v="0"/>
    <m/>
  </r>
  <r>
    <d v="2025-10-21T03:20:30"/>
    <x v="1"/>
    <x v="36"/>
    <s v="PARIAS MURIEL JHON FREDY"/>
    <x v="0"/>
    <x v="0"/>
    <n v="180"/>
    <n v="20"/>
    <n v="192.346308724832"/>
    <m/>
    <n v="107257.5906"/>
    <x v="1"/>
    <n v="13400"/>
    <x v="1538"/>
    <x v="0"/>
    <m/>
  </r>
  <r>
    <d v="2025-10-21T03:20:31"/>
    <x v="9"/>
    <x v="1"/>
    <s v="GONZALEZ IPUANA RENE"/>
    <x v="3"/>
    <x v="0"/>
    <n v="188"/>
    <n v="18.8"/>
    <n v="213.71812080536901"/>
    <m/>
    <n v="119175.1007"/>
    <x v="0"/>
    <n v="13400"/>
    <x v="1538"/>
    <x v="0"/>
    <m/>
  </r>
  <r>
    <d v="2025-10-21T03:20:31"/>
    <x v="1"/>
    <x v="37"/>
    <s v="SANCHEZ BETANCOURT FRANSCISCO"/>
    <x v="0"/>
    <x v="0"/>
    <n v="204"/>
    <n v="22.6666666666667"/>
    <n v="192.346308724832"/>
    <s v="1 Descuento (Jefe de ruta) "/>
    <n v="107257.5906"/>
    <x v="0"/>
    <n v="13400"/>
    <x v="1538"/>
    <x v="0"/>
    <m/>
  </r>
  <r>
    <d v="2025-10-21T03:20:32"/>
    <x v="9"/>
    <x v="2"/>
    <s v="LONDOO LOPERA DUVAN ANDRES"/>
    <x v="0"/>
    <x v="0"/>
    <n v="195"/>
    <n v="21.6666666666667"/>
    <n v="192.346308724832"/>
    <m/>
    <n v="107257.5906"/>
    <x v="1"/>
    <n v="13400"/>
    <x v="1538"/>
    <x v="0"/>
    <m/>
  </r>
  <r>
    <d v="2025-10-21T03:20:32"/>
    <x v="9"/>
    <x v="4"/>
    <s v="PALACIO ARIAS YORFAN ALEXIS"/>
    <x v="2"/>
    <x v="0"/>
    <n v="123"/>
    <n v="20.5"/>
    <n v="128.23087248322099"/>
    <s v="1 Descuento (Despachador) "/>
    <n v="71505.060400000002"/>
    <x v="1"/>
    <n v="13400"/>
    <x v="1538"/>
    <x v="0"/>
    <m/>
  </r>
  <r>
    <d v="2025-10-21T03:20:32"/>
    <x v="1"/>
    <x v="3"/>
    <s v="LOPEZ PINEDA DANIEL ESTIVEN"/>
    <x v="0"/>
    <x v="0"/>
    <n v="195"/>
    <n v="21.6666666666667"/>
    <n v="192.346308724832"/>
    <s v="1 Descuento (Conduct) "/>
    <n v="107257.5906"/>
    <x v="0"/>
    <n v="13400"/>
    <x v="1538"/>
    <x v="0"/>
    <m/>
  </r>
  <r>
    <d v="2025-10-21T03:20:33"/>
    <x v="1"/>
    <x v="5"/>
    <s v="GONZALEZ PEREZ RAFAEL JOSE"/>
    <x v="3"/>
    <x v="0"/>
    <n v="217"/>
    <n v="21.7"/>
    <n v="213.71812080536901"/>
    <m/>
    <n v="119175.1007"/>
    <x v="1"/>
    <n v="13400"/>
    <x v="1538"/>
    <x v="0"/>
    <m/>
  </r>
  <r>
    <d v="2025-10-21T03:20:33"/>
    <x v="9"/>
    <x v="6"/>
    <s v="CERVANTES MARTINEZ FELIX ENRIQUE"/>
    <x v="0"/>
    <x v="0"/>
    <n v="204"/>
    <n v="22.6666666666667"/>
    <n v="192.346308724832"/>
    <m/>
    <n v="107257.5906"/>
    <x v="0"/>
    <n v="13400"/>
    <x v="1538"/>
    <x v="0"/>
    <m/>
  </r>
  <r>
    <d v="2025-10-21T03:20:33"/>
    <x v="1"/>
    <x v="7"/>
    <s v="MARIN ALZATE KEVIN ANDRES"/>
    <x v="3"/>
    <x v="0"/>
    <n v="185"/>
    <n v="19.473684210526301"/>
    <n v="203.032214765101"/>
    <m/>
    <n v="113216.3456"/>
    <x v="0"/>
    <n v="13400"/>
    <x v="1538"/>
    <x v="0"/>
    <m/>
  </r>
  <r>
    <d v="2025-10-21T03:20:33"/>
    <x v="9"/>
    <x v="8"/>
    <s v="YEPES TORRES JHON ALEXANDER"/>
    <x v="0"/>
    <x v="0"/>
    <n v="204"/>
    <n v="22.6666666666667"/>
    <n v="192.346308724832"/>
    <m/>
    <n v="107257.5906"/>
    <x v="0"/>
    <n v="13400"/>
    <x v="1538"/>
    <x v="0"/>
    <m/>
  </r>
  <r>
    <d v="2025-10-21T03:20:34"/>
    <x v="1"/>
    <x v="9"/>
    <s v="DAVID  HENRY GIOVANNY"/>
    <x v="0"/>
    <x v="0"/>
    <n v="195"/>
    <n v="21.6666666666667"/>
    <n v="192.346308724832"/>
    <s v="1 Descuento (Monitoreo) "/>
    <n v="107257.5906"/>
    <x v="0"/>
    <n v="13400"/>
    <x v="1538"/>
    <x v="0"/>
    <m/>
  </r>
  <r>
    <d v="2025-10-21T03:20:34"/>
    <x v="9"/>
    <x v="10"/>
    <s v="CUADROS PRESIGA JOSE GABRIEL"/>
    <x v="3"/>
    <x v="0"/>
    <n v="231"/>
    <n v="23.1"/>
    <n v="213.71812080536901"/>
    <s v="3 Descuentos (Conducts y usuario desubicado) "/>
    <n v="119175.1007"/>
    <x v="0"/>
    <n v="13400"/>
    <x v="1538"/>
    <x v="0"/>
    <m/>
  </r>
  <r>
    <d v="2025-10-21T03:20:34"/>
    <x v="1"/>
    <x v="11"/>
    <s v="DURANGO PAEZ GILDARDO"/>
    <x v="1"/>
    <x v="0"/>
    <n v="295"/>
    <n v="26.818181818181799"/>
    <n v="235.08993288590599"/>
    <m/>
    <n v="131092.61069999999"/>
    <x v="1"/>
    <n v="13400"/>
    <x v="1538"/>
    <x v="0"/>
    <m/>
  </r>
  <r>
    <d v="2025-10-21T03:20:34"/>
    <x v="9"/>
    <x v="12"/>
    <s v="HERNANDEZ MACIAS GILBERTO"/>
    <x v="3"/>
    <x v="0"/>
    <n v="231"/>
    <n v="23.1"/>
    <n v="213.71812080536901"/>
    <m/>
    <n v="119175.1007"/>
    <x v="1"/>
    <n v="13400"/>
    <x v="1538"/>
    <x v="0"/>
    <m/>
  </r>
  <r>
    <d v="2025-10-21T03:20:35"/>
    <x v="1"/>
    <x v="13"/>
    <s v="MURILLO  YORMAN ANDRES"/>
    <x v="12"/>
    <x v="0"/>
    <n v="268"/>
    <n v="20.615384615384599"/>
    <n v="277.83355704697999"/>
    <m/>
    <n v="154927.63089999999"/>
    <x v="0"/>
    <n v="13400"/>
    <x v="1538"/>
    <x v="0"/>
    <m/>
  </r>
  <r>
    <d v="2025-10-21T03:20:35"/>
    <x v="9"/>
    <x v="14"/>
    <s v="ESPINOZA CHAVARRIA GUILLERMO LEON"/>
    <x v="3"/>
    <x v="0"/>
    <n v="203"/>
    <n v="20.3"/>
    <n v="213.71812080536901"/>
    <m/>
    <n v="119175.1007"/>
    <x v="0"/>
    <n v="13400"/>
    <x v="1538"/>
    <x v="0"/>
    <m/>
  </r>
  <r>
    <d v="2025-10-21T03:20:35"/>
    <x v="1"/>
    <x v="15"/>
    <s v="ALBERTO ARISTIZABAL RAFAEL"/>
    <x v="3"/>
    <x v="0"/>
    <n v="187"/>
    <n v="18.7"/>
    <n v="213.71812080536901"/>
    <m/>
    <n v="119175.1007"/>
    <x v="0"/>
    <n v="13400"/>
    <x v="1538"/>
    <x v="0"/>
    <m/>
  </r>
  <r>
    <d v="2025-10-21T03:20:35"/>
    <x v="9"/>
    <x v="16"/>
    <s v="MACEA ARBELAEZ MATEO"/>
    <x v="4"/>
    <x v="0"/>
    <n v="131"/>
    <n v="18.714285714285701"/>
    <n v="149.602684563758"/>
    <m/>
    <n v="83422.570500000002"/>
    <x v="0"/>
    <n v="13400"/>
    <x v="1538"/>
    <x v="0"/>
    <m/>
  </r>
  <r>
    <d v="2025-10-21T03:20:36"/>
    <x v="1"/>
    <x v="17"/>
    <s v="VALENCIA MENDOZA JHON"/>
    <x v="1"/>
    <x v="0"/>
    <n v="268"/>
    <n v="24.363636363636399"/>
    <n v="235.08993288590599"/>
    <m/>
    <n v="131092.61069999999"/>
    <x v="0"/>
    <n v="13400"/>
    <x v="1538"/>
    <x v="0"/>
    <m/>
  </r>
  <r>
    <d v="2025-10-21T03:20:36"/>
    <x v="9"/>
    <x v="18"/>
    <s v="MACIAS HERNANDEZ JULIAN DAVID"/>
    <x v="3"/>
    <x v="0"/>
    <n v="202"/>
    <n v="20.2"/>
    <n v="213.71812080536901"/>
    <m/>
    <n v="119175.1007"/>
    <x v="0"/>
    <n v="13400"/>
    <x v="1538"/>
    <x v="0"/>
    <m/>
  </r>
  <r>
    <d v="2025-10-21T03:20:36"/>
    <x v="1"/>
    <x v="19"/>
    <s v="QUIRAMA CASTAEDA JHON JADER"/>
    <x v="3"/>
    <x v="0"/>
    <n v="209"/>
    <n v="20.9"/>
    <n v="213.71812080536901"/>
    <s v="Se descuenta 0.5 viaje de 1 pm ya que NO ingresa al 13. "/>
    <n v="113216.2907"/>
    <x v="1"/>
    <n v="13400"/>
    <x v="1538"/>
    <x v="2"/>
    <n v="10.686"/>
  </r>
  <r>
    <d v="2025-10-21T03:20:37"/>
    <x v="9"/>
    <x v="21"/>
    <s v="JIMENEZ HERNANDEZ ESTEBAN CAMILO"/>
    <x v="1"/>
    <x v="0"/>
    <n v="226"/>
    <n v="20.545454545454501"/>
    <n v="235.08993288590599"/>
    <m/>
    <n v="131092.61069999999"/>
    <x v="0"/>
    <n v="13400"/>
    <x v="1538"/>
    <x v="0"/>
    <m/>
  </r>
  <r>
    <d v="2025-10-21T03:20:37"/>
    <x v="1"/>
    <x v="38"/>
    <s v="JIMENEZ HURTADO CARLOS ESTIVEN"/>
    <x v="0"/>
    <x v="0"/>
    <n v="189"/>
    <n v="21"/>
    <n v="192.346308724832"/>
    <s v="2 Descuentos (Usuarios desubicados) "/>
    <n v="107257.5906"/>
    <x v="1"/>
    <n v="13400"/>
    <x v="1538"/>
    <x v="0"/>
    <m/>
  </r>
  <r>
    <d v="2025-10-21T03:20:37"/>
    <x v="9"/>
    <x v="23"/>
    <s v="VERENZUELA MARTINEZ ALEXANDER"/>
    <x v="3"/>
    <x v="0"/>
    <n v="237"/>
    <n v="23.7"/>
    <n v="213.71812080536901"/>
    <m/>
    <n v="119175.1007"/>
    <x v="0"/>
    <n v="13400"/>
    <x v="1538"/>
    <x v="0"/>
    <m/>
  </r>
  <r>
    <d v="2025-10-21T03:20:37"/>
    <x v="1"/>
    <x v="24"/>
    <s v="PULGARIN GARCIA YONATHAN ANDRES"/>
    <x v="2"/>
    <x v="0"/>
    <n v="102"/>
    <n v="17"/>
    <n v="128.23087248322099"/>
    <s v="1 Descuento (Asociado) "/>
    <n v="71505.060400000002"/>
    <x v="0"/>
    <n v="13400"/>
    <x v="1538"/>
    <x v="0"/>
    <m/>
  </r>
  <r>
    <d v="2025-10-21T03:20:38"/>
    <x v="9"/>
    <x v="25"/>
    <s v="LEON PEREZ RAUL ENRIQUE"/>
    <x v="8"/>
    <x v="0"/>
    <n v="107"/>
    <n v="21.4"/>
    <n v="106.859060402685"/>
    <m/>
    <n v="59587.550300000003"/>
    <x v="0"/>
    <n v="13400"/>
    <x v="1538"/>
    <x v="0"/>
    <m/>
  </r>
  <r>
    <d v="2025-10-21T03:20:38"/>
    <x v="1"/>
    <x v="26"/>
    <s v="OSORIO URREGO SANTIAGO "/>
    <x v="2"/>
    <x v="0"/>
    <n v="118"/>
    <n v="19.6666666666667"/>
    <n v="128.23087248322099"/>
    <m/>
    <n v="71505.060400000002"/>
    <x v="0"/>
    <n v="13400"/>
    <x v="1538"/>
    <x v="0"/>
    <m/>
  </r>
  <r>
    <d v="2025-10-21T03:20:38"/>
    <x v="9"/>
    <x v="39"/>
    <s v="CALLE BOTERO JUAN RICARDO"/>
    <x v="3"/>
    <x v="0"/>
    <n v="162"/>
    <n v="16.2"/>
    <n v="213.71812080536901"/>
    <m/>
    <n v="119175.1007"/>
    <x v="0"/>
    <n v="13400"/>
    <x v="1538"/>
    <x v="0"/>
    <m/>
  </r>
  <r>
    <d v="2025-10-21T03:20:38"/>
    <x v="1"/>
    <x v="27"/>
    <s v="LAYOS JIMENEZ JOHAN CAMILO"/>
    <x v="0"/>
    <x v="0"/>
    <n v="184"/>
    <n v="20.4444444444444"/>
    <n v="192.346308724832"/>
    <m/>
    <n v="107257.5906"/>
    <x v="0"/>
    <n v="13400"/>
    <x v="1538"/>
    <x v="0"/>
    <m/>
  </r>
  <r>
    <d v="2025-10-21T03:20:39"/>
    <x v="9"/>
    <x v="28"/>
    <s v="IBARGUEN GARRIDO JUAN ESTEBAN"/>
    <x v="1"/>
    <x v="0"/>
    <n v="218"/>
    <n v="19.818181818181799"/>
    <n v="235.08993288590599"/>
    <s v="2 Descuentos (Despachador y tecnico radios) "/>
    <n v="131092.61069999999"/>
    <x v="0"/>
    <n v="13400"/>
    <x v="1538"/>
    <x v="0"/>
    <m/>
  </r>
  <r>
    <d v="2025-10-21T03:20:39"/>
    <x v="1"/>
    <x v="29"/>
    <s v="MONTOYA OSPINA GILBERTO ANTONIO"/>
    <x v="1"/>
    <x v="0"/>
    <n v="274"/>
    <n v="24.909090909090899"/>
    <n v="235.08993288590599"/>
    <s v="2 Descuentos (Transbordo) "/>
    <n v="131092.61069999999"/>
    <x v="0"/>
    <n v="13400"/>
    <x v="1538"/>
    <x v="0"/>
    <m/>
  </r>
  <r>
    <d v="2025-10-21T03:20:39"/>
    <x v="9"/>
    <x v="30"/>
    <s v="ARAQUE ARROYAVE JOSE ALBEIRO"/>
    <x v="0"/>
    <x v="0"/>
    <n v="228"/>
    <n v="25.3333333333333"/>
    <n v="192.346308724832"/>
    <m/>
    <n v="107257.5906"/>
    <x v="1"/>
    <n v="13400"/>
    <x v="1538"/>
    <x v="0"/>
    <m/>
  </r>
  <r>
    <d v="2025-10-21T03:20:39"/>
    <x v="1"/>
    <x v="31"/>
    <s v="MARTINEZ CHAVERRA LUIS NORBERTO"/>
    <x v="3"/>
    <x v="0"/>
    <n v="244"/>
    <n v="24.4"/>
    <n v="213.71812080536901"/>
    <m/>
    <n v="119175.1007"/>
    <x v="0"/>
    <n v="13400"/>
    <x v="1538"/>
    <x v="0"/>
    <m/>
  </r>
  <r>
    <d v="2025-10-21T03:20:40"/>
    <x v="9"/>
    <x v="32"/>
    <s v="TABORDA ROJAS DIEGO ALEJANDRO"/>
    <x v="3"/>
    <x v="0"/>
    <n v="233"/>
    <n v="23.3"/>
    <n v="213.71812080536901"/>
    <m/>
    <n v="119175.1007"/>
    <x v="1"/>
    <n v="13400"/>
    <x v="1538"/>
    <x v="0"/>
    <m/>
  </r>
  <r>
    <d v="2025-10-21T03:20:40"/>
    <x v="1"/>
    <x v="34"/>
    <s v="PALMAR PANA EDIXON JOSUE"/>
    <x v="3"/>
    <x v="0"/>
    <n v="203"/>
    <n v="20.3"/>
    <n v="213.71812080536901"/>
    <s v="1 Descuento (Despachador) "/>
    <n v="119175.1007"/>
    <x v="0"/>
    <n v="13400"/>
    <x v="1538"/>
    <x v="0"/>
    <m/>
  </r>
  <r>
    <d v="2025-10-21T03:20:40"/>
    <x v="9"/>
    <x v="35"/>
    <s v="OCAMPO OCAMPO ANTONIO JOSE"/>
    <x v="3"/>
    <x v="0"/>
    <n v="226"/>
    <n v="22.6"/>
    <n v="213.71812080536901"/>
    <m/>
    <n v="119175.1007"/>
    <x v="0"/>
    <n v="13400"/>
    <x v="1538"/>
    <x v="0"/>
    <m/>
  </r>
  <r>
    <d v="2025-10-21T03:20:41"/>
    <x v="1"/>
    <x v="41"/>
    <s v="GARCIA DAVID WILSON ALBERTO"/>
    <x v="2"/>
    <x v="0"/>
    <n v="109"/>
    <n v="18.1666666666667"/>
    <n v="128.23087248322099"/>
    <m/>
    <n v="71505.060400000002"/>
    <x v="1"/>
    <n v="13400"/>
    <x v="1538"/>
    <x v="0"/>
    <m/>
  </r>
  <r>
    <d v="2025-10-21T03:20:41"/>
    <x v="9"/>
    <x v="40"/>
    <s v="AGUDELO GARCIA DENIN ANGELO"/>
    <x v="0"/>
    <x v="0"/>
    <n v="205"/>
    <n v="22.7777777777778"/>
    <n v="192.346308724832"/>
    <m/>
    <n v="107257.5906"/>
    <x v="1"/>
    <n v="13400"/>
    <x v="1538"/>
    <x v="0"/>
    <m/>
  </r>
  <r>
    <d v="2025-10-21T03:20:41"/>
    <x v="1"/>
    <x v="42"/>
    <s v="CALLE BOTERO ANDRES CAMILO"/>
    <x v="3"/>
    <x v="0"/>
    <n v="187"/>
    <n v="18.7"/>
    <n v="213.71812080536901"/>
    <m/>
    <n v="119175.1007"/>
    <x v="1"/>
    <n v="13400"/>
    <x v="1538"/>
    <x v="0"/>
    <m/>
  </r>
  <r>
    <d v="2025-10-22T02:50:26"/>
    <x v="9"/>
    <x v="3"/>
    <s v="LOPEZ PINEDA DANIEL ESTIVEN"/>
    <x v="0"/>
    <x v="0"/>
    <n v="175"/>
    <n v="19.4444444444444"/>
    <n v="206.561604584527"/>
    <s v="3 Descuentos (Conducts) "/>
    <n v="115573.5387"/>
    <x v="0"/>
    <n v="13000"/>
    <x v="1539"/>
    <x v="0"/>
    <m/>
  </r>
  <r>
    <d v="2025-10-22T02:50:24"/>
    <x v="1"/>
    <x v="0"/>
    <s v="HINCAPIE VILLA JUAN ESTIVEN "/>
    <x v="0"/>
    <x v="0"/>
    <n v="160"/>
    <n v="17.7777777777778"/>
    <n v="206.561604584527"/>
    <m/>
    <n v="115573.5387"/>
    <x v="0"/>
    <n v="13000"/>
    <x v="1539"/>
    <x v="0"/>
    <m/>
  </r>
  <r>
    <d v="2025-10-22T02:50:24"/>
    <x v="9"/>
    <x v="36"/>
    <s v="PARIAS MURIEL JHON FREDY"/>
    <x v="6"/>
    <x v="0"/>
    <n v="204"/>
    <n v="25.5"/>
    <n v="183.610315186246"/>
    <m/>
    <n v="102732.0344"/>
    <x v="1"/>
    <n v="13000"/>
    <x v="1539"/>
    <x v="0"/>
    <m/>
  </r>
  <r>
    <d v="2025-10-22T02:50:25"/>
    <x v="1"/>
    <x v="1"/>
    <s v="GONZALEZ IPUANA RENE"/>
    <x v="3"/>
    <x v="0"/>
    <n v="192"/>
    <n v="19.2"/>
    <n v="229.51289398280801"/>
    <m/>
    <n v="128415.04300000001"/>
    <x v="0"/>
    <n v="13000"/>
    <x v="1539"/>
    <x v="0"/>
    <m/>
  </r>
  <r>
    <d v="2025-10-22T02:50:25"/>
    <x v="9"/>
    <x v="37"/>
    <s v="SANCHEZ BETANCOURT FRANSCISCO"/>
    <x v="0"/>
    <x v="0"/>
    <n v="173"/>
    <n v="19.2222222222222"/>
    <n v="206.561604584527"/>
    <m/>
    <n v="115573.5387"/>
    <x v="0"/>
    <n v="13000"/>
    <x v="1539"/>
    <x v="0"/>
    <m/>
  </r>
  <r>
    <d v="2025-10-22T02:50:25"/>
    <x v="1"/>
    <x v="2"/>
    <s v="LONDOO LOPERA DUVAN ANDRES"/>
    <x v="6"/>
    <x v="0"/>
    <n v="214"/>
    <n v="26.75"/>
    <n v="183.610315186246"/>
    <m/>
    <n v="102732.0344"/>
    <x v="1"/>
    <n v="13000"/>
    <x v="1539"/>
    <x v="0"/>
    <m/>
  </r>
  <r>
    <d v="2025-10-22T02:50:26"/>
    <x v="1"/>
    <x v="4"/>
    <s v="PALACIO ARIAS YORFAN ALEXIS"/>
    <x v="3"/>
    <x v="0"/>
    <n v="282"/>
    <n v="28.2"/>
    <n v="229.51289398280801"/>
    <s v="1 Descuento (Usuario desubicado) "/>
    <n v="128415.04300000001"/>
    <x v="1"/>
    <n v="13000"/>
    <x v="1539"/>
    <x v="0"/>
    <m/>
  </r>
  <r>
    <d v="2025-10-22T02:50:26"/>
    <x v="9"/>
    <x v="5"/>
    <s v="GONZALEZ PEREZ RAFAEL JOSE"/>
    <x v="3"/>
    <x v="0"/>
    <n v="237"/>
    <n v="23.7"/>
    <n v="229.51289398280801"/>
    <m/>
    <n v="128415.04300000001"/>
    <x v="1"/>
    <n v="13000"/>
    <x v="1539"/>
    <x v="0"/>
    <m/>
  </r>
  <r>
    <d v="2025-10-22T02:50:27"/>
    <x v="1"/>
    <x v="6"/>
    <s v="CARTAGENA RAMIREZ FREDY ALONSO"/>
    <x v="8"/>
    <x v="0"/>
    <n v="157"/>
    <n v="31.4"/>
    <n v="114.756446991404"/>
    <m/>
    <n v="64207.521500000003"/>
    <x v="0"/>
    <n v="13000"/>
    <x v="1539"/>
    <x v="0"/>
    <m/>
  </r>
  <r>
    <d v="2025-10-22T02:50:27"/>
    <x v="9"/>
    <x v="7"/>
    <s v="MARIN ALZATE KEVIN ANDRES"/>
    <x v="3"/>
    <x v="0"/>
    <n v="220"/>
    <n v="22"/>
    <n v="229.51289398280801"/>
    <m/>
    <n v="128415.04300000001"/>
    <x v="0"/>
    <n v="13000"/>
    <x v="1539"/>
    <x v="0"/>
    <m/>
  </r>
  <r>
    <d v="2025-10-22T02:50:28"/>
    <x v="1"/>
    <x v="9"/>
    <s v="DAVID  HENRY GIOVANNY"/>
    <x v="0"/>
    <x v="0"/>
    <n v="237"/>
    <n v="26.3333333333333"/>
    <n v="206.561604584527"/>
    <s v="3 Descuentos (Tecnico radios y conducts) "/>
    <n v="115573.5387"/>
    <x v="0"/>
    <n v="13000"/>
    <x v="1539"/>
    <x v="0"/>
    <m/>
  </r>
  <r>
    <d v="2025-10-22T02:50:28"/>
    <x v="9"/>
    <x v="11"/>
    <s v="DURANGO PAEZ GILDARDO"/>
    <x v="3"/>
    <x v="0"/>
    <n v="252"/>
    <n v="25.2"/>
    <n v="229.51289398280801"/>
    <s v="1 Descuento (Despachador) "/>
    <n v="128415.04300000001"/>
    <x v="1"/>
    <n v="13000"/>
    <x v="1539"/>
    <x v="0"/>
    <m/>
  </r>
  <r>
    <d v="2025-10-22T02:50:28"/>
    <x v="1"/>
    <x v="12"/>
    <s v="HERNANDEZ MACIAS GILBERTO"/>
    <x v="3"/>
    <x v="0"/>
    <n v="195"/>
    <n v="19.5"/>
    <n v="229.51289398280801"/>
    <m/>
    <n v="128415.04300000001"/>
    <x v="1"/>
    <n v="13000"/>
    <x v="1539"/>
    <x v="0"/>
    <m/>
  </r>
  <r>
    <d v="2025-10-22T02:50:29"/>
    <x v="9"/>
    <x v="13"/>
    <s v="PEREZ GARCIA JUAN ESTEBAN"/>
    <x v="1"/>
    <x v="0"/>
    <n v="249"/>
    <n v="22.636363636363601"/>
    <n v="252.46418338108899"/>
    <m/>
    <n v="141256.54730000001"/>
    <x v="0"/>
    <n v="13000"/>
    <x v="1539"/>
    <x v="0"/>
    <m/>
  </r>
  <r>
    <d v="2025-10-22T02:50:29"/>
    <x v="1"/>
    <x v="14"/>
    <s v="PARRA VILLA YUBER ALONSO"/>
    <x v="1"/>
    <x v="0"/>
    <n v="191"/>
    <n v="17.363636363636399"/>
    <n v="252.46418338108899"/>
    <m/>
    <n v="141256.54730000001"/>
    <x v="0"/>
    <n v="13000"/>
    <x v="1539"/>
    <x v="0"/>
    <m/>
  </r>
  <r>
    <d v="2025-10-22T02:50:29"/>
    <x v="9"/>
    <x v="15"/>
    <s v="ALBERTO ARISTIZABAL RAFAEL"/>
    <x v="3"/>
    <x v="0"/>
    <n v="231"/>
    <n v="23.1"/>
    <n v="229.51289398280801"/>
    <m/>
    <n v="128415.04300000001"/>
    <x v="0"/>
    <n v="13000"/>
    <x v="1539"/>
    <x v="0"/>
    <m/>
  </r>
  <r>
    <d v="2025-10-22T02:50:30"/>
    <x v="1"/>
    <x v="17"/>
    <s v="VALENCIA MENDOZA JHON"/>
    <x v="10"/>
    <x v="0"/>
    <n v="72"/>
    <n v="18"/>
    <n v="91.805157593123198"/>
    <m/>
    <n v="51366.017200000002"/>
    <x v="0"/>
    <n v="13000"/>
    <x v="1539"/>
    <x v="0"/>
    <m/>
  </r>
  <r>
    <d v="2025-10-22T02:50:30"/>
    <x v="9"/>
    <x v="18"/>
    <s v="DURANGO DAVID JOSE"/>
    <x v="3"/>
    <x v="0"/>
    <n v="221"/>
    <n v="23.2631578947368"/>
    <n v="218.03724928366799"/>
    <m/>
    <n v="121994.2908"/>
    <x v="0"/>
    <n v="13000"/>
    <x v="1539"/>
    <x v="0"/>
    <m/>
  </r>
  <r>
    <d v="2025-10-22T02:50:31"/>
    <x v="1"/>
    <x v="19"/>
    <s v="QUIRAMA CASTAEDA JHON JADER"/>
    <x v="0"/>
    <x v="0"/>
    <n v="223"/>
    <n v="24.7777777777778"/>
    <n v="206.561604584527"/>
    <m/>
    <n v="115573.5387"/>
    <x v="1"/>
    <n v="13000"/>
    <x v="1539"/>
    <x v="0"/>
    <m/>
  </r>
  <r>
    <d v="2025-10-22T02:50:31"/>
    <x v="9"/>
    <x v="20"/>
    <s v="MACIAS HERNANDEZ JULIAN DAVID"/>
    <x v="2"/>
    <x v="0"/>
    <n v="122"/>
    <n v="20.3333333333333"/>
    <n v="137.70773638968501"/>
    <m/>
    <n v="77049.025800000003"/>
    <x v="2"/>
    <n v="13000"/>
    <x v="1539"/>
    <x v="0"/>
    <m/>
  </r>
  <r>
    <d v="2025-10-22T02:50:31"/>
    <x v="1"/>
    <x v="21"/>
    <s v="JIMENEZ HERNANDEZ ESTEBAN CAMILO "/>
    <x v="3"/>
    <x v="0"/>
    <n v="253"/>
    <n v="25.3"/>
    <n v="229.51289398280801"/>
    <s v="2 Descuentos (Usuario desubicado y conduct) "/>
    <n v="128415.04300000001"/>
    <x v="0"/>
    <n v="13000"/>
    <x v="1539"/>
    <x v="0"/>
    <m/>
  </r>
  <r>
    <d v="2025-10-22T02:50:32"/>
    <x v="1"/>
    <x v="38"/>
    <s v="JIMENEZ HURTADO CARLOS ESTIVEN"/>
    <x v="6"/>
    <x v="0"/>
    <n v="211"/>
    <n v="26.375"/>
    <n v="183.610315186246"/>
    <m/>
    <n v="102732.0344"/>
    <x v="1"/>
    <n v="13000"/>
    <x v="1539"/>
    <x v="0"/>
    <m/>
  </r>
  <r>
    <d v="2025-10-22T02:50:33"/>
    <x v="1"/>
    <x v="23"/>
    <s v="VERENZUELA MARTINEZ ALEXANDER"/>
    <x v="3"/>
    <x v="0"/>
    <n v="259"/>
    <n v="25.9"/>
    <n v="229.51289398280801"/>
    <m/>
    <n v="128415.04300000001"/>
    <x v="0"/>
    <n v="13000"/>
    <x v="1539"/>
    <x v="0"/>
    <m/>
  </r>
  <r>
    <d v="2025-10-22T02:50:32"/>
    <x v="9"/>
    <x v="22"/>
    <s v="CIRO MARIN RODRIGO ALBERTO"/>
    <x v="4"/>
    <x v="0"/>
    <n v="160"/>
    <n v="22.8571428571429"/>
    <n v="160.65902578796599"/>
    <m/>
    <n v="89890.530100000004"/>
    <x v="0"/>
    <n v="13000"/>
    <x v="1539"/>
    <x v="0"/>
    <m/>
  </r>
  <r>
    <d v="2025-10-22T02:50:33"/>
    <x v="9"/>
    <x v="24"/>
    <s v="PULGARIN GARCIA YONATHAN ANDRES"/>
    <x v="0"/>
    <x v="0"/>
    <n v="252"/>
    <n v="28"/>
    <n v="206.561604584527"/>
    <m/>
    <n v="115573.5387"/>
    <x v="0"/>
    <n v="13000"/>
    <x v="1539"/>
    <x v="0"/>
    <m/>
  </r>
  <r>
    <d v="2025-10-22T02:50:33"/>
    <x v="1"/>
    <x v="25"/>
    <s v="LEON PEREZ RAUL ENRIQUE"/>
    <x v="0"/>
    <x v="0"/>
    <n v="158"/>
    <n v="17.5555555555556"/>
    <n v="206.561604584527"/>
    <m/>
    <n v="115573.5387"/>
    <x v="0"/>
    <n v="13000"/>
    <x v="1539"/>
    <x v="0"/>
    <m/>
  </r>
  <r>
    <d v="2025-10-22T02:50:34"/>
    <x v="9"/>
    <x v="26"/>
    <s v="OSORIO URREGO SANTIAGO"/>
    <x v="2"/>
    <x v="0"/>
    <n v="150"/>
    <n v="25"/>
    <n v="137.70773638968501"/>
    <m/>
    <n v="77049.025800000003"/>
    <x v="0"/>
    <n v="13000"/>
    <x v="1539"/>
    <x v="0"/>
    <m/>
  </r>
  <r>
    <d v="2025-10-22T02:50:34"/>
    <x v="1"/>
    <x v="39"/>
    <s v="IBARGUEN GARRIDO JUAN ESTEBAN"/>
    <x v="1"/>
    <x v="0"/>
    <n v="250"/>
    <n v="22.727272727272702"/>
    <n v="252.46418338108899"/>
    <m/>
    <n v="141256.54730000001"/>
    <x v="0"/>
    <n v="13000"/>
    <x v="1539"/>
    <x v="0"/>
    <m/>
  </r>
  <r>
    <d v="2025-10-22T02:50:34"/>
    <x v="9"/>
    <x v="27"/>
    <s v="LAYOS JIMENEZ JOHAN CAMILO"/>
    <x v="0"/>
    <x v="0"/>
    <n v="183"/>
    <n v="20.3333333333333"/>
    <n v="206.561604584527"/>
    <m/>
    <n v="115573.5387"/>
    <x v="0"/>
    <n v="13000"/>
    <x v="1539"/>
    <x v="0"/>
    <m/>
  </r>
  <r>
    <d v="2025-10-22T02:50:35"/>
    <x v="1"/>
    <x v="28"/>
    <s v="MARULANDA JARAMILLO DAWER ANDRES"/>
    <x v="0"/>
    <x v="0"/>
    <n v="195"/>
    <n v="21.6666666666667"/>
    <n v="206.561604584527"/>
    <m/>
    <n v="115573.5387"/>
    <x v="0"/>
    <n v="13000"/>
    <x v="1539"/>
    <x v="0"/>
    <m/>
  </r>
  <r>
    <d v="2025-10-22T02:50:35"/>
    <x v="9"/>
    <x v="29"/>
    <s v="MONTOYA OSPINA GILBERTO ANTONIO"/>
    <x v="3"/>
    <x v="0"/>
    <n v="264"/>
    <n v="26.4"/>
    <n v="229.51289398280801"/>
    <m/>
    <n v="128415.04300000001"/>
    <x v="0"/>
    <n v="13000"/>
    <x v="1539"/>
    <x v="0"/>
    <m/>
  </r>
  <r>
    <d v="2025-10-22T02:50:36"/>
    <x v="9"/>
    <x v="31"/>
    <s v="MARTINEZ CHAVERRA LUIS NORBERTO"/>
    <x v="3"/>
    <x v="0"/>
    <n v="233"/>
    <n v="23.3"/>
    <n v="229.51289398280801"/>
    <m/>
    <n v="128415.04300000001"/>
    <x v="0"/>
    <n v="13000"/>
    <x v="1539"/>
    <x v="0"/>
    <m/>
  </r>
  <r>
    <d v="2025-10-22T02:50:35"/>
    <x v="1"/>
    <x v="30"/>
    <s v="ARAQUE ARROYAVE JOSE ALBEIRO"/>
    <x v="0"/>
    <x v="0"/>
    <n v="214"/>
    <n v="23.7777777777778"/>
    <n v="206.561604584527"/>
    <m/>
    <n v="115573.5387"/>
    <x v="1"/>
    <n v="13000"/>
    <x v="1539"/>
    <x v="0"/>
    <m/>
  </r>
  <r>
    <d v="2025-10-22T02:50:36"/>
    <x v="1"/>
    <x v="32"/>
    <s v="TABORDA ROJAS DIEGO ALEJANDRO"/>
    <x v="6"/>
    <x v="0"/>
    <n v="186"/>
    <n v="23.25"/>
    <n v="183.610315186246"/>
    <m/>
    <n v="102732.0344"/>
    <x v="1"/>
    <n v="13000"/>
    <x v="1539"/>
    <x v="0"/>
    <m/>
  </r>
  <r>
    <d v="2025-10-22T02:50:36"/>
    <x v="9"/>
    <x v="33"/>
    <s v="CALLE BOTERO JUAN RICARDO"/>
    <x v="6"/>
    <x v="0"/>
    <n v="189"/>
    <n v="23.625"/>
    <n v="183.610315186246"/>
    <m/>
    <n v="102732.0344"/>
    <x v="0"/>
    <n v="13000"/>
    <x v="1539"/>
    <x v="0"/>
    <m/>
  </r>
  <r>
    <d v="2025-10-22T02:50:37"/>
    <x v="1"/>
    <x v="34"/>
    <s v="PALMAR PANA EDIXON JOSUE"/>
    <x v="6"/>
    <x v="0"/>
    <n v="146"/>
    <n v="19.466666666666701"/>
    <n v="172.13467048710601"/>
    <m/>
    <n v="96311.282200000001"/>
    <x v="0"/>
    <n v="13000"/>
    <x v="1539"/>
    <x v="0"/>
    <m/>
  </r>
  <r>
    <d v="2025-10-22T02:50:37"/>
    <x v="9"/>
    <x v="35"/>
    <s v="OCAMPO OCAMPO ANTONIO JOSE"/>
    <x v="0"/>
    <x v="0"/>
    <n v="230"/>
    <n v="25.5555555555556"/>
    <n v="206.561604584527"/>
    <m/>
    <n v="115573.5387"/>
    <x v="0"/>
    <n v="13000"/>
    <x v="1539"/>
    <x v="0"/>
    <m/>
  </r>
  <r>
    <d v="2025-10-22T02:50:38"/>
    <x v="1"/>
    <x v="41"/>
    <s v="JARAMILLO JARAMILLO FRANCISCO WBEIMAR"/>
    <x v="6"/>
    <x v="0"/>
    <n v="149"/>
    <n v="18.625"/>
    <n v="183.610315186246"/>
    <s v="1 Descuento (Despachador) "/>
    <n v="102732.0344"/>
    <x v="1"/>
    <n v="13000"/>
    <x v="1539"/>
    <x v="0"/>
    <m/>
  </r>
  <r>
    <d v="2025-10-22T02:50:38"/>
    <x v="9"/>
    <x v="40"/>
    <s v="AGUDELO GARCIA DENIN ANGELO"/>
    <x v="2"/>
    <x v="0"/>
    <n v="168"/>
    <n v="28"/>
    <n v="137.70773638968501"/>
    <m/>
    <n v="77049.025800000003"/>
    <x v="1"/>
    <n v="13000"/>
    <x v="1539"/>
    <x v="0"/>
    <m/>
  </r>
  <r>
    <d v="2025-10-22T02:50:38"/>
    <x v="1"/>
    <x v="42"/>
    <s v="CALLE BOTERO ANDRES CAMILO"/>
    <x v="6"/>
    <x v="0"/>
    <n v="153"/>
    <n v="19.125"/>
    <n v="183.610315186246"/>
    <s v="2 Descuentos (Usuario desubicado y conduct) "/>
    <n v="102732.0344"/>
    <x v="1"/>
    <n v="13000"/>
    <x v="1539"/>
    <x v="0"/>
    <m/>
  </r>
  <r>
    <d v="2025-10-23T03:46:28"/>
    <x v="9"/>
    <x v="0"/>
    <s v="HINCAPIE LOPEZ DIDIER FABIAN"/>
    <x v="7"/>
    <x v="0"/>
    <n v="47"/>
    <n v="15.6666666666667"/>
    <n v="67.491758241758205"/>
    <m/>
    <n v="37727.678599999999"/>
    <x v="0"/>
    <n v="13342.857099999999"/>
    <x v="1540"/>
    <x v="0"/>
    <m/>
  </r>
  <r>
    <d v="2025-10-23T03:46:28"/>
    <x v="1"/>
    <x v="36"/>
    <s v="DAVID  HENRY GIOVANNY"/>
    <x v="9"/>
    <x v="0"/>
    <n v="303"/>
    <n v="25.25"/>
    <n v="269.96703296703299"/>
    <m/>
    <n v="150910.71429999999"/>
    <x v="1"/>
    <n v="13342.857099999999"/>
    <x v="1540"/>
    <x v="0"/>
    <m/>
  </r>
  <r>
    <d v="2025-10-23T03:46:28"/>
    <x v="9"/>
    <x v="1"/>
    <s v="GONZALEZ IPUANA RENE"/>
    <x v="3"/>
    <x v="0"/>
    <n v="225"/>
    <n v="22.5"/>
    <n v="224.97252747252699"/>
    <m/>
    <n v="125758.9286"/>
    <x v="0"/>
    <n v="13342.857099999999"/>
    <x v="1540"/>
    <x v="0"/>
    <m/>
  </r>
  <r>
    <d v="2025-10-23T03:46:29"/>
    <x v="1"/>
    <x v="37"/>
    <s v="SANCHEZ BETANCOURT FRANSCISCO"/>
    <x v="0"/>
    <x v="0"/>
    <n v="192"/>
    <n v="21.3333333333333"/>
    <n v="202.475274725275"/>
    <m/>
    <n v="113183.03569999999"/>
    <x v="0"/>
    <n v="13342.857099999999"/>
    <x v="1540"/>
    <x v="0"/>
    <m/>
  </r>
  <r>
    <d v="2025-10-23T03:46:29"/>
    <x v="9"/>
    <x v="2"/>
    <s v="LONDOO LOPERA DUVAN ANDRES"/>
    <x v="4"/>
    <x v="0"/>
    <n v="150"/>
    <n v="21.428571428571399"/>
    <n v="157.480769230769"/>
    <m/>
    <n v="88031.25"/>
    <x v="1"/>
    <n v="13342.857099999999"/>
    <x v="1540"/>
    <x v="0"/>
    <m/>
  </r>
  <r>
    <d v="2025-10-23T03:46:29"/>
    <x v="1"/>
    <x v="3"/>
    <s v="LOPEZ PINEDA DANIEL ESTIVEN"/>
    <x v="3"/>
    <x v="0"/>
    <n v="234"/>
    <n v="23.4"/>
    <n v="224.97252747252699"/>
    <m/>
    <n v="125758.9286"/>
    <x v="0"/>
    <n v="13342.857099999999"/>
    <x v="1540"/>
    <x v="0"/>
    <m/>
  </r>
  <r>
    <d v="2025-10-23T03:46:29"/>
    <x v="9"/>
    <x v="5"/>
    <s v="GONZALEZ PEREZ RAFAEL JOSE"/>
    <x v="0"/>
    <x v="0"/>
    <n v="193"/>
    <n v="21.4444444444444"/>
    <n v="202.475274725275"/>
    <m/>
    <n v="113183.03569999999"/>
    <x v="1"/>
    <n v="13342.857099999999"/>
    <x v="1540"/>
    <x v="0"/>
    <m/>
  </r>
  <r>
    <d v="2025-10-23T03:46:30"/>
    <x v="1"/>
    <x v="6"/>
    <s v="CARTAGENA RAMIREZ FREDY ALONSO"/>
    <x v="6"/>
    <x v="0"/>
    <n v="158"/>
    <n v="19.75"/>
    <n v="179.97802197802201"/>
    <m/>
    <n v="100607.14290000001"/>
    <x v="0"/>
    <n v="13342.857099999999"/>
    <x v="1540"/>
    <x v="0"/>
    <m/>
  </r>
  <r>
    <d v="2025-10-23T03:46:30"/>
    <x v="9"/>
    <x v="7"/>
    <s v="MARIN ALZATE KEVIN ANDRES"/>
    <x v="0"/>
    <x v="0"/>
    <n v="181"/>
    <n v="20.1111111111111"/>
    <n v="202.475274725275"/>
    <m/>
    <n v="113183.03569999999"/>
    <x v="0"/>
    <n v="13342.857099999999"/>
    <x v="1540"/>
    <x v="0"/>
    <m/>
  </r>
  <r>
    <d v="2025-10-23T03:46:30"/>
    <x v="1"/>
    <x v="8"/>
    <s v="YEPES TORRES JHON ALEXANDER"/>
    <x v="3"/>
    <x v="0"/>
    <n v="217"/>
    <n v="21.7"/>
    <n v="224.97252747252699"/>
    <m/>
    <n v="125758.9286"/>
    <x v="0"/>
    <n v="13342.857099999999"/>
    <x v="1540"/>
    <x v="0"/>
    <m/>
  </r>
  <r>
    <d v="2025-10-23T03:46:30"/>
    <x v="9"/>
    <x v="9"/>
    <s v="MACIAS HERNANDEZ JULIAN DAVID"/>
    <x v="3"/>
    <x v="0"/>
    <n v="175"/>
    <n v="17.5"/>
    <n v="224.97252747252699"/>
    <m/>
    <n v="125758.9286"/>
    <x v="0"/>
    <n v="13342.857099999999"/>
    <x v="1540"/>
    <x v="0"/>
    <m/>
  </r>
  <r>
    <d v="2025-10-23T03:46:31"/>
    <x v="1"/>
    <x v="10"/>
    <s v="CUADROS PRESIGA JOSE GABRIEL"/>
    <x v="0"/>
    <x v="0"/>
    <n v="172"/>
    <n v="19.1111111111111"/>
    <n v="202.475274725275"/>
    <s v="2 Descuentos (Despachador) "/>
    <n v="113183.03569999999"/>
    <x v="0"/>
    <n v="13342.857099999999"/>
    <x v="1540"/>
    <x v="0"/>
    <m/>
  </r>
  <r>
    <d v="2025-10-23T03:46:31"/>
    <x v="9"/>
    <x v="11"/>
    <s v="DURANGO PAEZ GILDARDO"/>
    <x v="2"/>
    <x v="3"/>
    <n v="132"/>
    <n v="22"/>
    <n v="134.98351648351601"/>
    <s v="1 Descuento (Conduct) "/>
    <n v="75455.357099999994"/>
    <x v="1"/>
    <n v="13342.857099999999"/>
    <x v="1540"/>
    <x v="0"/>
    <m/>
  </r>
  <r>
    <d v="2025-10-23T03:46:31"/>
    <x v="1"/>
    <x v="12"/>
    <s v="HERNANDEZ MACIAS GILBERTO"/>
    <x v="3"/>
    <x v="0"/>
    <n v="255"/>
    <n v="26.842105263157901"/>
    <n v="213.723901098901"/>
    <s v="1 Descuento (Despachador) "/>
    <n v="119470.98209999999"/>
    <x v="1"/>
    <n v="13342.857099999999"/>
    <x v="1540"/>
    <x v="0"/>
    <m/>
  </r>
  <r>
    <d v="2025-10-23T03:46:31"/>
    <x v="9"/>
    <x v="13"/>
    <s v="PEREZ GARCIA JUAN ESTEBAN"/>
    <x v="3"/>
    <x v="0"/>
    <n v="218"/>
    <n v="21.8"/>
    <n v="224.97252747252699"/>
    <m/>
    <n v="125758.9286"/>
    <x v="0"/>
    <n v="13342.857099999999"/>
    <x v="1540"/>
    <x v="0"/>
    <m/>
  </r>
  <r>
    <d v="2025-10-23T03:46:32"/>
    <x v="1"/>
    <x v="14"/>
    <s v="PARRA VILLA YUBER ALONSO"/>
    <x v="4"/>
    <x v="0"/>
    <n v="155"/>
    <n v="22.1428571428571"/>
    <n v="157.480769230769"/>
    <m/>
    <n v="88031.25"/>
    <x v="0"/>
    <n v="13342.857099999999"/>
    <x v="1540"/>
    <x v="0"/>
    <m/>
  </r>
  <r>
    <d v="2025-10-23T03:46:32"/>
    <x v="9"/>
    <x v="15"/>
    <s v="ALBERTO ARISTIZABAL RAFAEL"/>
    <x v="0"/>
    <x v="0"/>
    <n v="235"/>
    <n v="26.1111111111111"/>
    <n v="202.475274725275"/>
    <s v="2 Descuentos (Transbordo) "/>
    <n v="113183.03569999999"/>
    <x v="0"/>
    <n v="13342.857099999999"/>
    <x v="1540"/>
    <x v="0"/>
    <m/>
  </r>
  <r>
    <d v="2025-10-23T03:46:32"/>
    <x v="1"/>
    <x v="16"/>
    <s v="MACEA ARBELAEZ MATEO"/>
    <x v="8"/>
    <x v="3"/>
    <n v="105"/>
    <n v="21"/>
    <n v="112.48626373626399"/>
    <m/>
    <n v="62879.4643"/>
    <x v="0"/>
    <n v="13342.857099999999"/>
    <x v="1540"/>
    <x v="0"/>
    <m/>
  </r>
  <r>
    <d v="2025-10-23T03:46:32"/>
    <x v="9"/>
    <x v="17"/>
    <s v="MURILLO  YORMAN ANDRES"/>
    <x v="1"/>
    <x v="0"/>
    <n v="268"/>
    <n v="24.363636363636399"/>
    <n v="247.46978021978001"/>
    <m/>
    <n v="138334.82139999999"/>
    <x v="0"/>
    <n v="13342.857099999999"/>
    <x v="1540"/>
    <x v="0"/>
    <m/>
  </r>
  <r>
    <d v="2025-10-23T03:46:33"/>
    <x v="1"/>
    <x v="18"/>
    <s v="DURANGO DAVID JOSE"/>
    <x v="0"/>
    <x v="0"/>
    <n v="254"/>
    <n v="28.2222222222222"/>
    <n v="202.475274725275"/>
    <m/>
    <n v="113183.03569999999"/>
    <x v="0"/>
    <n v="13342.857099999999"/>
    <x v="1540"/>
    <x v="0"/>
    <m/>
  </r>
  <r>
    <d v="2025-10-23T03:46:33"/>
    <x v="9"/>
    <x v="19"/>
    <s v="QUIRAMA CASTAEDA JHON JADER"/>
    <x v="2"/>
    <x v="0"/>
    <n v="138"/>
    <n v="23"/>
    <n v="134.98351648351601"/>
    <m/>
    <n v="75455.357099999994"/>
    <x v="1"/>
    <n v="13342.857099999999"/>
    <x v="1540"/>
    <x v="0"/>
    <m/>
  </r>
  <r>
    <d v="2025-10-23T03:46:33"/>
    <x v="1"/>
    <x v="20"/>
    <s v="SALDARRIAGA PARRA LUIS ALBERTO"/>
    <x v="6"/>
    <x v="0"/>
    <n v="188"/>
    <n v="23.5"/>
    <n v="179.97802197802201"/>
    <m/>
    <n v="100607.14290000001"/>
    <x v="2"/>
    <n v="13342.857099999999"/>
    <x v="1540"/>
    <x v="0"/>
    <m/>
  </r>
  <r>
    <d v="2025-10-23T03:46:34"/>
    <x v="1"/>
    <x v="38"/>
    <s v="HENAO MUOZ FERNEY"/>
    <x v="0"/>
    <x v="0"/>
    <n v="214"/>
    <n v="23.7777777777778"/>
    <n v="202.475274725275"/>
    <m/>
    <n v="113183.03569999999"/>
    <x v="1"/>
    <n v="13342.857099999999"/>
    <x v="1540"/>
    <x v="0"/>
    <m/>
  </r>
  <r>
    <d v="2025-10-23T03:46:34"/>
    <x v="9"/>
    <x v="22"/>
    <s v="CIRO MARIN RODRIGO ALBERTO"/>
    <x v="3"/>
    <x v="0"/>
    <n v="200"/>
    <n v="20"/>
    <n v="224.97252747252699"/>
    <s v="10 Descuentos (Transbordo, asociado y usuario desubicado)"/>
    <n v="125758.9286"/>
    <x v="0"/>
    <n v="13342.857099999999"/>
    <x v="1540"/>
    <x v="0"/>
    <m/>
  </r>
  <r>
    <d v="2025-10-23T03:46:34"/>
    <x v="1"/>
    <x v="23"/>
    <s v="FLORES RINCON JORGE ALBERTO"/>
    <x v="0"/>
    <x v="0"/>
    <n v="174"/>
    <n v="19.3333333333333"/>
    <n v="202.475274725275"/>
    <m/>
    <n v="113183.03569999999"/>
    <x v="0"/>
    <n v="13342.857099999999"/>
    <x v="1540"/>
    <x v="0"/>
    <m/>
  </r>
  <r>
    <d v="2025-10-23T03:46:34"/>
    <x v="9"/>
    <x v="21"/>
    <s v="JIMENEZ HERNANDEZ ESTEBAN CAMILO"/>
    <x v="1"/>
    <x v="0"/>
    <n v="232"/>
    <n v="21.090909090909101"/>
    <n v="247.46978021978001"/>
    <s v="2 Descuentos (Usuarios desubicados) "/>
    <n v="138334.82139999999"/>
    <x v="0"/>
    <n v="13342.857099999999"/>
    <x v="1540"/>
    <x v="0"/>
    <m/>
  </r>
  <r>
    <d v="2025-10-23T03:46:35"/>
    <x v="9"/>
    <x v="24"/>
    <s v="PULGARIN GARCIA YONATHAN ANDRES"/>
    <x v="6"/>
    <x v="0"/>
    <n v="182"/>
    <n v="22.75"/>
    <n v="179.97802197802201"/>
    <m/>
    <n v="100607.14290000001"/>
    <x v="0"/>
    <n v="13342.857099999999"/>
    <x v="1540"/>
    <x v="0"/>
    <m/>
  </r>
  <r>
    <d v="2025-10-23T03:46:35"/>
    <x v="1"/>
    <x v="25"/>
    <s v="LEON PEREZ RAUL ENRIQUE"/>
    <x v="0"/>
    <x v="0"/>
    <n v="178"/>
    <n v="19.7777777777778"/>
    <n v="202.475274725275"/>
    <m/>
    <n v="113183.03569999999"/>
    <x v="0"/>
    <n v="13342.857099999999"/>
    <x v="1540"/>
    <x v="0"/>
    <m/>
  </r>
  <r>
    <d v="2025-10-23T03:46:35"/>
    <x v="9"/>
    <x v="26"/>
    <s v="OSORIO URREGO SANTIAGO"/>
    <x v="3"/>
    <x v="0"/>
    <n v="252"/>
    <n v="25.2"/>
    <n v="224.97252747252699"/>
    <m/>
    <n v="125758.9286"/>
    <x v="0"/>
    <n v="13342.857099999999"/>
    <x v="1540"/>
    <x v="0"/>
    <m/>
  </r>
  <r>
    <d v="2025-10-23T03:46:35"/>
    <x v="1"/>
    <x v="39"/>
    <s v="RESTREPO GOMEZ JAMES ALEXIS"/>
    <x v="12"/>
    <x v="0"/>
    <n v="265"/>
    <n v="20.384615384615401"/>
    <n v="292.46428571428601"/>
    <m/>
    <n v="163486.60709999999"/>
    <x v="0"/>
    <n v="13342.857099999999"/>
    <x v="1540"/>
    <x v="0"/>
    <m/>
  </r>
  <r>
    <d v="2025-10-23T03:46:36"/>
    <x v="9"/>
    <x v="27"/>
    <s v="LAYOS JIMENEZ JOHAN CAMILO"/>
    <x v="4"/>
    <x v="0"/>
    <n v="125"/>
    <n v="17.8571428571429"/>
    <n v="157.480769230769"/>
    <m/>
    <n v="88031.25"/>
    <x v="0"/>
    <n v="13342.857099999999"/>
    <x v="1540"/>
    <x v="0"/>
    <m/>
  </r>
  <r>
    <d v="2025-10-23T03:46:36"/>
    <x v="1"/>
    <x v="28"/>
    <s v="MARULANDA JARAMILLO DAWER ANDRES"/>
    <x v="10"/>
    <x v="0"/>
    <n v="75"/>
    <n v="21.428571428571399"/>
    <n v="78.740384615384599"/>
    <m/>
    <n v="44015.625"/>
    <x v="0"/>
    <n v="13342.857099999999"/>
    <x v="1540"/>
    <x v="0"/>
    <m/>
  </r>
  <r>
    <d v="2025-10-23T03:46:36"/>
    <x v="9"/>
    <x v="29"/>
    <s v="MONTOYA OSPINA GILBERTO ANTONIO"/>
    <x v="3"/>
    <x v="0"/>
    <n v="281"/>
    <n v="28.1"/>
    <n v="224.97252747252699"/>
    <m/>
    <n v="125758.9286"/>
    <x v="0"/>
    <n v="13342.857099999999"/>
    <x v="1540"/>
    <x v="0"/>
    <m/>
  </r>
  <r>
    <d v="2025-10-23T03:46:36"/>
    <x v="1"/>
    <x v="30"/>
    <s v="ARAQUE ARROYAVE JOSE ALBEIRO"/>
    <x v="0"/>
    <x v="0"/>
    <n v="194"/>
    <n v="21.5555555555556"/>
    <n v="202.475274725275"/>
    <m/>
    <n v="113183.03569999999"/>
    <x v="1"/>
    <n v="13342.857099999999"/>
    <x v="1540"/>
    <x v="0"/>
    <m/>
  </r>
  <r>
    <d v="2025-10-23T03:46:37"/>
    <x v="9"/>
    <x v="31"/>
    <s v="MARTINEZ CHAVERRA LUIS NORBERTO"/>
    <x v="3"/>
    <x v="0"/>
    <n v="245"/>
    <n v="24.5"/>
    <n v="224.97252747252699"/>
    <s v="2 Descuentos (Conducts) "/>
    <n v="125758.9286"/>
    <x v="0"/>
    <n v="13342.857099999999"/>
    <x v="1540"/>
    <x v="0"/>
    <m/>
  </r>
  <r>
    <d v="2025-10-23T03:46:37"/>
    <x v="1"/>
    <x v="32"/>
    <s v="VERENZUELA MARTINEZ ALEXANDER"/>
    <x v="3"/>
    <x v="3"/>
    <n v="242"/>
    <n v="24.2"/>
    <n v="224.97252747252699"/>
    <m/>
    <n v="125758.9286"/>
    <x v="1"/>
    <n v="13342.857099999999"/>
    <x v="1540"/>
    <x v="0"/>
    <m/>
  </r>
  <r>
    <d v="2025-10-23T03:46:37"/>
    <x v="9"/>
    <x v="33"/>
    <s v="CALLE BOTERO JUAN RICARDO"/>
    <x v="4"/>
    <x v="0"/>
    <n v="168"/>
    <n v="24"/>
    <n v="157.480769230769"/>
    <s v="1 Descuento (Usuario desubicado) "/>
    <n v="88031.25"/>
    <x v="0"/>
    <n v="13342.857099999999"/>
    <x v="1540"/>
    <x v="0"/>
    <m/>
  </r>
  <r>
    <d v="2025-10-23T03:46:37"/>
    <x v="1"/>
    <x v="34"/>
    <s v="PALMAR PANA EDIXON JOSUE"/>
    <x v="2"/>
    <x v="0"/>
    <n v="158"/>
    <n v="26.3333333333333"/>
    <n v="134.98351648351601"/>
    <m/>
    <n v="75455.357099999994"/>
    <x v="0"/>
    <n v="13342.857099999999"/>
    <x v="1540"/>
    <x v="0"/>
    <m/>
  </r>
  <r>
    <d v="2025-10-23T03:46:38"/>
    <x v="9"/>
    <x v="35"/>
    <s v="OCAMPO OCAMPO ANTONIO JOSE"/>
    <x v="3"/>
    <x v="0"/>
    <n v="233"/>
    <n v="23.3"/>
    <n v="224.97252747252699"/>
    <m/>
    <n v="125758.9286"/>
    <x v="0"/>
    <n v="13342.857099999999"/>
    <x v="1540"/>
    <x v="0"/>
    <m/>
  </r>
  <r>
    <d v="2025-10-23T03:46:38"/>
    <x v="1"/>
    <x v="41"/>
    <s v="JARAMILLO JARAMILLO FRANCISCO WBEIMAR"/>
    <x v="6"/>
    <x v="0"/>
    <n v="157"/>
    <n v="19.625"/>
    <n v="179.97802197802201"/>
    <m/>
    <n v="100607.14290000001"/>
    <x v="1"/>
    <n v="13342.857099999999"/>
    <x v="1540"/>
    <x v="0"/>
    <m/>
  </r>
  <r>
    <d v="2025-10-23T03:46:38"/>
    <x v="9"/>
    <x v="40"/>
    <s v="AGUDELO GARCIA DENIN ANGELO"/>
    <x v="3"/>
    <x v="0"/>
    <n v="232"/>
    <n v="23.2"/>
    <n v="224.97252747252699"/>
    <m/>
    <n v="125758.9286"/>
    <x v="1"/>
    <n v="13342.857099999999"/>
    <x v="1540"/>
    <x v="0"/>
    <m/>
  </r>
  <r>
    <d v="2025-10-23T03:46:38"/>
    <x v="1"/>
    <x v="42"/>
    <s v="CALLE BOTERO ANDRES CAMILO"/>
    <x v="6"/>
    <x v="0"/>
    <n v="187"/>
    <n v="23.375"/>
    <n v="179.97802197802201"/>
    <m/>
    <n v="100607.14290000001"/>
    <x v="1"/>
    <n v="13342.857099999999"/>
    <x v="1540"/>
    <x v="0"/>
    <m/>
  </r>
  <r>
    <d v="2025-10-24T03:06:12"/>
    <x v="1"/>
    <x v="7"/>
    <s v="MARIN ALZATE KEVIN ANDRES"/>
    <x v="9"/>
    <x v="0"/>
    <n v="278"/>
    <n v="23.1666666666667"/>
    <n v="258.00805369127499"/>
    <s v="3 Descuentos (Despachador y conduct)"/>
    <n v="143914.7114"/>
    <x v="0"/>
    <n v="12095"/>
    <x v="1541"/>
    <x v="0"/>
    <m/>
  </r>
  <r>
    <d v="2025-10-24T03:06:09"/>
    <x v="1"/>
    <x v="36"/>
    <s v="PARIAS MURIEL JHON FREDY"/>
    <x v="0"/>
    <x v="0"/>
    <n v="210"/>
    <n v="23.3333333333333"/>
    <n v="193.50604026845599"/>
    <m/>
    <n v="107936.0336"/>
    <x v="1"/>
    <n v="12095"/>
    <x v="1541"/>
    <x v="0"/>
    <m/>
  </r>
  <r>
    <d v="2025-10-24T03:06:10"/>
    <x v="9"/>
    <x v="1"/>
    <s v="GONZALEZ IPUANA RENE"/>
    <x v="0"/>
    <x v="0"/>
    <n v="210"/>
    <n v="23.3333333333333"/>
    <n v="193.50604026845599"/>
    <m/>
    <n v="107936.0336"/>
    <x v="0"/>
    <n v="12095"/>
    <x v="1541"/>
    <x v="0"/>
    <m/>
  </r>
  <r>
    <d v="2025-10-24T03:06:10"/>
    <x v="1"/>
    <x v="2"/>
    <s v="LONDOO LOPERA DUVAN ANDRES"/>
    <x v="12"/>
    <x v="0"/>
    <n v="304"/>
    <n v="23.384615384615401"/>
    <n v="279.50872483221502"/>
    <m/>
    <n v="155907.60399999999"/>
    <x v="1"/>
    <n v="12095"/>
    <x v="1541"/>
    <x v="0"/>
    <m/>
  </r>
  <r>
    <d v="2025-10-24T03:06:11"/>
    <x v="9"/>
    <x v="3"/>
    <s v="LOPEZ PINEDA DANIEL ESTIVEN"/>
    <x v="3"/>
    <x v="0"/>
    <n v="200"/>
    <n v="20"/>
    <n v="215.00671140939599"/>
    <m/>
    <n v="119928.9262"/>
    <x v="0"/>
    <n v="12095"/>
    <x v="1541"/>
    <x v="0"/>
    <m/>
  </r>
  <r>
    <d v="2025-10-24T03:06:11"/>
    <x v="1"/>
    <x v="4"/>
    <s v="PALACIO ARIAS YORFAN ALEXIS"/>
    <x v="0"/>
    <x v="0"/>
    <n v="227"/>
    <n v="25.2222222222222"/>
    <n v="193.50604026845599"/>
    <s v="1 Descuento (Conduct) "/>
    <n v="107936.0336"/>
    <x v="1"/>
    <n v="12095"/>
    <x v="1541"/>
    <x v="0"/>
    <m/>
  </r>
  <r>
    <d v="2025-10-24T03:06:11"/>
    <x v="9"/>
    <x v="5"/>
    <s v="GONZALEZ PEREZ RAFAEL JOSE"/>
    <x v="3"/>
    <x v="0"/>
    <n v="215"/>
    <n v="21.5"/>
    <n v="215.00671140939599"/>
    <s v="2 Descuentos (Conducts) "/>
    <n v="119928.9262"/>
    <x v="1"/>
    <n v="12095"/>
    <x v="1541"/>
    <x v="0"/>
    <m/>
  </r>
  <r>
    <d v="2025-10-24T03:06:12"/>
    <x v="9"/>
    <x v="8"/>
    <s v="YEPES TORRES JHON ALEXANDER"/>
    <x v="6"/>
    <x v="0"/>
    <n v="189"/>
    <n v="23.625"/>
    <n v="172.00536912751701"/>
    <m/>
    <n v="95943.140899999999"/>
    <x v="0"/>
    <n v="12095"/>
    <x v="1541"/>
    <x v="0"/>
    <m/>
  </r>
  <r>
    <d v="2025-10-24T03:06:12"/>
    <x v="1"/>
    <x v="9"/>
    <s v="MACIAS HERNANDEZ JULIAN DAVID"/>
    <x v="12"/>
    <x v="0"/>
    <n v="225"/>
    <n v="17.307692307692299"/>
    <n v="279.50872483221502"/>
    <s v="4 Descuentos (Conduct, despachador y usuario desubicado) "/>
    <n v="155907.60399999999"/>
    <x v="0"/>
    <n v="12095"/>
    <x v="1541"/>
    <x v="0"/>
    <m/>
  </r>
  <r>
    <d v="2025-10-24T03:06:12"/>
    <x v="9"/>
    <x v="10"/>
    <s v="CUADROS PRESIGA JOSE GABRIEL"/>
    <x v="3"/>
    <x v="0"/>
    <n v="204"/>
    <n v="20.399999999999999"/>
    <n v="215.00671140939599"/>
    <s v="1 Descuento (Despachador) "/>
    <n v="119928.9262"/>
    <x v="0"/>
    <n v="12095"/>
    <x v="1541"/>
    <x v="0"/>
    <m/>
  </r>
  <r>
    <d v="2025-10-24T03:06:12"/>
    <x v="1"/>
    <x v="11"/>
    <s v="VERENZUELA MARTINEZ ALEXANDER"/>
    <x v="12"/>
    <x v="0"/>
    <n v="321"/>
    <n v="24.692307692307701"/>
    <n v="279.50872483221502"/>
    <s v="3 Descuentos (Monitoreo y usuarios desubicados) "/>
    <n v="155907.60399999999"/>
    <x v="1"/>
    <n v="12095"/>
    <x v="1541"/>
    <x v="0"/>
    <m/>
  </r>
  <r>
    <d v="2025-10-24T03:06:13"/>
    <x v="9"/>
    <x v="12"/>
    <s v="HERNANDEZ MACIAS GILBERTO"/>
    <x v="3"/>
    <x v="0"/>
    <n v="230"/>
    <n v="23"/>
    <n v="215.00671140939599"/>
    <m/>
    <n v="119928.9262"/>
    <x v="1"/>
    <n v="12095"/>
    <x v="1541"/>
    <x v="0"/>
    <m/>
  </r>
  <r>
    <d v="2025-10-24T03:06:13"/>
    <x v="1"/>
    <x v="13"/>
    <s v="PEREZ GARCIA JUAN ESTEBAN"/>
    <x v="1"/>
    <x v="0"/>
    <n v="231"/>
    <n v="21"/>
    <n v="236.50738255033599"/>
    <s v="3 Descuentos (Transbordo) "/>
    <n v="131921.81880000001"/>
    <x v="0"/>
    <n v="12095"/>
    <x v="1541"/>
    <x v="0"/>
    <m/>
  </r>
  <r>
    <d v="2025-10-24T03:06:13"/>
    <x v="9"/>
    <x v="14"/>
    <s v="PARRA VILLA YUBER ALONSO"/>
    <x v="0"/>
    <x v="0"/>
    <n v="188"/>
    <n v="20.8888888888889"/>
    <n v="193.50604026845599"/>
    <s v="2 Descuentos (Transbordo) "/>
    <n v="107936.0336"/>
    <x v="0"/>
    <n v="12095"/>
    <x v="1541"/>
    <x v="0"/>
    <m/>
  </r>
  <r>
    <d v="2025-10-24T03:06:13"/>
    <x v="1"/>
    <x v="15"/>
    <s v="ALBERTO ARISTIZABAL RAFAEL"/>
    <x v="0"/>
    <x v="0"/>
    <n v="173"/>
    <n v="19.2222222222222"/>
    <n v="193.50604026845599"/>
    <m/>
    <n v="107936.0336"/>
    <x v="0"/>
    <n v="12095"/>
    <x v="1541"/>
    <x v="0"/>
    <m/>
  </r>
  <r>
    <d v="2025-10-24T03:06:14"/>
    <x v="9"/>
    <x v="16"/>
    <s v="MACEA ARBELAEZ MATEO"/>
    <x v="1"/>
    <x v="0"/>
    <n v="202"/>
    <n v="18.363636363636399"/>
    <n v="236.50738255033599"/>
    <s v="1 Descuento (Usuario desubicado) "/>
    <n v="131921.81880000001"/>
    <x v="0"/>
    <n v="12095"/>
    <x v="1541"/>
    <x v="0"/>
    <m/>
  </r>
  <r>
    <d v="2025-10-24T03:06:14"/>
    <x v="9"/>
    <x v="18"/>
    <s v="DURANGO DAVID JOSE"/>
    <x v="14"/>
    <x v="0"/>
    <n v="27"/>
    <n v="54"/>
    <n v="10.750335570469799"/>
    <m/>
    <n v="5996.4462999999996"/>
    <x v="0"/>
    <n v="12095"/>
    <x v="1541"/>
    <x v="0"/>
    <m/>
  </r>
  <r>
    <d v="2025-10-24T03:06:14"/>
    <x v="1"/>
    <x v="19"/>
    <s v="QUIRAMA CASTAEDA JHON JADER"/>
    <x v="3"/>
    <x v="0"/>
    <n v="216"/>
    <n v="21.6"/>
    <n v="215.00671140939599"/>
    <m/>
    <n v="119928.9262"/>
    <x v="1"/>
    <n v="12095"/>
    <x v="1541"/>
    <x v="0"/>
    <m/>
  </r>
  <r>
    <d v="2025-10-24T03:06:14"/>
    <x v="1"/>
    <x v="17"/>
    <s v="VALENCIA MENDOZA JHON"/>
    <x v="3"/>
    <x v="0"/>
    <n v="199"/>
    <n v="19.899999999999999"/>
    <n v="215.00671140939599"/>
    <m/>
    <n v="119928.9262"/>
    <x v="0"/>
    <n v="12095"/>
    <x v="1541"/>
    <x v="0"/>
    <m/>
  </r>
  <r>
    <d v="2025-10-24T03:06:15"/>
    <x v="9"/>
    <x v="20"/>
    <s v="SALDARRIAGA PARRA LUIS ALBERTO"/>
    <x v="3"/>
    <x v="0"/>
    <n v="193"/>
    <n v="19.3"/>
    <n v="215.00671140939599"/>
    <m/>
    <n v="119928.9262"/>
    <x v="2"/>
    <n v="12095"/>
    <x v="1541"/>
    <x v="0"/>
    <m/>
  </r>
  <r>
    <d v="2025-10-24T03:06:15"/>
    <x v="1"/>
    <x v="21"/>
    <s v="RESTREPO GOMEZ JAMES ALEXIS"/>
    <x v="1"/>
    <x v="0"/>
    <n v="309"/>
    <n v="28.090909090909101"/>
    <n v="236.50738255033599"/>
    <s v="1 Descuento (Monitoreo) "/>
    <n v="131921.81880000001"/>
    <x v="0"/>
    <n v="12095"/>
    <x v="1541"/>
    <x v="0"/>
    <m/>
  </r>
  <r>
    <d v="2025-10-24T03:06:15"/>
    <x v="9"/>
    <x v="38"/>
    <s v="OSORIO URREGO SANTIAGO"/>
    <x v="13"/>
    <x v="0"/>
    <n v="290"/>
    <n v="20.714285714285701"/>
    <n v="301.00939597315403"/>
    <s v="Se adiciona un viaje y 15 usuarios restantes del dia 22/10"/>
    <n v="167900.49660000001"/>
    <x v="1"/>
    <n v="12095"/>
    <x v="1541"/>
    <x v="0"/>
    <m/>
  </r>
  <r>
    <d v="2025-10-24T03:06:15"/>
    <x v="1"/>
    <x v="22"/>
    <s v="ESPINOZA CHAVARRIA GUILLERMO LEON"/>
    <x v="8"/>
    <x v="0"/>
    <n v="118"/>
    <n v="23.6"/>
    <n v="107.503355704698"/>
    <m/>
    <n v="59964.463100000001"/>
    <x v="0"/>
    <n v="12095"/>
    <x v="1541"/>
    <x v="0"/>
    <m/>
  </r>
  <r>
    <d v="2025-10-24T03:06:16"/>
    <x v="9"/>
    <x v="23"/>
    <s v="FLORES RINCON JORGE ALBERTO"/>
    <x v="0"/>
    <x v="0"/>
    <n v="160"/>
    <n v="17.7777777777778"/>
    <n v="193.50604026845599"/>
    <s v="2 Descuentos (Despachador) "/>
    <n v="107936.0336"/>
    <x v="0"/>
    <n v="12095"/>
    <x v="1541"/>
    <x v="0"/>
    <m/>
  </r>
  <r>
    <d v="2025-10-24T03:06:16"/>
    <x v="1"/>
    <x v="24"/>
    <s v="SANCHEZ BETANCOURT FRANSCISCO"/>
    <x v="6"/>
    <x v="0"/>
    <n v="180"/>
    <n v="22.5"/>
    <n v="172.00536912751701"/>
    <m/>
    <n v="95943.140899999999"/>
    <x v="0"/>
    <n v="12095"/>
    <x v="1541"/>
    <x v="0"/>
    <m/>
  </r>
  <r>
    <d v="2025-10-24T03:06:16"/>
    <x v="9"/>
    <x v="25"/>
    <s v="LEON PEREZ RAUL ENRIQUE"/>
    <x v="3"/>
    <x v="0"/>
    <n v="167"/>
    <n v="16.7"/>
    <n v="215.00671140939599"/>
    <m/>
    <n v="119928.9262"/>
    <x v="0"/>
    <n v="12095"/>
    <x v="1541"/>
    <x v="0"/>
    <m/>
  </r>
  <r>
    <d v="2025-10-24T03:06:16"/>
    <x v="1"/>
    <x v="26"/>
    <s v="JIMENEZ HURTADO CARLOS ESTIVEN"/>
    <x v="0"/>
    <x v="0"/>
    <n v="212"/>
    <n v="23.5555555555556"/>
    <n v="193.50604026845599"/>
    <s v="1 Descuento (Usuario desubicado) "/>
    <n v="107936.0336"/>
    <x v="0"/>
    <n v="12095"/>
    <x v="1541"/>
    <x v="0"/>
    <m/>
  </r>
  <r>
    <d v="2025-10-24T03:06:17"/>
    <x v="9"/>
    <x v="39"/>
    <s v="IBARGUEN GARRIDO JUAN ESTEBAN"/>
    <x v="0"/>
    <x v="0"/>
    <n v="187"/>
    <n v="20.7777777777778"/>
    <n v="193.50604026845599"/>
    <m/>
    <n v="107936.0336"/>
    <x v="0"/>
    <n v="12095"/>
    <x v="1541"/>
    <x v="0"/>
    <m/>
  </r>
  <r>
    <d v="2025-10-24T03:06:17"/>
    <x v="1"/>
    <x v="27"/>
    <s v="LAYOS JIMENEZ JOHAN CAMILO"/>
    <x v="6"/>
    <x v="0"/>
    <n v="186"/>
    <n v="23.25"/>
    <n v="172.00536912751701"/>
    <m/>
    <n v="95943.140899999999"/>
    <x v="0"/>
    <n v="12095"/>
    <x v="1541"/>
    <x v="0"/>
    <m/>
  </r>
  <r>
    <d v="2025-10-24T03:06:17"/>
    <x v="9"/>
    <x v="28"/>
    <s v="MARULANDA JARAMILLO DAWER ANDRES"/>
    <x v="10"/>
    <x v="0"/>
    <n v="80"/>
    <n v="17.7777777777778"/>
    <n v="96.753020134228194"/>
    <m/>
    <n v="53968.016799999998"/>
    <x v="0"/>
    <n v="12095"/>
    <x v="1541"/>
    <x v="0"/>
    <m/>
  </r>
  <r>
    <d v="2025-10-24T03:06:17"/>
    <x v="1"/>
    <x v="29"/>
    <s v="MONTOYA OSPINA GILBERTO ANTONIO"/>
    <x v="0"/>
    <x v="0"/>
    <n v="229"/>
    <n v="25.4444444444444"/>
    <n v="193.50604026845599"/>
    <m/>
    <n v="107936.0336"/>
    <x v="0"/>
    <n v="12095"/>
    <x v="1541"/>
    <x v="0"/>
    <m/>
  </r>
  <r>
    <d v="2025-10-24T03:06:18"/>
    <x v="9"/>
    <x v="30"/>
    <s v="ARAQUE ARROYAVE JOSE ALBEIRO"/>
    <x v="0"/>
    <x v="0"/>
    <n v="198"/>
    <n v="22"/>
    <n v="193.50604026845599"/>
    <m/>
    <n v="107936.0336"/>
    <x v="1"/>
    <n v="12095"/>
    <x v="1541"/>
    <x v="0"/>
    <m/>
  </r>
  <r>
    <d v="2025-10-24T03:06:18"/>
    <x v="1"/>
    <x v="31"/>
    <s v="MARTINEZ CHAVERRA LUIS NORBERTO"/>
    <x v="1"/>
    <x v="0"/>
    <n v="229"/>
    <n v="20.818181818181799"/>
    <n v="236.50738255033599"/>
    <s v="1 Descuento (Asociado) "/>
    <n v="131921.81880000001"/>
    <x v="0"/>
    <n v="12095"/>
    <x v="1541"/>
    <x v="0"/>
    <m/>
  </r>
  <r>
    <d v="2025-10-24T03:06:18"/>
    <x v="9"/>
    <x v="32"/>
    <s v="TABORDA ROJAS DIEGO ALEJANDRO"/>
    <x v="1"/>
    <x v="0"/>
    <n v="257"/>
    <n v="23.363636363636399"/>
    <n v="236.50738255033599"/>
    <m/>
    <n v="131921.81880000001"/>
    <x v="1"/>
    <n v="12095"/>
    <x v="1541"/>
    <x v="0"/>
    <m/>
  </r>
  <r>
    <d v="2025-10-24T03:06:18"/>
    <x v="1"/>
    <x v="33"/>
    <s v="CALLE BOTERO JUAN RICARDO"/>
    <x v="0"/>
    <x v="0"/>
    <n v="192"/>
    <n v="21.3333333333333"/>
    <n v="193.50604026845599"/>
    <m/>
    <n v="107936.0336"/>
    <x v="0"/>
    <n v="12095"/>
    <x v="1541"/>
    <x v="0"/>
    <m/>
  </r>
  <r>
    <d v="2025-10-24T03:06:18"/>
    <x v="9"/>
    <x v="34"/>
    <s v="PALMAR PANA EDIXON JOSUE"/>
    <x v="2"/>
    <x v="0"/>
    <n v="127"/>
    <n v="19.538461538461501"/>
    <n v="139.754362416107"/>
    <m/>
    <n v="77953.801999999996"/>
    <x v="0"/>
    <n v="12095"/>
    <x v="1541"/>
    <x v="0"/>
    <m/>
  </r>
  <r>
    <d v="2025-10-24T03:06:19"/>
    <x v="1"/>
    <x v="35"/>
    <s v="OCAMPO OCAMPO ANTONIO JOSE"/>
    <x v="2"/>
    <x v="0"/>
    <n v="136"/>
    <n v="22.6666666666667"/>
    <n v="129.00402684563801"/>
    <m/>
    <n v="71957.3557"/>
    <x v="0"/>
    <n v="12095"/>
    <x v="1541"/>
    <x v="0"/>
    <m/>
  </r>
  <r>
    <d v="2025-10-24T03:06:19"/>
    <x v="9"/>
    <x v="41"/>
    <s v="JARAMILLO JARAMILLO FRANCISCO WBEIMAR"/>
    <x v="0"/>
    <x v="0"/>
    <n v="185"/>
    <n v="20.5555555555556"/>
    <n v="193.50604026845599"/>
    <m/>
    <n v="107936.0336"/>
    <x v="1"/>
    <n v="12095"/>
    <x v="1541"/>
    <x v="0"/>
    <m/>
  </r>
  <r>
    <d v="2025-10-24T03:06:19"/>
    <x v="1"/>
    <x v="40"/>
    <s v="AGUDELO GARCIA DENIN ANGELO"/>
    <x v="3"/>
    <x v="0"/>
    <n v="182"/>
    <n v="18.2"/>
    <n v="215.00671140939599"/>
    <m/>
    <n v="119928.9262"/>
    <x v="1"/>
    <n v="12095"/>
    <x v="1541"/>
    <x v="0"/>
    <m/>
  </r>
  <r>
    <d v="2025-10-24T03:06:19"/>
    <x v="9"/>
    <x v="42"/>
    <s v="CALLE BOTERO JUAN RICARDO"/>
    <x v="6"/>
    <x v="0"/>
    <n v="143"/>
    <n v="17.875"/>
    <n v="172.00536912751701"/>
    <s v="16 Descuentos (Transbordo) "/>
    <n v="95943.140899999999"/>
    <x v="1"/>
    <n v="12095"/>
    <x v="1541"/>
    <x v="0"/>
    <m/>
  </r>
  <r>
    <d v="2025-10-25T01:59:17"/>
    <x v="1"/>
    <x v="2"/>
    <s v="VERENZUELA MARTINEZ ALEXANDER"/>
    <x v="0"/>
    <x v="0"/>
    <n v="216"/>
    <n v="24"/>
    <n v="197.85286103542199"/>
    <s v="10 Descuentos (Transbordo y asociado) "/>
    <n v="110478.9237"/>
    <x v="1"/>
    <n v="13465"/>
    <x v="1542"/>
    <x v="0"/>
    <m/>
  </r>
  <r>
    <d v="2025-10-25T01:59:16"/>
    <x v="9"/>
    <x v="36"/>
    <s v="PARIAS MURIEL JHON FREDY"/>
    <x v="0"/>
    <x v="0"/>
    <n v="230"/>
    <n v="25.5555555555556"/>
    <n v="197.85286103542199"/>
    <m/>
    <n v="110478.9237"/>
    <x v="1"/>
    <n v="13465"/>
    <x v="1542"/>
    <x v="0"/>
    <m/>
  </r>
  <r>
    <d v="2025-10-25T01:59:16"/>
    <x v="1"/>
    <x v="1"/>
    <s v="GONZALEZ IPUANA RENE"/>
    <x v="0"/>
    <x v="0"/>
    <n v="185"/>
    <n v="20.5555555555556"/>
    <n v="197.85286103542199"/>
    <s v="1 Descuento (Despachador) "/>
    <n v="110478.9237"/>
    <x v="0"/>
    <n v="13465"/>
    <x v="1542"/>
    <x v="0"/>
    <m/>
  </r>
  <r>
    <d v="2025-10-25T01:59:17"/>
    <x v="9"/>
    <x v="37"/>
    <s v="SANCHEZ BETANCOURT FRANSCISCO"/>
    <x v="10"/>
    <x v="0"/>
    <n v="113"/>
    <n v="25.1111111111111"/>
    <n v="98.926430517711196"/>
    <s v="1 Descuento (Conduct) "/>
    <n v="55239.461900000002"/>
    <x v="0"/>
    <n v="13465"/>
    <x v="1542"/>
    <x v="0"/>
    <m/>
  </r>
  <r>
    <d v="2025-10-25T01:59:18"/>
    <x v="9"/>
    <x v="3"/>
    <s v="LOPEZ PINEDA DANIEL ESTIVEN"/>
    <x v="1"/>
    <x v="0"/>
    <n v="240"/>
    <n v="21.818181818181799"/>
    <n v="241.820163487738"/>
    <m/>
    <n v="135029.79560000001"/>
    <x v="0"/>
    <n v="13465"/>
    <x v="1542"/>
    <x v="0"/>
    <m/>
  </r>
  <r>
    <d v="2025-10-25T01:59:19"/>
    <x v="9"/>
    <x v="5"/>
    <s v="GONZALEZ PEREZ RAFAEL JOSE"/>
    <x v="6"/>
    <x v="0"/>
    <n v="206"/>
    <n v="25.75"/>
    <n v="175.86920980926399"/>
    <m/>
    <n v="98203.487699999998"/>
    <x v="1"/>
    <n v="13465"/>
    <x v="1542"/>
    <x v="0"/>
    <m/>
  </r>
  <r>
    <d v="2025-10-25T01:59:18"/>
    <x v="1"/>
    <x v="4"/>
    <s v="PALACIO ARIAS YORFAN ALEXIS"/>
    <x v="0"/>
    <x v="0"/>
    <n v="180"/>
    <n v="20"/>
    <n v="197.85286103542199"/>
    <s v="3 Descuentos (Transbordo)"/>
    <n v="110478.9237"/>
    <x v="1"/>
    <n v="13465"/>
    <x v="1542"/>
    <x v="0"/>
    <m/>
  </r>
  <r>
    <d v="2025-10-25T01:59:19"/>
    <x v="1"/>
    <x v="6"/>
    <s v="CARTAGENA RAMIREZ FREDY ALONSO"/>
    <x v="3"/>
    <x v="0"/>
    <n v="232"/>
    <n v="23.2"/>
    <n v="219.83651226158"/>
    <s v="1 Descuento (Conduct) "/>
    <n v="122754.3597"/>
    <x v="0"/>
    <n v="13465"/>
    <x v="1542"/>
    <x v="0"/>
    <m/>
  </r>
  <r>
    <d v="2025-10-25T01:59:19"/>
    <x v="9"/>
    <x v="7"/>
    <s v="MARIN ALZATE KEVIN ANDRES"/>
    <x v="4"/>
    <x v="0"/>
    <n v="147"/>
    <n v="21"/>
    <n v="153.88555858310599"/>
    <m/>
    <n v="85928.051800000001"/>
    <x v="0"/>
    <n v="13465"/>
    <x v="1542"/>
    <x v="0"/>
    <m/>
  </r>
  <r>
    <d v="2025-10-25T01:59:20"/>
    <x v="1"/>
    <x v="8"/>
    <s v="YEPES TORRES JHON ALEXANDER"/>
    <x v="0"/>
    <x v="0"/>
    <n v="201"/>
    <n v="22.3333333333333"/>
    <n v="197.85286103542199"/>
    <m/>
    <n v="110478.9237"/>
    <x v="0"/>
    <n v="13465"/>
    <x v="1542"/>
    <x v="0"/>
    <m/>
  </r>
  <r>
    <d v="2025-10-25T01:59:20"/>
    <x v="9"/>
    <x v="9"/>
    <s v="MACIAS HERNANDEZ JULIAN DAVID"/>
    <x v="6"/>
    <x v="0"/>
    <n v="149"/>
    <n v="18.625"/>
    <n v="175.86920980926399"/>
    <m/>
    <n v="98203.487699999998"/>
    <x v="0"/>
    <n v="13465"/>
    <x v="1542"/>
    <x v="0"/>
    <m/>
  </r>
  <r>
    <d v="2025-10-25T01:59:21"/>
    <x v="1"/>
    <x v="10"/>
    <s v="CUADROS PRESIGA JOSE GABRIEL"/>
    <x v="0"/>
    <x v="0"/>
    <n v="204"/>
    <n v="22.6666666666667"/>
    <n v="197.85286103542199"/>
    <m/>
    <n v="110478.9237"/>
    <x v="0"/>
    <n v="13465"/>
    <x v="1542"/>
    <x v="0"/>
    <m/>
  </r>
  <r>
    <d v="2025-10-25T01:59:21"/>
    <x v="9"/>
    <x v="11"/>
    <s v="DURANGO PAEZ GILDARDO"/>
    <x v="12"/>
    <x v="0"/>
    <n v="295"/>
    <n v="22.692307692307701"/>
    <n v="285.78746594005497"/>
    <s v="Se descuenta 0.5 viaje de 7 pm ya que abandona ruta sin autorizacin "/>
    <n v="153442.84760000001"/>
    <x v="1"/>
    <n v="13465"/>
    <x v="1542"/>
    <x v="2"/>
    <n v="10.992000000000001"/>
  </r>
  <r>
    <d v="2025-10-25T01:59:21"/>
    <x v="1"/>
    <x v="12"/>
    <s v="HERNANDEZ MACIAS GILBERTO"/>
    <x v="1"/>
    <x v="0"/>
    <n v="259"/>
    <n v="23.545454545454501"/>
    <n v="241.820163487738"/>
    <s v="2 Descuentos (Usuarios desubicados) "/>
    <n v="135029.79560000001"/>
    <x v="1"/>
    <n v="13465"/>
    <x v="1542"/>
    <x v="0"/>
    <m/>
  </r>
  <r>
    <d v="2025-10-25T01:59:22"/>
    <x v="9"/>
    <x v="13"/>
    <s v="PEREZ GARCIA JUAN ESTEBAN"/>
    <x v="0"/>
    <x v="0"/>
    <n v="181"/>
    <n v="20.1111111111111"/>
    <n v="197.85286103542199"/>
    <s v="FRANCISCO SANCHEZ Realiz 5 viajes donde moviliz 100 Usuarios. 1 Descuento (Usuario desubicado) "/>
    <n v="110478.9237"/>
    <x v="0"/>
    <n v="13465"/>
    <x v="1542"/>
    <x v="0"/>
    <m/>
  </r>
  <r>
    <d v="2025-10-25T01:59:22"/>
    <x v="1"/>
    <x v="14"/>
    <s v="ESPINOZA CHAVARRIA GUILLERMO LEON"/>
    <x v="6"/>
    <x v="0"/>
    <n v="150"/>
    <n v="18.75"/>
    <n v="175.86920980926399"/>
    <m/>
    <n v="98203.487699999998"/>
    <x v="0"/>
    <n v="13465"/>
    <x v="1542"/>
    <x v="0"/>
    <m/>
  </r>
  <r>
    <d v="2025-10-25T01:59:22"/>
    <x v="9"/>
    <x v="15"/>
    <s v="ALBERTO ARISTIZABAL RAFAEL"/>
    <x v="0"/>
    <x v="0"/>
    <n v="209"/>
    <n v="23.2222222222222"/>
    <n v="197.85286103542199"/>
    <m/>
    <n v="110478.9237"/>
    <x v="0"/>
    <n v="13465"/>
    <x v="1542"/>
    <x v="0"/>
    <m/>
  </r>
  <r>
    <d v="2025-10-25T01:59:23"/>
    <x v="1"/>
    <x v="16"/>
    <s v="MACEA ARBELAEZ MATEO"/>
    <x v="2"/>
    <x v="1"/>
    <n v="100"/>
    <n v="18.181818181818201"/>
    <n v="120.910081743869"/>
    <s v="Se descuenta 0.5 viaje de 2 24 pm ya que NO ingresa a la minorista. 1 Descuento (Usuario desubicado) "/>
    <n v="61377.077799999999"/>
    <x v="0"/>
    <n v="13465"/>
    <x v="1542"/>
    <x v="2"/>
    <n v="10.992000000000001"/>
  </r>
  <r>
    <d v="2025-10-25T01:59:23"/>
    <x v="9"/>
    <x v="17"/>
    <s v="VALENCIA MENDOZA JHON"/>
    <x v="1"/>
    <x v="0"/>
    <n v="263"/>
    <n v="23.909090909090899"/>
    <n v="241.820163487738"/>
    <s v="Se descuenta 0.5 viaje de 6 54 pm ya que abandona ruta sin autorizacin. 1 Descuento (Conduct) "/>
    <n v="128891.97560000001"/>
    <x v="0"/>
    <n v="13465"/>
    <x v="1542"/>
    <x v="2"/>
    <n v="10.992000000000001"/>
  </r>
  <r>
    <d v="2025-10-25T01:59:23"/>
    <x v="1"/>
    <x v="18"/>
    <s v="DURANGO DAVID JOSE"/>
    <x v="9"/>
    <x v="0"/>
    <n v="265"/>
    <n v="22.0833333333333"/>
    <n v="263.80381471389597"/>
    <s v="2 Descuentos (Conduct y usuario desubicado) "/>
    <n v="147305.2316"/>
    <x v="0"/>
    <n v="13465"/>
    <x v="1542"/>
    <x v="0"/>
    <m/>
  </r>
  <r>
    <d v="2025-10-25T01:59:24"/>
    <x v="9"/>
    <x v="19"/>
    <s v="QUIRAMA CASTAEDA JHON JADER"/>
    <x v="4"/>
    <x v="0"/>
    <n v="166"/>
    <n v="23.714285714285701"/>
    <n v="153.88555858310599"/>
    <m/>
    <n v="85928.051800000001"/>
    <x v="1"/>
    <n v="13465"/>
    <x v="1542"/>
    <x v="0"/>
    <m/>
  </r>
  <r>
    <d v="2025-10-25T01:59:24"/>
    <x v="1"/>
    <x v="21"/>
    <s v="JIMENEZ HERNANDEZ ESTEBAN CAMILO"/>
    <x v="6"/>
    <x v="0"/>
    <n v="185"/>
    <n v="23.125"/>
    <n v="175.86920980926399"/>
    <m/>
    <n v="98203.487699999998"/>
    <x v="0"/>
    <n v="13465"/>
    <x v="1542"/>
    <x v="0"/>
    <m/>
  </r>
  <r>
    <d v="2025-10-25T01:59:24"/>
    <x v="9"/>
    <x v="38"/>
    <s v="OSORIO URREGO SANTIAGO"/>
    <x v="3"/>
    <x v="0"/>
    <n v="254"/>
    <n v="25.4"/>
    <n v="219.83651226158"/>
    <s v="1 Descuento (Usuario desubicado) "/>
    <n v="122754.3597"/>
    <x v="1"/>
    <n v="13465"/>
    <x v="1542"/>
    <x v="0"/>
    <m/>
  </r>
  <r>
    <d v="2025-10-25T01:59:25"/>
    <x v="1"/>
    <x v="22"/>
    <s v="CIRO MARIN RODRIGO ALBERTO"/>
    <x v="1"/>
    <x v="0"/>
    <n v="217"/>
    <n v="19.727272727272702"/>
    <n v="241.820163487738"/>
    <s v="Se descuenta 0.5 viaje de 2 30 pm ya que NO ingresa a la minorista. 5 Descuentos (Usuarios desubicados, transbordo y conduct) "/>
    <n v="128891.97560000001"/>
    <x v="0"/>
    <n v="13465"/>
    <x v="1542"/>
    <x v="2"/>
    <n v="10.992000000000001"/>
  </r>
  <r>
    <d v="2025-10-25T01:59:25"/>
    <x v="9"/>
    <x v="23"/>
    <s v="FLORES RINCON JORGE ALBERTO"/>
    <x v="0"/>
    <x v="0"/>
    <n v="160"/>
    <n v="17.7777777777778"/>
    <n v="197.85286103542199"/>
    <m/>
    <n v="110478.9237"/>
    <x v="0"/>
    <n v="13465"/>
    <x v="1542"/>
    <x v="0"/>
    <m/>
  </r>
  <r>
    <d v="2025-10-25T01:59:25"/>
    <x v="1"/>
    <x v="24"/>
    <s v="PULGARIN GARCIA YONATHAN ANDRES"/>
    <x v="0"/>
    <x v="0"/>
    <n v="166"/>
    <n v="18.4444444444444"/>
    <n v="197.85286103542199"/>
    <s v="10 Descuentos (Transbordo y usuario desubicado) "/>
    <n v="110478.9237"/>
    <x v="0"/>
    <n v="13465"/>
    <x v="1542"/>
    <x v="0"/>
    <m/>
  </r>
  <r>
    <d v="2025-10-25T01:59:26"/>
    <x v="9"/>
    <x v="25"/>
    <s v="LEON PEREZ RAUL ENRIQUE"/>
    <x v="0"/>
    <x v="0"/>
    <n v="167"/>
    <n v="18.5555555555556"/>
    <n v="197.85286103542199"/>
    <m/>
    <n v="110478.9237"/>
    <x v="0"/>
    <n v="13465"/>
    <x v="1542"/>
    <x v="0"/>
    <m/>
  </r>
  <r>
    <d v="2025-10-25T01:59:26"/>
    <x v="1"/>
    <x v="26"/>
    <s v="JIMENEZ HURTADO CARLOS ESTIVEN"/>
    <x v="2"/>
    <x v="0"/>
    <n v="129"/>
    <n v="21.5"/>
    <n v="131.90190735694799"/>
    <m/>
    <n v="73652.6158"/>
    <x v="0"/>
    <n v="13465"/>
    <x v="1542"/>
    <x v="0"/>
    <m/>
  </r>
  <r>
    <d v="2025-10-25T01:59:26"/>
    <x v="9"/>
    <x v="39"/>
    <s v="IBARGUEN GARRIDO JUAN ESTEBAN"/>
    <x v="3"/>
    <x v="0"/>
    <n v="210"/>
    <n v="21"/>
    <n v="219.83651226158"/>
    <m/>
    <n v="122754.3597"/>
    <x v="0"/>
    <n v="13465"/>
    <x v="1542"/>
    <x v="0"/>
    <m/>
  </r>
  <r>
    <d v="2025-10-25T01:59:27"/>
    <x v="1"/>
    <x v="27"/>
    <s v="LAYOS JIMENEZ JOHAN CAMILO"/>
    <x v="6"/>
    <x v="0"/>
    <n v="167"/>
    <n v="20.875"/>
    <n v="175.86920980926399"/>
    <m/>
    <n v="98203.487699999998"/>
    <x v="0"/>
    <n v="13465"/>
    <x v="1542"/>
    <x v="0"/>
    <m/>
  </r>
  <r>
    <d v="2025-10-25T01:59:27"/>
    <x v="9"/>
    <x v="28"/>
    <s v="MARULANDA JARAMILLO DAWER ANDRES"/>
    <x v="0"/>
    <x v="0"/>
    <n v="130"/>
    <n v="14.4444444444444"/>
    <n v="197.85286103542199"/>
    <m/>
    <n v="110478.9237"/>
    <x v="0"/>
    <n v="13465"/>
    <x v="1542"/>
    <x v="0"/>
    <m/>
  </r>
  <r>
    <d v="2025-10-25T01:59:27"/>
    <x v="9"/>
    <x v="30"/>
    <s v="ARAQUE ARROYAVE JOSE ALBEIRO"/>
    <x v="0"/>
    <x v="0"/>
    <n v="237"/>
    <n v="26.3333333333333"/>
    <n v="197.85286103542199"/>
    <m/>
    <n v="110478.9237"/>
    <x v="1"/>
    <n v="13465"/>
    <x v="1542"/>
    <x v="0"/>
    <m/>
  </r>
  <r>
    <d v="2025-10-25T01:59:28"/>
    <x v="1"/>
    <x v="31"/>
    <s v="MARTINEZ CHAVERRA LUIS NORBERTO"/>
    <x v="1"/>
    <x v="0"/>
    <n v="259"/>
    <n v="23.545454545454501"/>
    <n v="241.820163487738"/>
    <m/>
    <n v="135029.79560000001"/>
    <x v="0"/>
    <n v="13465"/>
    <x v="1542"/>
    <x v="0"/>
    <m/>
  </r>
  <r>
    <d v="2025-10-25T01:59:28"/>
    <x v="9"/>
    <x v="32"/>
    <s v="TABORDA ROJAS DIEGO ALEJANDRO"/>
    <x v="6"/>
    <x v="0"/>
    <n v="202"/>
    <n v="25.25"/>
    <n v="175.86920980926399"/>
    <m/>
    <n v="98203.487699999998"/>
    <x v="1"/>
    <n v="13465"/>
    <x v="1542"/>
    <x v="0"/>
    <m/>
  </r>
  <r>
    <d v="2025-10-25T01:59:27"/>
    <x v="1"/>
    <x v="29"/>
    <s v="MONTOYA OSPINA GILBERTO ANTONIO"/>
    <x v="1"/>
    <x v="0"/>
    <n v="274"/>
    <n v="24.909090909090899"/>
    <n v="241.820163487738"/>
    <m/>
    <n v="135029.79560000001"/>
    <x v="0"/>
    <n v="13465"/>
    <x v="1542"/>
    <x v="0"/>
    <m/>
  </r>
  <r>
    <d v="2025-10-25T01:59:28"/>
    <x v="1"/>
    <x v="33"/>
    <s v="RESTREPO GOMEZ JAMES ALEXIS"/>
    <x v="3"/>
    <x v="0"/>
    <n v="227"/>
    <n v="22.7"/>
    <n v="219.83651226158"/>
    <m/>
    <n v="122754.3597"/>
    <x v="0"/>
    <n v="13465"/>
    <x v="1542"/>
    <x v="0"/>
    <m/>
  </r>
  <r>
    <d v="2025-10-25T01:59:29"/>
    <x v="9"/>
    <x v="34"/>
    <s v="HENAO MUOZ FERNEY"/>
    <x v="9"/>
    <x v="0"/>
    <n v="285"/>
    <n v="23.75"/>
    <n v="263.80381471389597"/>
    <s v="3 Descuentos (Conduct y usuarios desubicados) "/>
    <n v="147305.2316"/>
    <x v="0"/>
    <n v="13465"/>
    <x v="1542"/>
    <x v="0"/>
    <m/>
  </r>
  <r>
    <d v="2025-10-25T01:59:29"/>
    <x v="1"/>
    <x v="35"/>
    <s v="JARAMILLO JARAMILLO FRANCISCO WBEIMAR"/>
    <x v="0"/>
    <x v="3"/>
    <n v="171"/>
    <n v="19"/>
    <n v="197.85286103542199"/>
    <m/>
    <n v="110478.9237"/>
    <x v="0"/>
    <n v="13465"/>
    <x v="1542"/>
    <x v="0"/>
    <m/>
  </r>
  <r>
    <d v="2025-10-25T01:59:29"/>
    <x v="9"/>
    <x v="40"/>
    <s v="AGUDELO GARCIA DENIN ANGELO"/>
    <x v="3"/>
    <x v="0"/>
    <n v="220"/>
    <n v="22"/>
    <n v="219.83651226158"/>
    <s v="2 Descuentos (Conducts) "/>
    <n v="122754.3597"/>
    <x v="1"/>
    <n v="13465"/>
    <x v="1542"/>
    <x v="0"/>
    <m/>
  </r>
  <r>
    <d v="2025-10-25T01:59:30"/>
    <x v="1"/>
    <x v="42"/>
    <s v="CALLE BOTERO ANDRES CAMILO"/>
    <x v="3"/>
    <x v="0"/>
    <n v="217"/>
    <n v="21.7"/>
    <n v="219.83651226158"/>
    <m/>
    <n v="122754.3597"/>
    <x v="1"/>
    <n v="13465"/>
    <x v="1542"/>
    <x v="0"/>
    <m/>
  </r>
  <r>
    <d v="2025-10-26T02:09:33"/>
    <x v="9"/>
    <x v="36"/>
    <s v="PARIAS MURIEL JHON FREDY"/>
    <x v="0"/>
    <x v="0"/>
    <n v="242"/>
    <n v="26.8888888888889"/>
    <n v="201.364217252396"/>
    <s v="2 Descuentos (Usuarios desubicados) "/>
    <n v="112533.0671"/>
    <x v="1"/>
    <n v="13037.837799999999"/>
    <x v="1543"/>
    <x v="0"/>
    <m/>
  </r>
  <r>
    <d v="2025-10-26T02:09:33"/>
    <x v="1"/>
    <x v="1"/>
    <s v="GONZALEZ IPUANA RENE"/>
    <x v="0"/>
    <x v="0"/>
    <n v="205"/>
    <n v="22.7777777777778"/>
    <n v="201.364217252396"/>
    <s v="1 Descuento (Conduct) "/>
    <n v="112533.0671"/>
    <x v="0"/>
    <n v="13037.837799999999"/>
    <x v="1543"/>
    <x v="0"/>
    <m/>
  </r>
  <r>
    <d v="2025-10-26T02:09:34"/>
    <x v="9"/>
    <x v="37"/>
    <s v="SANCHEZ BETANCOURT FRANSCISCO"/>
    <x v="6"/>
    <x v="0"/>
    <n v="175"/>
    <n v="21.875"/>
    <n v="178.99041533546301"/>
    <m/>
    <n v="100029.393"/>
    <x v="0"/>
    <n v="13037.837799999999"/>
    <x v="1543"/>
    <x v="0"/>
    <m/>
  </r>
  <r>
    <d v="2025-10-26T02:09:34"/>
    <x v="1"/>
    <x v="2"/>
    <s v="VERENZUELA MARTINEZ ALEXANDER"/>
    <x v="4"/>
    <x v="0"/>
    <n v="158"/>
    <n v="22.571428571428601"/>
    <n v="156.61661341852999"/>
    <m/>
    <n v="87525.718800000002"/>
    <x v="1"/>
    <n v="13037.837799999999"/>
    <x v="1543"/>
    <x v="0"/>
    <m/>
  </r>
  <r>
    <d v="2025-10-26T02:09:34"/>
    <x v="9"/>
    <x v="3"/>
    <s v="LOPEZ PINEDA DANIEL ESTIVEN"/>
    <x v="3"/>
    <x v="0"/>
    <n v="245"/>
    <n v="24.5"/>
    <n v="223.73801916932899"/>
    <m/>
    <n v="125036.7412"/>
    <x v="0"/>
    <n v="13037.837799999999"/>
    <x v="1543"/>
    <x v="0"/>
    <m/>
  </r>
  <r>
    <d v="2025-10-26T02:09:35"/>
    <x v="1"/>
    <x v="5"/>
    <s v="GONZALEZ PEREZ RAFAEL JOSE"/>
    <x v="2"/>
    <x v="0"/>
    <n v="141"/>
    <n v="23.5"/>
    <n v="134.242811501597"/>
    <m/>
    <n v="75022.044699999999"/>
    <x v="1"/>
    <n v="13037.837799999999"/>
    <x v="1543"/>
    <x v="0"/>
    <m/>
  </r>
  <r>
    <d v="2025-10-26T02:09:35"/>
    <x v="9"/>
    <x v="6"/>
    <s v="CARTAGENA RAMIREZ FREDY ALONSO"/>
    <x v="6"/>
    <x v="0"/>
    <n v="226"/>
    <n v="28.25"/>
    <n v="178.99041533546301"/>
    <m/>
    <n v="100029.393"/>
    <x v="0"/>
    <n v="13037.837799999999"/>
    <x v="1543"/>
    <x v="0"/>
    <m/>
  </r>
  <r>
    <d v="2025-10-26T02:09:35"/>
    <x v="1"/>
    <x v="7"/>
    <s v="MARIN ALZATE KEVIN ANDRES"/>
    <x v="4"/>
    <x v="0"/>
    <n v="162"/>
    <n v="23.1428571428571"/>
    <n v="156.61661341852999"/>
    <m/>
    <n v="87525.718800000002"/>
    <x v="0"/>
    <n v="13037.837799999999"/>
    <x v="1543"/>
    <x v="0"/>
    <m/>
  </r>
  <r>
    <d v="2025-10-26T02:09:35"/>
    <x v="9"/>
    <x v="8"/>
    <s v="YEPES TORRES JHON ALEXANDER"/>
    <x v="3"/>
    <x v="0"/>
    <n v="227"/>
    <n v="22.7"/>
    <n v="223.73801916932899"/>
    <s v="Se descuenta 0.5 viaje de 10 am ya que NO espera el tiempo indicado en el paradero. "/>
    <n v="118784.8462"/>
    <x v="0"/>
    <n v="13037.837799999999"/>
    <x v="1543"/>
    <x v="2"/>
    <n v="11.186999999999999"/>
  </r>
  <r>
    <d v="2025-10-26T02:09:36"/>
    <x v="1"/>
    <x v="9"/>
    <s v="DAVID  HENRY GIOVANNY"/>
    <x v="8"/>
    <x v="0"/>
    <n v="114"/>
    <n v="22.8"/>
    <n v="111.86900958466499"/>
    <m/>
    <n v="62518.370600000002"/>
    <x v="0"/>
    <n v="13037.837799999999"/>
    <x v="1543"/>
    <x v="0"/>
    <m/>
  </r>
  <r>
    <d v="2025-10-26T02:09:36"/>
    <x v="9"/>
    <x v="10"/>
    <s v="RESTREPO GOMEZ JAMES ALEXIS"/>
    <x v="1"/>
    <x v="0"/>
    <n v="210"/>
    <n v="19.090909090909101"/>
    <n v="246.11182108626201"/>
    <m/>
    <n v="137540.41529999999"/>
    <x v="0"/>
    <n v="13037.837799999999"/>
    <x v="1543"/>
    <x v="0"/>
    <m/>
  </r>
  <r>
    <d v="2025-10-26T02:09:36"/>
    <x v="1"/>
    <x v="11"/>
    <s v="DURANGO PAEZ GILDARDO"/>
    <x v="9"/>
    <x v="0"/>
    <n v="297"/>
    <n v="24.75"/>
    <n v="268.48562300319497"/>
    <s v="Se descuenta 0.5 viaje de 7 am ya que NO espera el tiempo indicado en el paradero. 1 Descuento (Conduct) "/>
    <n v="143792.19450000001"/>
    <x v="1"/>
    <n v="13037.837799999999"/>
    <x v="1543"/>
    <x v="2"/>
    <n v="11.186999999999999"/>
  </r>
  <r>
    <d v="2025-10-26T02:09:36"/>
    <x v="9"/>
    <x v="12"/>
    <s v="HERNANDEZ MACIAS GILBERTO"/>
    <x v="0"/>
    <x v="0"/>
    <n v="155"/>
    <n v="17.2222222222222"/>
    <n v="201.364217252396"/>
    <s v="2 Descuentos (Despachador) "/>
    <n v="112533.0671"/>
    <x v="1"/>
    <n v="13037.837799999999"/>
    <x v="1543"/>
    <x v="0"/>
    <m/>
  </r>
  <r>
    <d v="2025-10-26T02:09:37"/>
    <x v="1"/>
    <x v="13"/>
    <s v="PEREZ GARCIA JUAN ESTEBAN"/>
    <x v="4"/>
    <x v="0"/>
    <n v="196"/>
    <n v="28"/>
    <n v="156.61661341852999"/>
    <s v="1 Descuento (Despachador)"/>
    <n v="87525.718800000002"/>
    <x v="0"/>
    <n v="13037.837799999999"/>
    <x v="1543"/>
    <x v="0"/>
    <m/>
  </r>
  <r>
    <d v="2025-10-26T02:09:37"/>
    <x v="9"/>
    <x v="14"/>
    <s v="PARRA VILLA YUBER ALONSO "/>
    <x v="0"/>
    <x v="0"/>
    <n v="200"/>
    <n v="22.2222222222222"/>
    <n v="201.364217252396"/>
    <m/>
    <n v="112533.0671"/>
    <x v="0"/>
    <n v="13037.837799999999"/>
    <x v="1543"/>
    <x v="0"/>
    <m/>
  </r>
  <r>
    <d v="2025-10-26T02:09:37"/>
    <x v="1"/>
    <x v="15"/>
    <s v="ALBERTO ARISTIZABAL RAFAEL"/>
    <x v="3"/>
    <x v="0"/>
    <n v="255"/>
    <n v="25.5"/>
    <n v="223.73801916932899"/>
    <s v="2 Descuentos (Usuarios desubicados) "/>
    <n v="125036.7412"/>
    <x v="0"/>
    <n v="13037.837799999999"/>
    <x v="1543"/>
    <x v="0"/>
    <m/>
  </r>
  <r>
    <d v="2025-10-26T02:09:37"/>
    <x v="9"/>
    <x v="17"/>
    <s v="VALENCIA MENDOZA JHON"/>
    <x v="6"/>
    <x v="0"/>
    <n v="149"/>
    <n v="18.625"/>
    <n v="178.99041533546301"/>
    <s v="2 Descuentos (conducts) "/>
    <n v="100029.393"/>
    <x v="0"/>
    <n v="13037.837799999999"/>
    <x v="1543"/>
    <x v="0"/>
    <m/>
  </r>
  <r>
    <d v="2025-10-26T02:09:38"/>
    <x v="1"/>
    <x v="18"/>
    <s v="MACIAS HERNANDEZ JULIAN DAVID"/>
    <x v="0"/>
    <x v="0"/>
    <n v="196"/>
    <n v="21.7777777777778"/>
    <n v="201.364217252396"/>
    <s v="1 Descuento (Despachador)"/>
    <n v="112533.0671"/>
    <x v="0"/>
    <n v="13037.837799999999"/>
    <x v="1543"/>
    <x v="0"/>
    <m/>
  </r>
  <r>
    <d v="2025-10-26T02:09:38"/>
    <x v="9"/>
    <x v="19"/>
    <s v="QUIRAMA CASTAEDA JHON JADER"/>
    <x v="0"/>
    <x v="0"/>
    <n v="265"/>
    <n v="29.4444444444444"/>
    <n v="201.364217252396"/>
    <m/>
    <n v="112533.0671"/>
    <x v="1"/>
    <n v="13037.837799999999"/>
    <x v="1543"/>
    <x v="0"/>
    <m/>
  </r>
  <r>
    <d v="2025-10-26T02:09:38"/>
    <x v="1"/>
    <x v="21"/>
    <s v="JIMENEZ HERNANDEZ ESTEBAN CAMILO"/>
    <x v="3"/>
    <x v="0"/>
    <n v="216"/>
    <n v="21.6"/>
    <n v="223.73801916932899"/>
    <m/>
    <n v="125036.7412"/>
    <x v="0"/>
    <n v="13037.837799999999"/>
    <x v="1543"/>
    <x v="0"/>
    <m/>
  </r>
  <r>
    <d v="2025-10-26T02:09:38"/>
    <x v="9"/>
    <x v="38"/>
    <s v="OSORIO URREGO SANTIAGO "/>
    <x v="0"/>
    <x v="0"/>
    <n v="204"/>
    <n v="22.6666666666667"/>
    <n v="201.364217252396"/>
    <s v="2 Descuentos (Usuario desubicado y conduct) "/>
    <n v="112533.0671"/>
    <x v="1"/>
    <n v="13037.837799999999"/>
    <x v="1543"/>
    <x v="0"/>
    <m/>
  </r>
  <r>
    <d v="2025-10-26T02:09:39"/>
    <x v="1"/>
    <x v="22"/>
    <s v="CIRO MARIN RODRIGO ALBERTO"/>
    <x v="1"/>
    <x v="0"/>
    <n v="237"/>
    <n v="21.545454545454501"/>
    <n v="246.11182108626201"/>
    <s v="2 Descuentos (Despachador y usuario desubicado) "/>
    <n v="137540.41529999999"/>
    <x v="0"/>
    <n v="13037.837799999999"/>
    <x v="1543"/>
    <x v="0"/>
    <m/>
  </r>
  <r>
    <d v="2025-10-26T02:09:39"/>
    <x v="9"/>
    <x v="23"/>
    <s v="FLORES RINCON JORGE ALBERTO"/>
    <x v="4"/>
    <x v="0"/>
    <n v="146"/>
    <n v="20.8571428571429"/>
    <n v="156.61661341852999"/>
    <m/>
    <n v="87525.718800000002"/>
    <x v="0"/>
    <n v="13037.837799999999"/>
    <x v="1543"/>
    <x v="0"/>
    <m/>
  </r>
  <r>
    <d v="2025-10-26T02:09:39"/>
    <x v="1"/>
    <x v="24"/>
    <s v="PULGARIN GARCIA YONATHAN ANDRES"/>
    <x v="2"/>
    <x v="0"/>
    <n v="94"/>
    <n v="15.6666666666667"/>
    <n v="134.242811501597"/>
    <m/>
    <n v="75022.044699999999"/>
    <x v="0"/>
    <n v="13037.837799999999"/>
    <x v="1543"/>
    <x v="0"/>
    <m/>
  </r>
  <r>
    <d v="2025-10-26T02:09:39"/>
    <x v="9"/>
    <x v="25"/>
    <s v="MURILLO  YORMAN ANDRES"/>
    <x v="4"/>
    <x v="0"/>
    <n v="130"/>
    <n v="18.571428571428601"/>
    <n v="156.61661341852999"/>
    <m/>
    <n v="87525.718800000002"/>
    <x v="0"/>
    <n v="13037.837799999999"/>
    <x v="1543"/>
    <x v="0"/>
    <m/>
  </r>
  <r>
    <d v="2025-10-26T02:09:40"/>
    <x v="1"/>
    <x v="39"/>
    <s v="IBARGUEN GARRIDO JUAN ESTEBAN"/>
    <x v="3"/>
    <x v="0"/>
    <n v="185"/>
    <n v="18.5"/>
    <n v="223.73801916932899"/>
    <m/>
    <n v="125036.7412"/>
    <x v="0"/>
    <n v="13037.837799999999"/>
    <x v="1543"/>
    <x v="0"/>
    <m/>
  </r>
  <r>
    <d v="2025-10-26T02:09:40"/>
    <x v="9"/>
    <x v="27"/>
    <s v="LAYOS JIMENEZ JOHAN CAMILO"/>
    <x v="8"/>
    <x v="0"/>
    <n v="100"/>
    <n v="20"/>
    <n v="111.86900958466499"/>
    <s v="1 Descuento (Usuario desubicado) "/>
    <n v="62518.370600000002"/>
    <x v="0"/>
    <n v="13037.837799999999"/>
    <x v="1543"/>
    <x v="0"/>
    <m/>
  </r>
  <r>
    <d v="2025-10-26T02:09:40"/>
    <x v="1"/>
    <x v="28"/>
    <s v="MARULANDA JARAMILLO DAWER ANDRES"/>
    <x v="0"/>
    <x v="0"/>
    <n v="194"/>
    <n v="21.5555555555556"/>
    <n v="201.364217252396"/>
    <m/>
    <n v="112533.0671"/>
    <x v="0"/>
    <n v="13037.837799999999"/>
    <x v="1543"/>
    <x v="0"/>
    <m/>
  </r>
  <r>
    <d v="2025-10-26T02:09:40"/>
    <x v="9"/>
    <x v="29"/>
    <s v="MONTOYA OSPINA GILBERTO ANTONIO"/>
    <x v="0"/>
    <x v="0"/>
    <n v="221"/>
    <n v="24.5555555555556"/>
    <n v="201.364217252396"/>
    <m/>
    <n v="112533.0671"/>
    <x v="0"/>
    <n v="13037.837799999999"/>
    <x v="1543"/>
    <x v="0"/>
    <m/>
  </r>
  <r>
    <d v="2025-10-26T02:09:41"/>
    <x v="1"/>
    <x v="30"/>
    <s v="ARAQUE ARROYAVE JOSE ALBEIRO"/>
    <x v="4"/>
    <x v="0"/>
    <n v="146"/>
    <n v="20.8571428571429"/>
    <n v="156.61661341852999"/>
    <s v="Se descuenta 0.5 viaje de 1 16 pm ya que NO ingresa a la minorista. 2 Descuentos (Despachador y usuario desubicado) "/>
    <n v="81273.823799999998"/>
    <x v="1"/>
    <n v="13037.837799999999"/>
    <x v="1543"/>
    <x v="2"/>
    <n v="11.186999999999999"/>
  </r>
  <r>
    <d v="2025-10-26T02:09:41"/>
    <x v="9"/>
    <x v="31"/>
    <s v="JARAMILLO JARAMILLO FRANCISCO WBEIMAR"/>
    <x v="0"/>
    <x v="0"/>
    <n v="159"/>
    <n v="17.6666666666667"/>
    <n v="201.364217252396"/>
    <m/>
    <n v="112533.0671"/>
    <x v="0"/>
    <n v="13037.837799999999"/>
    <x v="1543"/>
    <x v="0"/>
    <m/>
  </r>
  <r>
    <d v="2025-10-26T02:09:41"/>
    <x v="1"/>
    <x v="32"/>
    <s v="TABORDA ROJAS DIEGO ALEJANDRO"/>
    <x v="0"/>
    <x v="3"/>
    <n v="238"/>
    <n v="26.4444444444444"/>
    <n v="201.364217252396"/>
    <m/>
    <n v="112533.0671"/>
    <x v="1"/>
    <n v="13037.837799999999"/>
    <x v="1543"/>
    <x v="0"/>
    <m/>
  </r>
  <r>
    <d v="2025-10-26T02:09:41"/>
    <x v="9"/>
    <x v="33"/>
    <s v="CALLE BOTERO JUAN RICARDO"/>
    <x v="3"/>
    <x v="0"/>
    <n v="170"/>
    <n v="17"/>
    <n v="223.73801916932899"/>
    <m/>
    <n v="125036.7412"/>
    <x v="0"/>
    <n v="13037.837799999999"/>
    <x v="1543"/>
    <x v="0"/>
    <m/>
  </r>
  <r>
    <d v="2025-10-26T02:09:42"/>
    <x v="1"/>
    <x v="34"/>
    <s v="PALMAR PANA EDIXON JOSUE"/>
    <x v="3"/>
    <x v="0"/>
    <n v="206"/>
    <n v="20.6"/>
    <n v="223.73801916932899"/>
    <s v="2 Descuentos (Despachador) "/>
    <n v="125036.7412"/>
    <x v="0"/>
    <n v="13037.837799999999"/>
    <x v="1543"/>
    <x v="0"/>
    <m/>
  </r>
  <r>
    <d v="2025-10-26T02:09:42"/>
    <x v="9"/>
    <x v="35"/>
    <s v="OCAMPO OCAMPO ANTONIO JOSE"/>
    <x v="3"/>
    <x v="0"/>
    <n v="206"/>
    <n v="20.6"/>
    <n v="223.73801916932899"/>
    <m/>
    <n v="125036.7412"/>
    <x v="0"/>
    <n v="13037.837799999999"/>
    <x v="1543"/>
    <x v="0"/>
    <m/>
  </r>
  <r>
    <d v="2025-10-26T02:09:42"/>
    <x v="1"/>
    <x v="40"/>
    <s v="AGUDELO GARCIA DENIN ANGELO"/>
    <x v="3"/>
    <x v="0"/>
    <n v="287"/>
    <n v="28.7"/>
    <n v="223.73801916932899"/>
    <s v="5 Descuentos (conducts usuario desubicado y monitoreo) "/>
    <n v="125036.7412"/>
    <x v="1"/>
    <n v="13037.837799999999"/>
    <x v="1543"/>
    <x v="0"/>
    <m/>
  </r>
  <r>
    <d v="2025-10-26T02:09:43"/>
    <x v="9"/>
    <x v="42"/>
    <s v="CALLE BOTERO ANDRES CAMILO"/>
    <x v="11"/>
    <x v="0"/>
    <n v="46"/>
    <n v="23"/>
    <n v="44.747603833865803"/>
    <s v="1 Descuento (Conduct) "/>
    <n v="25007.3482"/>
    <x v="1"/>
    <n v="13037.837799999999"/>
    <x v="1543"/>
    <x v="0"/>
    <m/>
  </r>
  <r>
    <d v="2025-10-27T01:21:15"/>
    <x v="12"/>
    <x v="1"/>
    <s v="GONZALEZ IPUANA RENE"/>
    <x v="3"/>
    <x v="0"/>
    <n v="188"/>
    <n v="18.8"/>
    <n v="181.48514851485101"/>
    <m/>
    <n v="100318.8119"/>
    <x v="0"/>
    <n v="13834.7826"/>
    <x v="1544"/>
    <x v="0"/>
    <m/>
  </r>
  <r>
    <d v="2025-10-27T01:21:15"/>
    <x v="12"/>
    <x v="37"/>
    <s v="SANCHEZ BETANCOURT FRANSCISCO"/>
    <x v="3"/>
    <x v="0"/>
    <n v="181"/>
    <n v="18.100000000000001"/>
    <n v="181.48514851485101"/>
    <m/>
    <n v="100318.8119"/>
    <x v="0"/>
    <n v="13834.7826"/>
    <x v="1544"/>
    <x v="0"/>
    <m/>
  </r>
  <r>
    <d v="2025-10-27T01:21:15"/>
    <x v="12"/>
    <x v="3"/>
    <s v="LOPEZ PINEDA DANIEL ESTIVEN"/>
    <x v="6"/>
    <x v="0"/>
    <n v="98"/>
    <n v="12.25"/>
    <n v="145.188118811881"/>
    <m/>
    <n v="80255.049499999994"/>
    <x v="0"/>
    <n v="13834.7826"/>
    <x v="1544"/>
    <x v="0"/>
    <m/>
  </r>
  <r>
    <d v="2025-10-27T01:21:16"/>
    <x v="12"/>
    <x v="5"/>
    <s v="VERENZUELA MARTINEZ ALEXANDER"/>
    <x v="0"/>
    <x v="0"/>
    <n v="139"/>
    <n v="15.4444444444444"/>
    <n v="163.336633663366"/>
    <s v="4 Descuentos (Conducts) "/>
    <n v="90286.930699999997"/>
    <x v="1"/>
    <n v="13834.7826"/>
    <x v="1544"/>
    <x v="0"/>
    <m/>
  </r>
  <r>
    <d v="2025-10-27T01:21:16"/>
    <x v="12"/>
    <x v="7"/>
    <s v="MARIN ALZATE KEVIN ANDRES"/>
    <x v="0"/>
    <x v="0"/>
    <n v="182"/>
    <n v="20.2222222222222"/>
    <n v="163.336633663366"/>
    <m/>
    <n v="90286.930699999997"/>
    <x v="0"/>
    <n v="13834.7826"/>
    <x v="1544"/>
    <x v="0"/>
    <m/>
  </r>
  <r>
    <d v="2025-10-27T01:21:16"/>
    <x v="12"/>
    <x v="9"/>
    <s v="DAVID  HENRY GIOVANNY"/>
    <x v="3"/>
    <x v="0"/>
    <n v="205"/>
    <n v="20.5"/>
    <n v="181.48514851485101"/>
    <s v="2 Descuentos (Conducts) "/>
    <n v="100318.8119"/>
    <x v="0"/>
    <n v="13834.7826"/>
    <x v="1544"/>
    <x v="0"/>
    <m/>
  </r>
  <r>
    <d v="2025-10-27T01:21:16"/>
    <x v="12"/>
    <x v="11"/>
    <s v="DURANGO PAEZ GILDARDO"/>
    <x v="3"/>
    <x v="3"/>
    <n v="200"/>
    <n v="20"/>
    <n v="181.48514851485101"/>
    <m/>
    <n v="100318.8119"/>
    <x v="1"/>
    <n v="13834.7826"/>
    <x v="1544"/>
    <x v="0"/>
    <m/>
  </r>
  <r>
    <d v="2025-10-27T01:21:17"/>
    <x v="12"/>
    <x v="13"/>
    <s v="PEREZ GARCIA JUAN ESTEBAN "/>
    <x v="0"/>
    <x v="0"/>
    <n v="152"/>
    <n v="16.8888888888889"/>
    <n v="163.336633663366"/>
    <s v="2 Descuentos (Usuarios desubicados) "/>
    <n v="90286.930699999997"/>
    <x v="0"/>
    <n v="13834.7826"/>
    <x v="1544"/>
    <x v="0"/>
    <m/>
  </r>
  <r>
    <d v="2025-10-27T01:21:17"/>
    <x v="12"/>
    <x v="14"/>
    <s v="PARRA VILLA YUBER ALONSO"/>
    <x v="4"/>
    <x v="0"/>
    <n v="126"/>
    <n v="18"/>
    <n v="127.03960396039599"/>
    <m/>
    <n v="70223.168300000005"/>
    <x v="0"/>
    <n v="13834.7826"/>
    <x v="1544"/>
    <x v="0"/>
    <m/>
  </r>
  <r>
    <d v="2025-10-27T01:21:17"/>
    <x v="12"/>
    <x v="15"/>
    <s v="ALBERTO ARISTIZABAL RAFAEL"/>
    <x v="0"/>
    <x v="0"/>
    <n v="174"/>
    <n v="19.3333333333333"/>
    <n v="163.336633663366"/>
    <m/>
    <n v="90286.930699999997"/>
    <x v="0"/>
    <n v="13834.7826"/>
    <x v="1544"/>
    <x v="0"/>
    <m/>
  </r>
  <r>
    <d v="2025-10-27T01:21:17"/>
    <x v="12"/>
    <x v="18"/>
    <s v="DURANGO DAVID JOSE"/>
    <x v="0"/>
    <x v="0"/>
    <n v="168"/>
    <n v="18.6666666666667"/>
    <n v="163.336633663366"/>
    <s v="2 Descuentos (Usuarios desubicados) "/>
    <n v="90286.930699999997"/>
    <x v="0"/>
    <n v="13834.7826"/>
    <x v="1544"/>
    <x v="0"/>
    <m/>
  </r>
  <r>
    <d v="2025-10-27T01:21:18"/>
    <x v="12"/>
    <x v="19"/>
    <s v="QUIRAMA CASTAEDA JHON JADER"/>
    <x v="6"/>
    <x v="0"/>
    <n v="145"/>
    <n v="18.125"/>
    <n v="145.188118811881"/>
    <m/>
    <n v="80255.049499999994"/>
    <x v="1"/>
    <n v="13834.7826"/>
    <x v="1544"/>
    <x v="0"/>
    <m/>
  </r>
  <r>
    <d v="2025-10-27T01:21:18"/>
    <x v="12"/>
    <x v="21"/>
    <s v="JIMENEZ HERNANDEZ ESTEBAN CAMILO"/>
    <x v="1"/>
    <x v="0"/>
    <n v="247"/>
    <n v="22.454545454545499"/>
    <n v="199.633663366337"/>
    <m/>
    <n v="110350.6931"/>
    <x v="0"/>
    <n v="13834.7826"/>
    <x v="1544"/>
    <x v="0"/>
    <m/>
  </r>
  <r>
    <d v="2025-10-27T01:21:18"/>
    <x v="12"/>
    <x v="22"/>
    <s v="GONZALEZ IPUANA RENE"/>
    <x v="5"/>
    <x v="0"/>
    <n v="12"/>
    <n v="12"/>
    <n v="18.1485148514851"/>
    <m/>
    <n v="10031.8812"/>
    <x v="0"/>
    <n v="13834.7826"/>
    <x v="1544"/>
    <x v="0"/>
    <m/>
  </r>
  <r>
    <d v="2025-10-27T01:21:18"/>
    <x v="12"/>
    <x v="24"/>
    <s v="PULGARIN GARCIA YONATHAN ANDRES"/>
    <x v="0"/>
    <x v="0"/>
    <n v="124"/>
    <n v="13.7777777777778"/>
    <n v="163.336633663366"/>
    <m/>
    <n v="90286.930699999997"/>
    <x v="0"/>
    <n v="13834.7826"/>
    <x v="1544"/>
    <x v="0"/>
    <m/>
  </r>
  <r>
    <d v="2025-10-27T01:21:18"/>
    <x v="12"/>
    <x v="25"/>
    <s v="MURILLO  YORMAN ANDRES"/>
    <x v="1"/>
    <x v="0"/>
    <n v="236"/>
    <n v="21.454545454545499"/>
    <n v="199.633663366337"/>
    <m/>
    <n v="110350.6931"/>
    <x v="0"/>
    <n v="13834.7826"/>
    <x v="1544"/>
    <x v="0"/>
    <m/>
  </r>
  <r>
    <d v="2025-10-27T01:21:19"/>
    <x v="12"/>
    <x v="39"/>
    <s v="RESTREPO GOMEZ JAMES ALEXIS"/>
    <x v="6"/>
    <x v="0"/>
    <n v="155"/>
    <n v="19.375"/>
    <n v="145.188118811881"/>
    <m/>
    <n v="80255.049499999994"/>
    <x v="0"/>
    <n v="13834.7826"/>
    <x v="1544"/>
    <x v="0"/>
    <m/>
  </r>
  <r>
    <d v="2025-10-27T01:21:19"/>
    <x v="12"/>
    <x v="27"/>
    <s v="LAYOS JIMENEZ JOHAN CAMILO"/>
    <x v="0"/>
    <x v="0"/>
    <n v="148"/>
    <n v="16.4444444444444"/>
    <n v="163.336633663366"/>
    <m/>
    <n v="90286.930699999997"/>
    <x v="0"/>
    <n v="13834.7826"/>
    <x v="1544"/>
    <x v="0"/>
    <m/>
  </r>
  <r>
    <d v="2025-10-27T01:21:19"/>
    <x v="12"/>
    <x v="29"/>
    <s v="MONTOYA OSPINA GILBERTO ANTONIO"/>
    <x v="3"/>
    <x v="0"/>
    <n v="217"/>
    <n v="21.7"/>
    <n v="181.48514851485101"/>
    <m/>
    <n v="100318.8119"/>
    <x v="0"/>
    <n v="13834.7826"/>
    <x v="1544"/>
    <x v="0"/>
    <m/>
  </r>
  <r>
    <d v="2025-10-27T01:21:19"/>
    <x v="12"/>
    <x v="31"/>
    <s v="JARAMILLO JARAMILLO FRANCISCO WBEIMAR"/>
    <x v="0"/>
    <x v="0"/>
    <n v="112"/>
    <n v="12.4444444444444"/>
    <n v="163.336633663366"/>
    <m/>
    <n v="90286.930699999997"/>
    <x v="0"/>
    <n v="13834.7826"/>
    <x v="1544"/>
    <x v="0"/>
    <m/>
  </r>
  <r>
    <d v="2025-10-27T01:21:20"/>
    <x v="12"/>
    <x v="33"/>
    <s v="CALLE BOTERO JUAN RICARDO"/>
    <x v="3"/>
    <x v="0"/>
    <n v="161"/>
    <n v="16.100000000000001"/>
    <n v="181.48514851485101"/>
    <s v="6 Descuentos (Transbordo) "/>
    <n v="100318.8119"/>
    <x v="0"/>
    <n v="13834.7826"/>
    <x v="1544"/>
    <x v="0"/>
    <m/>
  </r>
  <r>
    <d v="2025-10-27T01:21:20"/>
    <x v="12"/>
    <x v="34"/>
    <s v="PALMAR PANA EDIXON JOSUE"/>
    <x v="4"/>
    <x v="0"/>
    <n v="111"/>
    <n v="15.8571428571429"/>
    <n v="127.03960396039599"/>
    <m/>
    <n v="70223.168300000005"/>
    <x v="0"/>
    <n v="13834.7826"/>
    <x v="1544"/>
    <x v="0"/>
    <m/>
  </r>
  <r>
    <d v="2025-10-27T01:21:20"/>
    <x v="12"/>
    <x v="35"/>
    <s v="OCAMPO OCAMPO ANTONIO JOSE"/>
    <x v="0"/>
    <x v="0"/>
    <n v="185"/>
    <n v="20.5555555555556"/>
    <n v="163.336633663366"/>
    <m/>
    <n v="90286.930699999997"/>
    <x v="0"/>
    <n v="13834.7826"/>
    <x v="1544"/>
    <x v="0"/>
    <m/>
  </r>
  <r>
    <d v="2025-10-28T03:24:01"/>
    <x v="1"/>
    <x v="0"/>
    <s v="HINCAPIE VILLA JUAN ESTIVEN"/>
    <x v="1"/>
    <x v="0"/>
    <n v="176"/>
    <n v="16"/>
    <n v="237.35384615384601"/>
    <s v="4 Descuentos (Transbordo) "/>
    <n v="132417"/>
    <x v="0"/>
    <n v="14534.210499999999"/>
    <x v="1545"/>
    <x v="0"/>
    <m/>
  </r>
  <r>
    <d v="2025-10-28T03:24:01"/>
    <x v="9"/>
    <x v="36"/>
    <s v="PARIAS MURIEL JHON FREDY"/>
    <x v="6"/>
    <x v="0"/>
    <n v="244"/>
    <n v="30.5"/>
    <n v="172.62097902097901"/>
    <m/>
    <n v="96303.272700000001"/>
    <x v="1"/>
    <n v="14534.210499999999"/>
    <x v="1545"/>
    <x v="0"/>
    <m/>
  </r>
  <r>
    <d v="2025-10-28T03:24:02"/>
    <x v="1"/>
    <x v="1"/>
    <s v="GONZALEZ IPUANA RENE"/>
    <x v="2"/>
    <x v="0"/>
    <n v="99"/>
    <n v="16.5"/>
    <n v="129.465734265734"/>
    <m/>
    <n v="72227.454500000007"/>
    <x v="0"/>
    <n v="14534.210499999999"/>
    <x v="1545"/>
    <x v="0"/>
    <m/>
  </r>
  <r>
    <d v="2025-10-28T03:24:03"/>
    <x v="9"/>
    <x v="37"/>
    <s v="SANCHEZ BETANCOURT FRANSCISCO"/>
    <x v="1"/>
    <x v="0"/>
    <n v="197"/>
    <n v="17.909090909090899"/>
    <n v="237.35384615384601"/>
    <s v="1 Descuento (Conduct) "/>
    <n v="132417"/>
    <x v="0"/>
    <n v="14534.210499999999"/>
    <x v="1545"/>
    <x v="0"/>
    <m/>
  </r>
  <r>
    <d v="2025-10-28T03:24:04"/>
    <x v="1"/>
    <x v="2"/>
    <s v="LONDOO LOPERA DUVAN ANDRES"/>
    <x v="1"/>
    <x v="0"/>
    <n v="210"/>
    <n v="19.090909090909101"/>
    <n v="237.35384615384601"/>
    <m/>
    <n v="132417"/>
    <x v="1"/>
    <n v="14534.210499999999"/>
    <x v="1545"/>
    <x v="0"/>
    <m/>
  </r>
  <r>
    <d v="2025-10-28T03:24:04"/>
    <x v="9"/>
    <x v="3"/>
    <s v="LOPEZ PINEDA DANIEL ESTIVEN"/>
    <x v="1"/>
    <x v="0"/>
    <n v="233"/>
    <n v="21.181818181818201"/>
    <n v="237.35384615384601"/>
    <s v="3 Descuentos (Conducts) "/>
    <n v="132417"/>
    <x v="0"/>
    <n v="14534.210499999999"/>
    <x v="1545"/>
    <x v="0"/>
    <m/>
  </r>
  <r>
    <d v="2025-10-28T03:24:05"/>
    <x v="1"/>
    <x v="4"/>
    <s v="JARAMILLO JARAMILLO FRANCISCO WBEIMAR"/>
    <x v="5"/>
    <x v="0"/>
    <n v="4"/>
    <n v="4"/>
    <n v="21.577622377622401"/>
    <m/>
    <n v="12037.909100000001"/>
    <x v="1"/>
    <n v="14534.210499999999"/>
    <x v="1545"/>
    <x v="0"/>
    <m/>
  </r>
  <r>
    <d v="2025-10-28T03:24:06"/>
    <x v="9"/>
    <x v="5"/>
    <s v="VERENZUELA MARTINEZ ALEXANDER"/>
    <x v="3"/>
    <x v="0"/>
    <n v="249"/>
    <n v="24.9"/>
    <n v="215.77622377622399"/>
    <s v="2 Descuentos (Usuarios desubicados) "/>
    <n v="120379.0909"/>
    <x v="1"/>
    <n v="14534.210499999999"/>
    <x v="1545"/>
    <x v="0"/>
    <m/>
  </r>
  <r>
    <d v="2025-10-28T03:24:07"/>
    <x v="1"/>
    <x v="6"/>
    <s v="CARTAGENA RAMIREZ FREDY ALONSO"/>
    <x v="0"/>
    <x v="0"/>
    <n v="238"/>
    <n v="26.4444444444444"/>
    <n v="194.198601398601"/>
    <m/>
    <n v="108341.18180000001"/>
    <x v="0"/>
    <n v="14534.210499999999"/>
    <x v="1545"/>
    <x v="0"/>
    <m/>
  </r>
  <r>
    <d v="2025-10-28T03:24:09"/>
    <x v="9"/>
    <x v="7"/>
    <s v="MARIN ALZATE KEVIN ANDRES"/>
    <x v="3"/>
    <x v="0"/>
    <n v="207"/>
    <n v="20.7"/>
    <n v="215.77622377622399"/>
    <m/>
    <n v="120379.0909"/>
    <x v="0"/>
    <n v="14534.210499999999"/>
    <x v="1545"/>
    <x v="0"/>
    <m/>
  </r>
  <r>
    <d v="2025-10-28T03:24:10"/>
    <x v="1"/>
    <x v="8"/>
    <s v="YEPES TORRES JHON ALEXANDER"/>
    <x v="0"/>
    <x v="0"/>
    <n v="225"/>
    <n v="25"/>
    <n v="194.198601398601"/>
    <s v="Se descuenta 0.5 viaje 4 24 am ya que sube por el 13 sin autorizacin "/>
    <n v="102322.1168"/>
    <x v="0"/>
    <n v="14534.210499999999"/>
    <x v="1545"/>
    <x v="2"/>
    <n v="10.789"/>
  </r>
  <r>
    <d v="2025-10-28T03:24:11"/>
    <x v="9"/>
    <x v="9"/>
    <s v="DAVID  HENRY GIOVANNY"/>
    <x v="3"/>
    <x v="0"/>
    <n v="255"/>
    <n v="25.5"/>
    <n v="215.77622377622399"/>
    <s v="1 Descuento (Conduct) "/>
    <n v="120379.0909"/>
    <x v="0"/>
    <n v="14534.210499999999"/>
    <x v="1545"/>
    <x v="0"/>
    <m/>
  </r>
  <r>
    <d v="2025-10-28T03:24:13"/>
    <x v="1"/>
    <x v="10"/>
    <s v="CUADROS PRESIGA JOSE GABRIEL"/>
    <x v="0"/>
    <x v="0"/>
    <n v="226"/>
    <n v="25.1111111111111"/>
    <n v="194.198601398601"/>
    <m/>
    <n v="108341.18180000001"/>
    <x v="0"/>
    <n v="14534.210499999999"/>
    <x v="1545"/>
    <x v="0"/>
    <m/>
  </r>
  <r>
    <d v="2025-10-28T03:24:14"/>
    <x v="9"/>
    <x v="11"/>
    <s v="DURANGO PAEZ GILDARDO"/>
    <x v="1"/>
    <x v="0"/>
    <n v="254"/>
    <n v="23.090909090909101"/>
    <n v="237.35384615384601"/>
    <m/>
    <n v="132417"/>
    <x v="1"/>
    <n v="14534.210499999999"/>
    <x v="1545"/>
    <x v="0"/>
    <m/>
  </r>
  <r>
    <d v="2025-10-28T03:24:15"/>
    <x v="1"/>
    <x v="12"/>
    <s v="HERNANDEZ MACIAS GILBERTO"/>
    <x v="3"/>
    <x v="0"/>
    <n v="255"/>
    <n v="25.5"/>
    <n v="215.77622377622399"/>
    <s v="Se descuenta 0.5 viaje de 4 06 am ya que NO ingresa a san juan "/>
    <n v="114360.02589999999"/>
    <x v="1"/>
    <n v="14534.210499999999"/>
    <x v="1545"/>
    <x v="2"/>
    <n v="10.789"/>
  </r>
  <r>
    <d v="2025-10-28T03:24:16"/>
    <x v="9"/>
    <x v="13"/>
    <s v="PEREZ GARCIA JUAN ESTEBAN"/>
    <x v="1"/>
    <x v="0"/>
    <n v="237"/>
    <n v="21.545454545454501"/>
    <n v="237.35384615384601"/>
    <s v="2 Descuentos (Usuario desubicado y conduct) "/>
    <n v="132417"/>
    <x v="0"/>
    <n v="14534.210499999999"/>
    <x v="1545"/>
    <x v="0"/>
    <m/>
  </r>
  <r>
    <d v="2025-10-28T03:24:17"/>
    <x v="1"/>
    <x v="15"/>
    <s v="ALBERTO ARISTIZABAL RAFAEL"/>
    <x v="3"/>
    <x v="0"/>
    <n v="209"/>
    <n v="20.9"/>
    <n v="215.77622377622399"/>
    <m/>
    <n v="120379.0909"/>
    <x v="0"/>
    <n v="14534.210499999999"/>
    <x v="1545"/>
    <x v="0"/>
    <m/>
  </r>
  <r>
    <d v="2025-10-28T03:24:18"/>
    <x v="9"/>
    <x v="16"/>
    <s v="MACEA ARBELAEZ MATEO"/>
    <x v="4"/>
    <x v="0"/>
    <n v="129"/>
    <n v="18.428571428571399"/>
    <n v="151.04335664335699"/>
    <s v="1 Descuento (Conduct) "/>
    <n v="84265.363599999997"/>
    <x v="0"/>
    <n v="14534.210499999999"/>
    <x v="1545"/>
    <x v="0"/>
    <m/>
  </r>
  <r>
    <d v="2025-10-28T03:24:19"/>
    <x v="1"/>
    <x v="17"/>
    <s v="VALENCIA MENDOZA JHON"/>
    <x v="2"/>
    <x v="0"/>
    <n v="171"/>
    <n v="28.5"/>
    <n v="129.465734265734"/>
    <m/>
    <n v="72227.454500000007"/>
    <x v="0"/>
    <n v="14534.210499999999"/>
    <x v="1545"/>
    <x v="0"/>
    <m/>
  </r>
  <r>
    <d v="2025-10-28T03:24:22"/>
    <x v="9"/>
    <x v="18"/>
    <s v="MACIAS HERNANDEZ JULIAN DAVID"/>
    <x v="9"/>
    <x v="0"/>
    <n v="257"/>
    <n v="21.4166666666667"/>
    <n v="258.93146853146902"/>
    <s v="1 Descuento (Despachador) "/>
    <n v="144454.90909999999"/>
    <x v="0"/>
    <n v="14534.210499999999"/>
    <x v="1545"/>
    <x v="0"/>
    <m/>
  </r>
  <r>
    <d v="2025-10-28T03:24:23"/>
    <x v="1"/>
    <x v="19"/>
    <s v="QUIRAMA CASTAEDA JHON JADER"/>
    <x v="6"/>
    <x v="0"/>
    <n v="168"/>
    <n v="22.4"/>
    <n v="161.83216783216801"/>
    <m/>
    <n v="90284.318199999994"/>
    <x v="1"/>
    <n v="14534.210499999999"/>
    <x v="1545"/>
    <x v="0"/>
    <m/>
  </r>
  <r>
    <d v="2025-10-28T03:24:23"/>
    <x v="9"/>
    <x v="20"/>
    <s v="SALDARRIAGA PARRA LUIS ALBERTO"/>
    <x v="0"/>
    <x v="0"/>
    <n v="150"/>
    <n v="16.6666666666667"/>
    <n v="194.198601398601"/>
    <m/>
    <n v="108341.18180000001"/>
    <x v="2"/>
    <n v="14534.210499999999"/>
    <x v="1545"/>
    <x v="0"/>
    <m/>
  </r>
  <r>
    <d v="2025-10-28T03:24:24"/>
    <x v="1"/>
    <x v="21"/>
    <s v="JIMENEZ HERNANDEZ ESTEBAN CAMILO"/>
    <x v="4"/>
    <x v="0"/>
    <n v="144"/>
    <n v="20.571428571428601"/>
    <n v="151.04335664335699"/>
    <m/>
    <n v="84265.363599999997"/>
    <x v="0"/>
    <n v="14534.210499999999"/>
    <x v="1545"/>
    <x v="0"/>
    <m/>
  </r>
  <r>
    <d v="2025-10-28T03:24:25"/>
    <x v="9"/>
    <x v="38"/>
    <s v="JIMENEZ HURTADO CARLOS ESTIVEN"/>
    <x v="0"/>
    <x v="0"/>
    <n v="180"/>
    <n v="20"/>
    <n v="194.198601398601"/>
    <m/>
    <n v="108341.18180000001"/>
    <x v="1"/>
    <n v="14534.210499999999"/>
    <x v="1545"/>
    <x v="0"/>
    <m/>
  </r>
  <r>
    <d v="2025-10-28T03:24:26"/>
    <x v="1"/>
    <x v="22"/>
    <s v="CIRO MARIN RODRIGO ALBERTO "/>
    <x v="0"/>
    <x v="0"/>
    <n v="182"/>
    <n v="20.2222222222222"/>
    <n v="194.198601398601"/>
    <m/>
    <n v="108341.18180000001"/>
    <x v="0"/>
    <n v="14534.210499999999"/>
    <x v="1545"/>
    <x v="0"/>
    <m/>
  </r>
  <r>
    <d v="2025-10-28T03:24:27"/>
    <x v="9"/>
    <x v="23"/>
    <s v="FLORES RINCON JORGE ALBERTO"/>
    <x v="13"/>
    <x v="0"/>
    <n v="262"/>
    <n v="18.714285714285701"/>
    <n v="302.08671328671301"/>
    <m/>
    <n v="168530.7273"/>
    <x v="0"/>
    <n v="14534.210499999999"/>
    <x v="1545"/>
    <x v="0"/>
    <m/>
  </r>
  <r>
    <d v="2025-10-28T03:24:28"/>
    <x v="1"/>
    <x v="25"/>
    <s v="MURILLO  YORMAN ANDRES"/>
    <x v="9"/>
    <x v="0"/>
    <n v="262"/>
    <n v="21.8333333333333"/>
    <n v="258.93146853146902"/>
    <m/>
    <n v="144454.90909999999"/>
    <x v="0"/>
    <n v="14534.210499999999"/>
    <x v="1545"/>
    <x v="0"/>
    <m/>
  </r>
  <r>
    <d v="2025-10-28T03:24:28"/>
    <x v="9"/>
    <x v="39"/>
    <s v="IBARGUEN GARRIDO JUAN ESTEBAN"/>
    <x v="1"/>
    <x v="0"/>
    <n v="225"/>
    <n v="20.454545454545499"/>
    <n v="237.35384615384601"/>
    <m/>
    <n v="132417"/>
    <x v="0"/>
    <n v="14534.210499999999"/>
    <x v="1545"/>
    <x v="0"/>
    <m/>
  </r>
  <r>
    <d v="2025-10-28T03:24:28"/>
    <x v="1"/>
    <x v="27"/>
    <s v="LAYOS JIMENEZ JOHAN CAMILO"/>
    <x v="3"/>
    <x v="0"/>
    <n v="159"/>
    <n v="15.9"/>
    <n v="215.77622377622399"/>
    <s v="1 Descuento (Despachador) "/>
    <n v="120379.0909"/>
    <x v="0"/>
    <n v="14534.210499999999"/>
    <x v="1545"/>
    <x v="0"/>
    <m/>
  </r>
  <r>
    <d v="2025-10-28T03:24:29"/>
    <x v="9"/>
    <x v="28"/>
    <s v="MARULANDA JARAMILLO DAWER ANDRES"/>
    <x v="3"/>
    <x v="0"/>
    <n v="199"/>
    <n v="19.899999999999999"/>
    <n v="215.77622377622399"/>
    <m/>
    <n v="120379.0909"/>
    <x v="0"/>
    <n v="14534.210499999999"/>
    <x v="1545"/>
    <x v="0"/>
    <m/>
  </r>
  <r>
    <d v="2025-10-28T03:24:30"/>
    <x v="1"/>
    <x v="29"/>
    <s v="MONTOYA OSPINA GILBERTO ANTONIO"/>
    <x v="9"/>
    <x v="0"/>
    <n v="300"/>
    <n v="25"/>
    <n v="258.93146853146902"/>
    <m/>
    <n v="144454.90909999999"/>
    <x v="0"/>
    <n v="14534.210499999999"/>
    <x v="1545"/>
    <x v="0"/>
    <m/>
  </r>
  <r>
    <d v="2025-10-28T03:24:31"/>
    <x v="9"/>
    <x v="31"/>
    <s v="MARTINEZ CHAVERRA LUIS NORBERTO"/>
    <x v="9"/>
    <x v="0"/>
    <n v="256"/>
    <n v="21.3333333333333"/>
    <n v="258.93146853146902"/>
    <m/>
    <n v="144454.90909999999"/>
    <x v="0"/>
    <n v="14534.210499999999"/>
    <x v="1545"/>
    <x v="0"/>
    <m/>
  </r>
  <r>
    <d v="2025-10-28T03:24:32"/>
    <x v="1"/>
    <x v="32"/>
    <s v="TABORDA ROJAS DIEGO ALEJANDRO"/>
    <x v="6"/>
    <x v="0"/>
    <n v="183"/>
    <n v="22.875"/>
    <n v="172.62097902097901"/>
    <m/>
    <n v="96303.272700000001"/>
    <x v="1"/>
    <n v="14534.210499999999"/>
    <x v="1545"/>
    <x v="0"/>
    <m/>
  </r>
  <r>
    <d v="2025-10-28T03:24:33"/>
    <x v="9"/>
    <x v="33"/>
    <s v="CALLE BOTERO JUAN RICARDO"/>
    <x v="1"/>
    <x v="0"/>
    <n v="228"/>
    <n v="20.727272727272702"/>
    <n v="237.35384615384601"/>
    <m/>
    <n v="132417"/>
    <x v="0"/>
    <n v="14534.210499999999"/>
    <x v="1545"/>
    <x v="0"/>
    <m/>
  </r>
  <r>
    <d v="2025-10-28T03:24:34"/>
    <x v="1"/>
    <x v="34"/>
    <s v="PALMAR PANA EDIXON JOSUE"/>
    <x v="0"/>
    <x v="0"/>
    <n v="214"/>
    <n v="23.7777777777778"/>
    <n v="194.198601398601"/>
    <m/>
    <n v="108341.18180000001"/>
    <x v="0"/>
    <n v="14534.210499999999"/>
    <x v="1545"/>
    <x v="0"/>
    <m/>
  </r>
  <r>
    <d v="2025-10-28T03:24:36"/>
    <x v="9"/>
    <x v="35"/>
    <s v="OCAMPO OCAMPO ANTONIO JOSE"/>
    <x v="3"/>
    <x v="0"/>
    <n v="233"/>
    <n v="23.3"/>
    <n v="215.77622377622399"/>
    <m/>
    <n v="120379.0909"/>
    <x v="0"/>
    <n v="14534.210499999999"/>
    <x v="1545"/>
    <x v="0"/>
    <m/>
  </r>
  <r>
    <d v="2025-10-28T03:24:38"/>
    <x v="1"/>
    <x v="41"/>
    <s v="JARAMILLO JARAMILLO FRANCISCO WBEIMAR"/>
    <x v="6"/>
    <x v="0"/>
    <n v="160"/>
    <n v="20"/>
    <n v="172.62097902097901"/>
    <s v="1 Descuento (Usuario desubicado) "/>
    <n v="96303.272700000001"/>
    <x v="1"/>
    <n v="14534.210499999999"/>
    <x v="1545"/>
    <x v="0"/>
    <m/>
  </r>
  <r>
    <d v="2025-10-28T03:24:39"/>
    <x v="9"/>
    <x v="40"/>
    <s v="AGUDELO GARCIA DENIN ANGELO"/>
    <x v="2"/>
    <x v="0"/>
    <n v="134"/>
    <n v="22.3333333333333"/>
    <n v="129.465734265734"/>
    <m/>
    <n v="72227.454500000007"/>
    <x v="1"/>
    <n v="14534.210499999999"/>
    <x v="1545"/>
    <x v="0"/>
    <m/>
  </r>
  <r>
    <d v="2025-10-29T03:11:16"/>
    <x v="1"/>
    <x v="5"/>
    <s v="GONZALEZ PEREZ RAFAEL JOSE"/>
    <x v="3"/>
    <x v="0"/>
    <n v="170"/>
    <n v="17"/>
    <n v="204.149933065596"/>
    <m/>
    <n v="113577.7108"/>
    <x v="1"/>
    <n v="13464.1026"/>
    <x v="1546"/>
    <x v="0"/>
    <m/>
  </r>
  <r>
    <d v="2025-10-29T03:11:14"/>
    <x v="9"/>
    <x v="0"/>
    <s v="HINCAPIE VILLA JUAN ESTIVEN"/>
    <x v="6"/>
    <x v="0"/>
    <n v="170"/>
    <n v="21.25"/>
    <n v="163.31994645247701"/>
    <s v="2 Descuentos (Monitoreo y despachador) "/>
    <n v="90862.168699999995"/>
    <x v="0"/>
    <n v="13464.1026"/>
    <x v="1546"/>
    <x v="0"/>
    <m/>
  </r>
  <r>
    <d v="2025-10-29T03:11:14"/>
    <x v="1"/>
    <x v="36"/>
    <s v="PARIAS MURIEL JHON FREDY"/>
    <x v="0"/>
    <x v="0"/>
    <n v="200"/>
    <n v="22.2222222222222"/>
    <n v="183.734939759036"/>
    <m/>
    <n v="102219.93979999999"/>
    <x v="1"/>
    <n v="13464.1026"/>
    <x v="1546"/>
    <x v="0"/>
    <m/>
  </r>
  <r>
    <d v="2025-10-29T03:11:14"/>
    <x v="9"/>
    <x v="1"/>
    <s v="ESPINOZA CHAVARRIA GUILLERMO LEON"/>
    <x v="0"/>
    <x v="0"/>
    <n v="180"/>
    <n v="20"/>
    <n v="183.734939759036"/>
    <m/>
    <n v="102219.93979999999"/>
    <x v="0"/>
    <n v="13464.1026"/>
    <x v="1546"/>
    <x v="0"/>
    <m/>
  </r>
  <r>
    <d v="2025-10-29T03:11:14"/>
    <x v="1"/>
    <x v="37"/>
    <s v="SANCHEZ BETANCOURT FRANSCISCO"/>
    <x v="3"/>
    <x v="0"/>
    <n v="207"/>
    <n v="20.7"/>
    <n v="204.149933065596"/>
    <m/>
    <n v="113577.7108"/>
    <x v="0"/>
    <n v="13464.1026"/>
    <x v="1546"/>
    <x v="0"/>
    <m/>
  </r>
  <r>
    <d v="2025-10-29T03:11:15"/>
    <x v="9"/>
    <x v="2"/>
    <s v="LONDOO LOPERA DUVAN ANDRES"/>
    <x v="3"/>
    <x v="0"/>
    <n v="208"/>
    <n v="20.8"/>
    <n v="204.149933065596"/>
    <s v="1 Descuento (Conduct) "/>
    <n v="113577.7108"/>
    <x v="1"/>
    <n v="13464.1026"/>
    <x v="1546"/>
    <x v="0"/>
    <m/>
  </r>
  <r>
    <d v="2025-10-29T03:11:15"/>
    <x v="1"/>
    <x v="3"/>
    <s v="LOPEZ PINEDA DANIEL ESTIVEN"/>
    <x v="1"/>
    <x v="0"/>
    <n v="203"/>
    <n v="18.454545454545499"/>
    <n v="224.56492637215501"/>
    <m/>
    <n v="124935.4819"/>
    <x v="0"/>
    <n v="13464.1026"/>
    <x v="1546"/>
    <x v="0"/>
    <m/>
  </r>
  <r>
    <d v="2025-10-29T03:11:15"/>
    <x v="9"/>
    <x v="4"/>
    <s v="PALACIO ARIAS YORFAN ALEXIS"/>
    <x v="6"/>
    <x v="0"/>
    <n v="168"/>
    <n v="21"/>
    <n v="163.31994645247701"/>
    <s v="1 Descuento (Conduct) "/>
    <n v="90862.168699999995"/>
    <x v="1"/>
    <n v="13464.1026"/>
    <x v="1546"/>
    <x v="0"/>
    <m/>
  </r>
  <r>
    <d v="2025-10-29T03:11:16"/>
    <x v="9"/>
    <x v="6"/>
    <s v="CARTAGENA RAMIREZ FREDY ALONSO"/>
    <x v="0"/>
    <x v="0"/>
    <n v="228"/>
    <n v="25.3333333333333"/>
    <n v="183.734939759036"/>
    <m/>
    <n v="102219.93979999999"/>
    <x v="0"/>
    <n v="13464.1026"/>
    <x v="1546"/>
    <x v="0"/>
    <m/>
  </r>
  <r>
    <d v="2025-10-29T03:11:16"/>
    <x v="1"/>
    <x v="7"/>
    <s v="MARIN ALZATE KEVIN ANDRES"/>
    <x v="3"/>
    <x v="0"/>
    <n v="187"/>
    <n v="18.7"/>
    <n v="204.149933065596"/>
    <m/>
    <n v="113577.7108"/>
    <x v="0"/>
    <n v="13464.1026"/>
    <x v="1546"/>
    <x v="0"/>
    <m/>
  </r>
  <r>
    <d v="2025-10-29T03:11:16"/>
    <x v="9"/>
    <x v="8"/>
    <s v="YEPES TORRES JHON ALEXANDER"/>
    <x v="0"/>
    <x v="0"/>
    <n v="187"/>
    <n v="20.7777777777778"/>
    <n v="183.734939759036"/>
    <m/>
    <n v="102219.93979999999"/>
    <x v="0"/>
    <n v="13464.1026"/>
    <x v="1546"/>
    <x v="0"/>
    <m/>
  </r>
  <r>
    <d v="2025-10-29T03:11:17"/>
    <x v="1"/>
    <x v="9"/>
    <s v="DAVID  HENRY GIOVANNY"/>
    <x v="3"/>
    <x v="0"/>
    <n v="204"/>
    <n v="20.399999999999999"/>
    <n v="204.149933065596"/>
    <m/>
    <n v="113577.7108"/>
    <x v="0"/>
    <n v="13464.1026"/>
    <x v="1546"/>
    <x v="0"/>
    <m/>
  </r>
  <r>
    <d v="2025-10-29T03:11:17"/>
    <x v="9"/>
    <x v="10"/>
    <s v="CUADROS PRESIGA JOSE GABRIEL"/>
    <x v="3"/>
    <x v="0"/>
    <n v="219"/>
    <n v="21.9"/>
    <n v="204.149933065596"/>
    <s v="1 Descuento (transbordo) "/>
    <n v="113577.7108"/>
    <x v="0"/>
    <n v="13464.1026"/>
    <x v="1546"/>
    <x v="0"/>
    <m/>
  </r>
  <r>
    <d v="2025-10-29T03:11:17"/>
    <x v="1"/>
    <x v="11"/>
    <s v="VERENZUELA MARTINEZ ALEXANDER "/>
    <x v="9"/>
    <x v="0"/>
    <n v="269"/>
    <n v="22.4166666666667"/>
    <n v="244.97991967871499"/>
    <s v="4 Descuentos (transbordo y usuario desubicado) "/>
    <n v="136293.253"/>
    <x v="1"/>
    <n v="13464.1026"/>
    <x v="1546"/>
    <x v="0"/>
    <m/>
  </r>
  <r>
    <d v="2025-10-29T03:11:18"/>
    <x v="9"/>
    <x v="12"/>
    <s v="HERNANDEZ MACIAS GILBERTO"/>
    <x v="0"/>
    <x v="0"/>
    <n v="206"/>
    <n v="22.8888888888889"/>
    <n v="183.734939759036"/>
    <s v="2 Descuentos (Conducts) "/>
    <n v="102219.93979999999"/>
    <x v="1"/>
    <n v="13464.1026"/>
    <x v="1546"/>
    <x v="0"/>
    <m/>
  </r>
  <r>
    <d v="2025-10-29T03:11:18"/>
    <x v="1"/>
    <x v="13"/>
    <s v="PEREZ GARCIA JUAN ESTEBAN"/>
    <x v="0"/>
    <x v="0"/>
    <n v="155"/>
    <n v="17.2222222222222"/>
    <n v="183.734939759036"/>
    <s v="1 Descuento (Conduct) "/>
    <n v="102219.93979999999"/>
    <x v="0"/>
    <n v="13464.1026"/>
    <x v="1546"/>
    <x v="0"/>
    <m/>
  </r>
  <r>
    <d v="2025-10-29T03:11:18"/>
    <x v="9"/>
    <x v="14"/>
    <s v="PARRA VILLA YUBER ALONSO"/>
    <x v="4"/>
    <x v="0"/>
    <n v="136"/>
    <n v="19.428571428571399"/>
    <n v="142.90495314591701"/>
    <m/>
    <n v="79504.397599999997"/>
    <x v="0"/>
    <n v="13464.1026"/>
    <x v="1546"/>
    <x v="0"/>
    <m/>
  </r>
  <r>
    <d v="2025-10-29T03:11:19"/>
    <x v="1"/>
    <x v="15"/>
    <s v="ALBERTO ARISTIZABAL RAFAEL"/>
    <x v="3"/>
    <x v="0"/>
    <n v="218"/>
    <n v="21.8"/>
    <n v="204.149933065596"/>
    <m/>
    <n v="113577.7108"/>
    <x v="0"/>
    <n v="13464.1026"/>
    <x v="1546"/>
    <x v="0"/>
    <m/>
  </r>
  <r>
    <d v="2025-10-29T03:11:19"/>
    <x v="9"/>
    <x v="16"/>
    <s v="MACEA ARBELAEZ MATEO"/>
    <x v="9"/>
    <x v="0"/>
    <n v="212"/>
    <n v="16.96"/>
    <n v="255.187416331995"/>
    <s v="1 Descuento (Despachador) "/>
    <n v="141972.13860000001"/>
    <x v="0"/>
    <n v="13464.1026"/>
    <x v="1546"/>
    <x v="0"/>
    <m/>
  </r>
  <r>
    <d v="2025-10-29T03:11:19"/>
    <x v="1"/>
    <x v="17"/>
    <s v="VALENCIA MENDOZA JHON"/>
    <x v="3"/>
    <x v="0"/>
    <n v="185"/>
    <n v="18.5"/>
    <n v="204.149933065596"/>
    <s v="1 Descuento (Conduct) "/>
    <n v="113577.7108"/>
    <x v="0"/>
    <n v="13464.1026"/>
    <x v="1546"/>
    <x v="0"/>
    <m/>
  </r>
  <r>
    <d v="2025-10-29T03:11:19"/>
    <x v="9"/>
    <x v="18"/>
    <s v="DURANGO DAVID JOSE"/>
    <x v="2"/>
    <x v="0"/>
    <n v="121"/>
    <n v="20.1666666666667"/>
    <n v="122.489959839357"/>
    <m/>
    <n v="68146.626499999998"/>
    <x v="0"/>
    <n v="13464.1026"/>
    <x v="1546"/>
    <x v="0"/>
    <m/>
  </r>
  <r>
    <d v="2025-10-29T03:11:20"/>
    <x v="1"/>
    <x v="19"/>
    <s v="QUIRAMA CASTAEDA JHON JADER"/>
    <x v="0"/>
    <x v="0"/>
    <n v="232"/>
    <n v="25.7777777777778"/>
    <n v="183.734939759036"/>
    <s v="1 Descuento (Monitoreo) "/>
    <n v="102219.93979999999"/>
    <x v="1"/>
    <n v="13464.1026"/>
    <x v="1546"/>
    <x v="0"/>
    <m/>
  </r>
  <r>
    <d v="2025-10-29T03:11:20"/>
    <x v="9"/>
    <x v="20"/>
    <s v="SALDARRIAGA PARRA LUIS ALBERTO"/>
    <x v="0"/>
    <x v="0"/>
    <n v="155"/>
    <n v="17.2222222222222"/>
    <n v="183.734939759036"/>
    <m/>
    <n v="102219.93979999999"/>
    <x v="2"/>
    <n v="13464.1026"/>
    <x v="1546"/>
    <x v="0"/>
    <m/>
  </r>
  <r>
    <d v="2025-10-29T03:11:20"/>
    <x v="1"/>
    <x v="38"/>
    <s v="JIMENEZ HURTADO CARLOS ESTIVEN"/>
    <x v="4"/>
    <x v="0"/>
    <n v="175"/>
    <n v="25"/>
    <n v="142.90495314591701"/>
    <m/>
    <n v="79504.397599999997"/>
    <x v="1"/>
    <n v="13464.1026"/>
    <x v="1546"/>
    <x v="0"/>
    <m/>
  </r>
  <r>
    <d v="2025-10-29T03:11:20"/>
    <x v="1"/>
    <x v="22"/>
    <s v="CIRO MARIN RODRIGO ALBERTO"/>
    <x v="0"/>
    <x v="0"/>
    <n v="179"/>
    <n v="19.8888888888889"/>
    <n v="183.734939759036"/>
    <m/>
    <n v="102219.93979999999"/>
    <x v="0"/>
    <n v="13464.1026"/>
    <x v="1546"/>
    <x v="0"/>
    <m/>
  </r>
  <r>
    <d v="2025-10-29T03:11:21"/>
    <x v="9"/>
    <x v="23"/>
    <s v="FLORES RINCON JORGE ALBERTO"/>
    <x v="12"/>
    <x v="0"/>
    <n v="237"/>
    <n v="18.230769230769202"/>
    <n v="265.394912985274"/>
    <m/>
    <n v="147651.02410000001"/>
    <x v="0"/>
    <n v="13464.1026"/>
    <x v="1546"/>
    <x v="0"/>
    <m/>
  </r>
  <r>
    <d v="2025-10-29T03:11:21"/>
    <x v="1"/>
    <x v="24"/>
    <s v="PULGARIN GARCIA YONATHAN ANDRES"/>
    <x v="0"/>
    <x v="3"/>
    <n v="174"/>
    <n v="19.3333333333333"/>
    <n v="183.734939759036"/>
    <m/>
    <n v="102219.93979999999"/>
    <x v="0"/>
    <n v="13464.1026"/>
    <x v="1546"/>
    <x v="0"/>
    <m/>
  </r>
  <r>
    <d v="2025-10-29T03:11:21"/>
    <x v="9"/>
    <x v="25"/>
    <s v="MURILLO  YORMAN ANDRES"/>
    <x v="13"/>
    <x v="0"/>
    <n v="287"/>
    <n v="20.5"/>
    <n v="285.80990629183401"/>
    <m/>
    <n v="159008.79519999999"/>
    <x v="0"/>
    <n v="13464.1026"/>
    <x v="1546"/>
    <x v="0"/>
    <m/>
  </r>
  <r>
    <d v="2025-10-29T03:11:22"/>
    <x v="1"/>
    <x v="39"/>
    <s v="IBARGUEN GARRIDO JUAN ESTEBAN"/>
    <x v="3"/>
    <x v="0"/>
    <n v="193"/>
    <n v="19.3"/>
    <n v="204.149933065596"/>
    <m/>
    <n v="113577.7108"/>
    <x v="0"/>
    <n v="13464.1026"/>
    <x v="1546"/>
    <x v="0"/>
    <m/>
  </r>
  <r>
    <d v="2025-10-29T03:11:22"/>
    <x v="9"/>
    <x v="27"/>
    <s v="OSORIO URREGO SANTIAGO"/>
    <x v="12"/>
    <x v="0"/>
    <n v="247"/>
    <n v="19"/>
    <n v="265.394912985274"/>
    <s v="4 Descuentos (transbordo) "/>
    <n v="147651.02410000001"/>
    <x v="0"/>
    <n v="13464.1026"/>
    <x v="1546"/>
    <x v="0"/>
    <m/>
  </r>
  <r>
    <d v="2025-10-29T03:11:22"/>
    <x v="1"/>
    <x v="28"/>
    <s v="MARULANDA JARAMILLO DAWER ANDRES"/>
    <x v="0"/>
    <x v="0"/>
    <n v="155"/>
    <n v="17.2222222222222"/>
    <n v="183.734939759036"/>
    <m/>
    <n v="102219.93979999999"/>
    <x v="0"/>
    <n v="13464.1026"/>
    <x v="1546"/>
    <x v="0"/>
    <m/>
  </r>
  <r>
    <d v="2025-10-29T03:11:22"/>
    <x v="9"/>
    <x v="29"/>
    <s v="MONTOYA OSPINA GILBERTO ANTONIO"/>
    <x v="1"/>
    <x v="0"/>
    <n v="285"/>
    <n v="25.909090909090899"/>
    <n v="224.56492637215501"/>
    <m/>
    <n v="124935.4819"/>
    <x v="0"/>
    <n v="13464.1026"/>
    <x v="1546"/>
    <x v="0"/>
    <m/>
  </r>
  <r>
    <d v="2025-10-29T03:11:23"/>
    <x v="1"/>
    <x v="31"/>
    <s v="MARTINEZ CHAVERRA LUIS NORBERTO"/>
    <x v="3"/>
    <x v="0"/>
    <n v="208"/>
    <n v="20.8"/>
    <n v="204.149933065596"/>
    <m/>
    <n v="113577.7108"/>
    <x v="0"/>
    <n v="13464.1026"/>
    <x v="1546"/>
    <x v="0"/>
    <m/>
  </r>
  <r>
    <d v="2025-10-29T03:11:23"/>
    <x v="9"/>
    <x v="32"/>
    <s v="TABORDA ROJAS DIEGO ALEJANDRO"/>
    <x v="0"/>
    <x v="0"/>
    <n v="214"/>
    <n v="23.7777777777778"/>
    <n v="183.734939759036"/>
    <m/>
    <n v="102219.93979999999"/>
    <x v="1"/>
    <n v="13464.1026"/>
    <x v="1546"/>
    <x v="0"/>
    <m/>
  </r>
  <r>
    <d v="2025-10-29T03:11:23"/>
    <x v="1"/>
    <x v="33"/>
    <s v="CALLE BOTERO JUAN RICARDO"/>
    <x v="4"/>
    <x v="0"/>
    <n v="162"/>
    <n v="23.1428571428571"/>
    <n v="142.90495314591701"/>
    <s v="2 Descuentos (Transbordo) "/>
    <n v="79504.397599999997"/>
    <x v="0"/>
    <n v="13464.1026"/>
    <x v="1546"/>
    <x v="0"/>
    <m/>
  </r>
  <r>
    <d v="2025-10-29T03:11:24"/>
    <x v="9"/>
    <x v="34"/>
    <s v="PALMAR PANA EDIXON JOSUE"/>
    <x v="0"/>
    <x v="0"/>
    <n v="153"/>
    <n v="17"/>
    <n v="183.734939759036"/>
    <s v="2 Descuentos (Conducts) "/>
    <n v="102219.93979999999"/>
    <x v="0"/>
    <n v="13464.1026"/>
    <x v="1546"/>
    <x v="0"/>
    <m/>
  </r>
  <r>
    <d v="2025-10-29T03:11:24"/>
    <x v="9"/>
    <x v="41"/>
    <s v="GARCIA DAVID WILSON ALBERTO"/>
    <x v="0"/>
    <x v="0"/>
    <n v="176"/>
    <n v="19.5555555555556"/>
    <n v="183.734939759036"/>
    <m/>
    <n v="102219.93979999999"/>
    <x v="1"/>
    <n v="13464.1026"/>
    <x v="1546"/>
    <x v="0"/>
    <m/>
  </r>
  <r>
    <d v="2025-10-29T03:11:24"/>
    <x v="1"/>
    <x v="35"/>
    <s v="JARAMILLO JARAMILLO FRANCISCO WBEIMAR"/>
    <x v="0"/>
    <x v="0"/>
    <n v="159"/>
    <n v="17.6666666666667"/>
    <n v="183.734939759036"/>
    <m/>
    <n v="102219.93979999999"/>
    <x v="0"/>
    <n v="13464.1026"/>
    <x v="1546"/>
    <x v="0"/>
    <m/>
  </r>
  <r>
    <d v="2025-10-29T03:11:24"/>
    <x v="1"/>
    <x v="40"/>
    <s v="AGUDELO GARCIA DENIN ANGELO"/>
    <x v="0"/>
    <x v="0"/>
    <n v="201"/>
    <n v="22.3333333333333"/>
    <n v="183.734939759036"/>
    <m/>
    <n v="102219.93979999999"/>
    <x v="1"/>
    <n v="13464.1026"/>
    <x v="1546"/>
    <x v="0"/>
    <m/>
  </r>
  <r>
    <d v="2025-10-30T01:51:51"/>
    <x v="1"/>
    <x v="0"/>
    <s v="HINCAPIE VILLA JUAN ESTIVEN"/>
    <x v="3"/>
    <x v="0"/>
    <n v="181"/>
    <n v="18.100000000000001"/>
    <n v="206.62198391420901"/>
    <m/>
    <n v="115023.8606"/>
    <x v="0"/>
    <n v="12323.809499999999"/>
    <x v="1547"/>
    <x v="0"/>
    <m/>
  </r>
  <r>
    <d v="2025-10-30T01:51:51"/>
    <x v="9"/>
    <x v="36"/>
    <s v="PARIAS MURIEL JHON FREDY"/>
    <x v="0"/>
    <x v="0"/>
    <n v="220"/>
    <n v="24.4444444444444"/>
    <n v="185.959785522788"/>
    <s v="2 Descuentos (Conduct y asociado) "/>
    <n v="103521.4745"/>
    <x v="1"/>
    <n v="12323.809499999999"/>
    <x v="1547"/>
    <x v="0"/>
    <m/>
  </r>
  <r>
    <d v="2025-10-30T01:51:51"/>
    <x v="1"/>
    <x v="1"/>
    <s v="GONZALEZ IPUANA RENE"/>
    <x v="0"/>
    <x v="0"/>
    <n v="186"/>
    <n v="20.6666666666667"/>
    <n v="185.959785522788"/>
    <m/>
    <n v="103521.4745"/>
    <x v="0"/>
    <n v="12323.809499999999"/>
    <x v="1547"/>
    <x v="0"/>
    <m/>
  </r>
  <r>
    <d v="2025-10-30T01:51:51"/>
    <x v="9"/>
    <x v="37"/>
    <s v="SANCHEZ BETANCOURT FRANSCISCO"/>
    <x v="3"/>
    <x v="0"/>
    <n v="177"/>
    <n v="17.7"/>
    <n v="206.62198391420901"/>
    <s v="2 Descuentos (Conduct y despachador) "/>
    <n v="115023.8606"/>
    <x v="0"/>
    <n v="12323.809499999999"/>
    <x v="1547"/>
    <x v="0"/>
    <m/>
  </r>
  <r>
    <d v="2025-10-30T01:51:52"/>
    <x v="1"/>
    <x v="2"/>
    <s v="LONDOO LOPERA DUVAN ANDRES"/>
    <x v="3"/>
    <x v="0"/>
    <n v="229"/>
    <n v="22.9"/>
    <n v="206.62198391420901"/>
    <m/>
    <n v="115023.8606"/>
    <x v="1"/>
    <n v="12323.809499999999"/>
    <x v="1547"/>
    <x v="0"/>
    <m/>
  </r>
  <r>
    <d v="2025-10-30T01:51:52"/>
    <x v="9"/>
    <x v="3"/>
    <s v="LOPEZ PINEDA DANIEL ESTIVEN"/>
    <x v="6"/>
    <x v="0"/>
    <n v="188"/>
    <n v="23.5"/>
    <n v="165.29758713136701"/>
    <s v="11 Descuentos (Capacitacion)"/>
    <n v="92019.088499999998"/>
    <x v="0"/>
    <n v="12323.809499999999"/>
    <x v="1547"/>
    <x v="0"/>
    <m/>
  </r>
  <r>
    <d v="2025-10-30T01:51:52"/>
    <x v="1"/>
    <x v="4"/>
    <s v="PALACIO ARIAS YORFAN ALEXIS"/>
    <x v="0"/>
    <x v="0"/>
    <n v="195"/>
    <n v="21.6666666666667"/>
    <n v="185.959785522788"/>
    <s v="11 Descuentos (Capacitacion)"/>
    <n v="103521.4745"/>
    <x v="1"/>
    <n v="12323.809499999999"/>
    <x v="1547"/>
    <x v="0"/>
    <m/>
  </r>
  <r>
    <d v="2025-10-30T01:51:53"/>
    <x v="9"/>
    <x v="5"/>
    <s v="GONZALEZ PEREZ RAFAEL JOSE"/>
    <x v="6"/>
    <x v="0"/>
    <n v="153"/>
    <n v="19.125"/>
    <n v="165.29758713136701"/>
    <s v="11 Descuentos (Capacitacion)"/>
    <n v="92019.088499999998"/>
    <x v="1"/>
    <n v="12323.809499999999"/>
    <x v="1547"/>
    <x v="0"/>
    <m/>
  </r>
  <r>
    <d v="2025-10-30T01:51:53"/>
    <x v="1"/>
    <x v="6"/>
    <s v="CARTAGENA RAMIREZ FREDY ALONSO"/>
    <x v="9"/>
    <x v="0"/>
    <n v="268"/>
    <n v="22.3333333333333"/>
    <n v="247.94638069705101"/>
    <s v="3 Descuentos (Usuarios desubicados y despachador) "/>
    <n v="138028.63269999999"/>
    <x v="0"/>
    <n v="12323.809499999999"/>
    <x v="1547"/>
    <x v="0"/>
    <m/>
  </r>
  <r>
    <d v="2025-10-30T01:51:53"/>
    <x v="9"/>
    <x v="7"/>
    <s v="MURILLO  YORMAN ANDRES"/>
    <x v="1"/>
    <x v="0"/>
    <n v="217"/>
    <n v="19.727272727272702"/>
    <n v="227.28418230563"/>
    <m/>
    <n v="126526.2466"/>
    <x v="0"/>
    <n v="12323.809499999999"/>
    <x v="1547"/>
    <x v="0"/>
    <m/>
  </r>
  <r>
    <d v="2025-10-30T01:51:53"/>
    <x v="1"/>
    <x v="8"/>
    <s v="RESTREPO GOMEZ JAMES ALEXIS"/>
    <x v="1"/>
    <x v="0"/>
    <n v="228"/>
    <n v="20.727272727272702"/>
    <n v="227.28418230563"/>
    <s v="12 Descuentos (Capacitacion y transbordo)"/>
    <n v="126526.2466"/>
    <x v="0"/>
    <n v="12323.809499999999"/>
    <x v="1547"/>
    <x v="0"/>
    <m/>
  </r>
  <r>
    <d v="2025-10-30T01:51:54"/>
    <x v="9"/>
    <x v="9"/>
    <s v="DAVID  HENRY GIOVANNY"/>
    <x v="0"/>
    <x v="0"/>
    <n v="171"/>
    <n v="19"/>
    <n v="185.959785522788"/>
    <m/>
    <n v="103521.4745"/>
    <x v="0"/>
    <n v="12323.809499999999"/>
    <x v="1547"/>
    <x v="0"/>
    <m/>
  </r>
  <r>
    <d v="2025-10-30T01:51:54"/>
    <x v="1"/>
    <x v="11"/>
    <s v="DURANGO PAEZ GILDARDO"/>
    <x v="0"/>
    <x v="0"/>
    <n v="219"/>
    <n v="24.3333333333333"/>
    <n v="185.959785522788"/>
    <m/>
    <n v="103521.4745"/>
    <x v="1"/>
    <n v="12323.809499999999"/>
    <x v="1547"/>
    <x v="0"/>
    <m/>
  </r>
  <r>
    <d v="2025-10-30T01:51:54"/>
    <x v="9"/>
    <x v="12"/>
    <s v="HERNANDEZ MACIAS GILBERTO"/>
    <x v="0"/>
    <x v="0"/>
    <n v="194"/>
    <n v="21.5555555555556"/>
    <n v="185.959785522788"/>
    <s v="11 Descuentos (Capacitacion)"/>
    <n v="103521.4745"/>
    <x v="1"/>
    <n v="12323.809499999999"/>
    <x v="1547"/>
    <x v="0"/>
    <m/>
  </r>
  <r>
    <d v="2025-10-30T01:51:54"/>
    <x v="1"/>
    <x v="13"/>
    <s v="PEREZ GARCIA JUAN ESTEBAN"/>
    <x v="0"/>
    <x v="0"/>
    <n v="186"/>
    <n v="20.6666666666667"/>
    <n v="185.959785522788"/>
    <s v="1 Descuento (Despachador) "/>
    <n v="103521.4745"/>
    <x v="0"/>
    <n v="12323.809499999999"/>
    <x v="1547"/>
    <x v="0"/>
    <m/>
  </r>
  <r>
    <d v="2025-10-30T01:51:55"/>
    <x v="9"/>
    <x v="14"/>
    <s v="PARRA VILLA YUBER ALONSO"/>
    <x v="9"/>
    <x v="0"/>
    <n v="206"/>
    <n v="17.1666666666667"/>
    <n v="247.94638069705101"/>
    <m/>
    <n v="138028.63269999999"/>
    <x v="0"/>
    <n v="12323.809499999999"/>
    <x v="1547"/>
    <x v="0"/>
    <m/>
  </r>
  <r>
    <d v="2025-10-30T01:51:55"/>
    <x v="1"/>
    <x v="15"/>
    <s v="ALBERTO ARISTIZABAL RAFAEL"/>
    <x v="0"/>
    <x v="0"/>
    <n v="169"/>
    <n v="18.7777777777778"/>
    <n v="185.959785522788"/>
    <m/>
    <n v="103521.4745"/>
    <x v="0"/>
    <n v="12323.809499999999"/>
    <x v="1547"/>
    <x v="0"/>
    <m/>
  </r>
  <r>
    <d v="2025-10-30T01:51:55"/>
    <x v="9"/>
    <x v="16"/>
    <s v="JARAMILLO JARAMILLO FRANCISCO WBEIMAR"/>
    <x v="11"/>
    <x v="0"/>
    <n v="49"/>
    <n v="19.600000000000001"/>
    <n v="51.655495978552302"/>
    <m/>
    <n v="28755.965100000001"/>
    <x v="0"/>
    <n v="12323.809499999999"/>
    <x v="1547"/>
    <x v="0"/>
    <m/>
  </r>
  <r>
    <d v="2025-10-30T01:51:55"/>
    <x v="1"/>
    <x v="17"/>
    <s v="VALENCIA MENDOZA JHON"/>
    <x v="1"/>
    <x v="0"/>
    <n v="172"/>
    <n v="15.636363636363599"/>
    <n v="227.28418230563"/>
    <s v="11 Descuentos (Capacitacion)"/>
    <n v="126526.2466"/>
    <x v="0"/>
    <n v="12323.809499999999"/>
    <x v="1547"/>
    <x v="0"/>
    <m/>
  </r>
  <r>
    <d v="2025-10-30T01:51:56"/>
    <x v="9"/>
    <x v="18"/>
    <s v="DURANGO DAVID JOSE"/>
    <x v="0"/>
    <x v="0"/>
    <n v="182"/>
    <n v="20.2222222222222"/>
    <n v="185.959785522788"/>
    <m/>
    <n v="103521.4745"/>
    <x v="0"/>
    <n v="12323.809499999999"/>
    <x v="1547"/>
    <x v="0"/>
    <m/>
  </r>
  <r>
    <d v="2025-10-30T01:51:56"/>
    <x v="9"/>
    <x v="20"/>
    <s v="SALDARRIAGA PARRA LUIS ALBERTO"/>
    <x v="2"/>
    <x v="0"/>
    <n v="154"/>
    <n v="23.692307692307701"/>
    <n v="134.30428954423601"/>
    <m/>
    <n v="74765.509399999995"/>
    <x v="2"/>
    <n v="12323.809499999999"/>
    <x v="1547"/>
    <x v="0"/>
    <m/>
  </r>
  <r>
    <d v="2025-10-30T01:51:56"/>
    <x v="1"/>
    <x v="19"/>
    <s v="QUINTERO  ALVARO ANTONIO"/>
    <x v="0"/>
    <x v="0"/>
    <n v="162"/>
    <n v="18"/>
    <n v="185.959785522788"/>
    <m/>
    <n v="103521.4745"/>
    <x v="1"/>
    <n v="12323.809499999999"/>
    <x v="1547"/>
    <x v="0"/>
    <m/>
  </r>
  <r>
    <d v="2025-10-30T01:51:56"/>
    <x v="1"/>
    <x v="21"/>
    <s v="JIMENEZ HERNANDEZ ESTEBAN CAMILO"/>
    <x v="6"/>
    <x v="0"/>
    <n v="172"/>
    <n v="21.5"/>
    <n v="165.29758713136701"/>
    <s v="10 Descuentos (Capacitacion) "/>
    <n v="92019.088499999998"/>
    <x v="0"/>
    <n v="12323.809499999999"/>
    <x v="1547"/>
    <x v="0"/>
    <m/>
  </r>
  <r>
    <d v="2025-10-30T01:51:57"/>
    <x v="9"/>
    <x v="38"/>
    <s v="PULGARIN GARCIA YONATHAN ANDRES"/>
    <x v="0"/>
    <x v="0"/>
    <n v="193"/>
    <n v="21.4444444444444"/>
    <n v="185.959785522788"/>
    <s v="11 Descuentos (Capacitacion)"/>
    <n v="103521.4745"/>
    <x v="1"/>
    <n v="12323.809499999999"/>
    <x v="1547"/>
    <x v="0"/>
    <m/>
  </r>
  <r>
    <d v="2025-10-30T01:51:57"/>
    <x v="1"/>
    <x v="22"/>
    <s v="ESPINOZA CHAVARRIA GUILLERMO LEON"/>
    <x v="6"/>
    <x v="0"/>
    <n v="201"/>
    <n v="25.125"/>
    <n v="165.29758713136701"/>
    <m/>
    <n v="92019.088499999998"/>
    <x v="0"/>
    <n v="12323.809499999999"/>
    <x v="1547"/>
    <x v="0"/>
    <m/>
  </r>
  <r>
    <d v="2025-10-30T01:51:57"/>
    <x v="9"/>
    <x v="23"/>
    <s v="VERENZUELA MARTINEZ ALEXANDER"/>
    <x v="3"/>
    <x v="0"/>
    <n v="241"/>
    <n v="24.1"/>
    <n v="206.62198391420901"/>
    <s v="6 Descuentos (transbordo, conduct y usuarios desubicados) "/>
    <n v="115023.8606"/>
    <x v="0"/>
    <n v="12323.809499999999"/>
    <x v="1547"/>
    <x v="0"/>
    <m/>
  </r>
  <r>
    <d v="2025-10-30T01:51:57"/>
    <x v="1"/>
    <x v="24"/>
    <s v="OSORIO URREGO SANTIAGO"/>
    <x v="4"/>
    <x v="0"/>
    <n v="158"/>
    <n v="22.571428571428601"/>
    <n v="144.63538873994599"/>
    <m/>
    <n v="80516.702399999995"/>
    <x v="0"/>
    <n v="12323.809499999999"/>
    <x v="1547"/>
    <x v="0"/>
    <m/>
  </r>
  <r>
    <d v="2025-10-30T01:51:58"/>
    <x v="9"/>
    <x v="25"/>
    <s v="LEON PEREZ RAUL ENRIQUE"/>
    <x v="3"/>
    <x v="0"/>
    <n v="168"/>
    <n v="16.8"/>
    <n v="206.62198391420901"/>
    <s v="1 Descuento (Usuario movilidad reducida) "/>
    <n v="115023.8606"/>
    <x v="0"/>
    <n v="12323.809499999999"/>
    <x v="1547"/>
    <x v="0"/>
    <m/>
  </r>
  <r>
    <d v="2025-10-30T01:51:58"/>
    <x v="1"/>
    <x v="26"/>
    <s v="JIMENEZ HURTADO CARLOS ESTIVEN"/>
    <x v="6"/>
    <x v="0"/>
    <n v="175"/>
    <n v="21.875"/>
    <n v="165.29758713136701"/>
    <s v="10 Descuentos (Capacitacion) "/>
    <n v="92019.088499999998"/>
    <x v="0"/>
    <n v="12323.809499999999"/>
    <x v="1547"/>
    <x v="0"/>
    <m/>
  </r>
  <r>
    <d v="2025-10-30T01:51:58"/>
    <x v="1"/>
    <x v="27"/>
    <s v="LAYOS JIMENEZ JOHAN CAMILO"/>
    <x v="0"/>
    <x v="0"/>
    <n v="207"/>
    <n v="23"/>
    <n v="185.959785522788"/>
    <s v="1 Descuento (Usuario desubicado) "/>
    <n v="103521.4745"/>
    <x v="0"/>
    <n v="12323.809499999999"/>
    <x v="1547"/>
    <x v="0"/>
    <m/>
  </r>
  <r>
    <d v="2025-10-30T01:51:59"/>
    <x v="9"/>
    <x v="28"/>
    <s v="MARULANDA JARAMILLO DAWER ANDRES "/>
    <x v="0"/>
    <x v="0"/>
    <n v="158"/>
    <n v="17.5555555555556"/>
    <n v="185.959785522788"/>
    <m/>
    <n v="103521.4745"/>
    <x v="0"/>
    <n v="12323.809499999999"/>
    <x v="1547"/>
    <x v="0"/>
    <m/>
  </r>
  <r>
    <d v="2025-10-30T01:51:59"/>
    <x v="1"/>
    <x v="29"/>
    <s v="MONTOYA OSPINA GILBERTO ANTONIO"/>
    <x v="3"/>
    <x v="0"/>
    <n v="262"/>
    <n v="26.2"/>
    <n v="206.62198391420901"/>
    <s v="2 Descuentos (conduct y usuario desubicado) "/>
    <n v="115023.8606"/>
    <x v="0"/>
    <n v="12323.809499999999"/>
    <x v="1547"/>
    <x v="0"/>
    <m/>
  </r>
  <r>
    <d v="2025-10-30T01:51:58"/>
    <x v="9"/>
    <x v="39"/>
    <s v="IBARGUEN GARRIDO JUAN ESTEBAN"/>
    <x v="6"/>
    <x v="0"/>
    <n v="165"/>
    <n v="20.625"/>
    <n v="165.29758713136701"/>
    <m/>
    <n v="92019.088499999998"/>
    <x v="0"/>
    <n v="12323.809499999999"/>
    <x v="1547"/>
    <x v="0"/>
    <m/>
  </r>
  <r>
    <d v="2025-10-30T01:51:59"/>
    <x v="9"/>
    <x v="30"/>
    <s v="ARAQUE ARROYAVE JOSE ALBEIRO"/>
    <x v="6"/>
    <x v="0"/>
    <n v="166"/>
    <n v="20.75"/>
    <n v="165.29758713136701"/>
    <s v="3 Descuentos (conducts y usuario desubicado) "/>
    <n v="92019.088499999998"/>
    <x v="1"/>
    <n v="12323.809499999999"/>
    <x v="1547"/>
    <x v="0"/>
    <m/>
  </r>
  <r>
    <d v="2025-10-30T01:51:59"/>
    <x v="1"/>
    <x v="31"/>
    <s v="MARTINEZ CHAVERRA LUIS NORBERTO"/>
    <x v="0"/>
    <x v="0"/>
    <n v="182"/>
    <n v="20.2222222222222"/>
    <n v="185.959785522788"/>
    <m/>
    <n v="103521.4745"/>
    <x v="0"/>
    <n v="12323.809499999999"/>
    <x v="1547"/>
    <x v="0"/>
    <m/>
  </r>
  <r>
    <d v="2025-10-30T01:52:00"/>
    <x v="9"/>
    <x v="32"/>
    <s v="TABORDA ROJAS DIEGO ALEJANDRO"/>
    <x v="4"/>
    <x v="0"/>
    <n v="180"/>
    <n v="25.714285714285701"/>
    <n v="144.63538873994599"/>
    <s v="10 Descuentos (Capacitacion) "/>
    <n v="80516.702399999995"/>
    <x v="1"/>
    <n v="12323.809499999999"/>
    <x v="1547"/>
    <x v="0"/>
    <m/>
  </r>
  <r>
    <d v="2025-10-30T01:52:00"/>
    <x v="1"/>
    <x v="33"/>
    <s v="CALLE BOTERO JUAN RICARDO"/>
    <x v="4"/>
    <x v="0"/>
    <n v="140"/>
    <n v="20"/>
    <n v="144.63538873994599"/>
    <m/>
    <n v="80516.702399999995"/>
    <x v="0"/>
    <n v="12323.809499999999"/>
    <x v="1547"/>
    <x v="0"/>
    <m/>
  </r>
  <r>
    <d v="2025-10-30T01:52:00"/>
    <x v="9"/>
    <x v="34"/>
    <s v="PALMAR PANA EDIXON JOSUE"/>
    <x v="6"/>
    <x v="0"/>
    <n v="155"/>
    <n v="19.375"/>
    <n v="165.29758713136701"/>
    <s v="1 Descuento (Despachador) "/>
    <n v="92019.088499999998"/>
    <x v="0"/>
    <n v="12323.809499999999"/>
    <x v="1547"/>
    <x v="0"/>
    <m/>
  </r>
  <r>
    <d v="2025-10-30T01:52:00"/>
    <x v="1"/>
    <x v="35"/>
    <s v="OCAMPO OCAMPO ANTONIO JOSE"/>
    <x v="1"/>
    <x v="0"/>
    <n v="212"/>
    <n v="19.272727272727298"/>
    <n v="227.28418230563"/>
    <m/>
    <n v="126526.2466"/>
    <x v="0"/>
    <n v="12323.809499999999"/>
    <x v="1547"/>
    <x v="0"/>
    <m/>
  </r>
  <r>
    <d v="2025-10-30T01:52:01"/>
    <x v="9"/>
    <x v="41"/>
    <s v="GARCIA DAVID WILSON ALBERTO"/>
    <x v="0"/>
    <x v="0"/>
    <n v="149"/>
    <n v="16.5555555555556"/>
    <n v="185.959785522788"/>
    <s v="11 Descuentos (Capacitacion)"/>
    <n v="103521.4745"/>
    <x v="1"/>
    <n v="12323.809499999999"/>
    <x v="1547"/>
    <x v="0"/>
    <m/>
  </r>
  <r>
    <d v="2025-10-30T01:52:01"/>
    <x v="9"/>
    <x v="42"/>
    <s v="CALLE BOTERO ANDRES CAMILO"/>
    <x v="6"/>
    <x v="0"/>
    <n v="166"/>
    <n v="20.75"/>
    <n v="165.29758713136701"/>
    <s v="10 Descuentos (Capacitacion) "/>
    <n v="92019.088499999998"/>
    <x v="1"/>
    <n v="12323.809499999999"/>
    <x v="1547"/>
    <x v="0"/>
    <m/>
  </r>
  <r>
    <d v="2025-10-30T01:52:01"/>
    <x v="1"/>
    <x v="40"/>
    <s v="AGUDELO GARCIA DENIN ANGELO"/>
    <x v="6"/>
    <x v="0"/>
    <n v="151"/>
    <n v="18.875"/>
    <n v="165.29758713136701"/>
    <m/>
    <n v="92019.088499999998"/>
    <x v="1"/>
    <n v="12323.809499999999"/>
    <x v="1547"/>
    <x v="0"/>
    <m/>
  </r>
  <r>
    <d v="2025-10-31T02:48:03"/>
    <x v="9"/>
    <x v="0"/>
    <s v="HINCAPIE VILLA JUAN ESTIVEN"/>
    <x v="3"/>
    <x v="0"/>
    <n v="140"/>
    <n v="14"/>
    <n v="212.862849533955"/>
    <m/>
    <n v="118674.76700000001"/>
    <x v="0"/>
    <n v="12681.3953"/>
    <x v="1548"/>
    <x v="0"/>
    <m/>
  </r>
  <r>
    <d v="2025-10-31T02:48:03"/>
    <x v="1"/>
    <x v="36"/>
    <s v="PARIAS MURIEL JHON FREDY"/>
    <x v="0"/>
    <x v="0"/>
    <n v="209"/>
    <n v="23.2222222222222"/>
    <n v="191.57656458055899"/>
    <m/>
    <n v="106807.29029999999"/>
    <x v="1"/>
    <n v="12681.3953"/>
    <x v="1548"/>
    <x v="0"/>
    <m/>
  </r>
  <r>
    <d v="2025-10-31T02:48:03"/>
    <x v="9"/>
    <x v="1"/>
    <s v="GONZALEZ IPUANA RENE"/>
    <x v="3"/>
    <x v="0"/>
    <n v="194"/>
    <n v="19.399999999999999"/>
    <n v="212.862849533955"/>
    <s v="3 Descuentos (Usuario desubicado y conduct) "/>
    <n v="118674.76700000001"/>
    <x v="0"/>
    <n v="12681.3953"/>
    <x v="1548"/>
    <x v="0"/>
    <m/>
  </r>
  <r>
    <d v="2025-10-31T02:48:04"/>
    <x v="1"/>
    <x v="37"/>
    <s v="SANCHEZ BETANCOURT FRANSCISCO"/>
    <x v="0"/>
    <x v="0"/>
    <n v="198"/>
    <n v="22"/>
    <n v="191.57656458055899"/>
    <m/>
    <n v="106807.29029999999"/>
    <x v="0"/>
    <n v="12681.3953"/>
    <x v="1548"/>
    <x v="0"/>
    <m/>
  </r>
  <r>
    <d v="2025-10-31T02:48:04"/>
    <x v="9"/>
    <x v="2"/>
    <s v="LONDOO LOPERA DUVAN ANDRES"/>
    <x v="0"/>
    <x v="0"/>
    <n v="194"/>
    <n v="21.5555555555556"/>
    <n v="191.57656458055899"/>
    <s v="3 Descuentos (Transbordo) "/>
    <n v="106807.29029999999"/>
    <x v="1"/>
    <n v="12681.3953"/>
    <x v="1548"/>
    <x v="0"/>
    <m/>
  </r>
  <r>
    <d v="2025-10-31T02:48:04"/>
    <x v="1"/>
    <x v="3"/>
    <s v="LOPEZ PINEDA DANIEL ESTIVEN"/>
    <x v="9"/>
    <x v="0"/>
    <n v="236"/>
    <n v="19.6666666666667"/>
    <n v="255.43541944074599"/>
    <m/>
    <n v="142409.72039999999"/>
    <x v="0"/>
    <n v="12681.3953"/>
    <x v="1548"/>
    <x v="0"/>
    <m/>
  </r>
  <r>
    <d v="2025-10-31T02:48:04"/>
    <x v="9"/>
    <x v="4"/>
    <s v="PALACIO ARIAS YORFAN ALEXIS"/>
    <x v="0"/>
    <x v="0"/>
    <n v="183"/>
    <n v="20.3333333333333"/>
    <n v="191.57656458055899"/>
    <s v="1 Descuento (Usuario desubicado) "/>
    <n v="106807.29029999999"/>
    <x v="1"/>
    <n v="12681.3953"/>
    <x v="1548"/>
    <x v="0"/>
    <m/>
  </r>
  <r>
    <d v="2025-10-31T02:48:05"/>
    <x v="1"/>
    <x v="5"/>
    <s v="GONZALEZ PEREZ RAFAEL JOSE"/>
    <x v="3"/>
    <x v="0"/>
    <n v="199"/>
    <n v="19.899999999999999"/>
    <n v="212.862849533955"/>
    <m/>
    <n v="118674.76700000001"/>
    <x v="1"/>
    <n v="12681.3953"/>
    <x v="1548"/>
    <x v="0"/>
    <m/>
  </r>
  <r>
    <d v="2025-10-31T02:48:05"/>
    <x v="9"/>
    <x v="6"/>
    <s v="CARTAGENA RAMIREZ FREDY ALONSO"/>
    <x v="2"/>
    <x v="0"/>
    <n v="168"/>
    <n v="28"/>
    <n v="127.71770972037299"/>
    <m/>
    <n v="71204.860199999996"/>
    <x v="0"/>
    <n v="12681.3953"/>
    <x v="1548"/>
    <x v="0"/>
    <m/>
  </r>
  <r>
    <d v="2025-10-31T02:48:06"/>
    <x v="1"/>
    <x v="7"/>
    <s v="MARIN ALZATE KEVIN ANDRES"/>
    <x v="4"/>
    <x v="0"/>
    <n v="190"/>
    <n v="27.1428571428571"/>
    <n v="149.00399467376801"/>
    <m/>
    <n v="83072.336899999995"/>
    <x v="0"/>
    <n v="12681.3953"/>
    <x v="1548"/>
    <x v="0"/>
    <m/>
  </r>
  <r>
    <d v="2025-10-31T02:48:06"/>
    <x v="9"/>
    <x v="8"/>
    <s v="YEPES TORRES JHON ALEXANDER"/>
    <x v="0"/>
    <x v="0"/>
    <n v="269"/>
    <n v="29.8888888888889"/>
    <n v="191.57656458055899"/>
    <m/>
    <n v="106807.29029999999"/>
    <x v="0"/>
    <n v="12681.3953"/>
    <x v="1548"/>
    <x v="0"/>
    <m/>
  </r>
  <r>
    <d v="2025-10-31T02:48:06"/>
    <x v="1"/>
    <x v="9"/>
    <s v="MACIAS HERNANDEZ JULIAN DAVID"/>
    <x v="11"/>
    <x v="0"/>
    <n v="47"/>
    <n v="23.5"/>
    <n v="42.572569906790903"/>
    <m/>
    <n v="23734.953399999999"/>
    <x v="0"/>
    <n v="12681.3953"/>
    <x v="1548"/>
    <x v="0"/>
    <m/>
  </r>
  <r>
    <d v="2025-10-31T02:48:07"/>
    <x v="9"/>
    <x v="10"/>
    <s v="CUADROS PRESIGA JOSE GABRIEL"/>
    <x v="0"/>
    <x v="0"/>
    <n v="159"/>
    <n v="17.6666666666667"/>
    <n v="191.57656458055899"/>
    <m/>
    <n v="106807.29029999999"/>
    <x v="0"/>
    <n v="12681.3953"/>
    <x v="1548"/>
    <x v="0"/>
    <m/>
  </r>
  <r>
    <d v="2025-10-31T02:48:07"/>
    <x v="1"/>
    <x v="11"/>
    <s v="DURANGO PAEZ GILDARDO"/>
    <x v="6"/>
    <x v="0"/>
    <n v="181"/>
    <n v="22.625"/>
    <n v="170.29027962716401"/>
    <m/>
    <n v="94939.813599999994"/>
    <x v="1"/>
    <n v="12681.3953"/>
    <x v="1548"/>
    <x v="0"/>
    <m/>
  </r>
  <r>
    <d v="2025-10-31T02:48:07"/>
    <x v="9"/>
    <x v="12"/>
    <s v="HERNANDEZ MACIAS GILBERTO"/>
    <x v="0"/>
    <x v="0"/>
    <n v="225"/>
    <n v="25"/>
    <n v="191.57656458055899"/>
    <s v="2 Descuentos (Despachador y conduct) "/>
    <n v="106807.29029999999"/>
    <x v="1"/>
    <n v="12681.3953"/>
    <x v="1548"/>
    <x v="0"/>
    <m/>
  </r>
  <r>
    <d v="2025-10-31T02:48:07"/>
    <x v="1"/>
    <x v="13"/>
    <s v="PEREZ GARCIA JUAN ESTEBAN"/>
    <x v="3"/>
    <x v="0"/>
    <n v="185"/>
    <n v="18.5"/>
    <n v="212.862849533955"/>
    <m/>
    <n v="118674.76700000001"/>
    <x v="0"/>
    <n v="12681.3953"/>
    <x v="1548"/>
    <x v="0"/>
    <m/>
  </r>
  <r>
    <d v="2025-10-31T02:48:08"/>
    <x v="9"/>
    <x v="14"/>
    <s v="ESPINOZA CHAVARRIA GUILLERMO LEON"/>
    <x v="6"/>
    <x v="0"/>
    <n v="163"/>
    <n v="20.375"/>
    <n v="170.29027962716401"/>
    <m/>
    <n v="94939.813599999994"/>
    <x v="0"/>
    <n v="12681.3953"/>
    <x v="1548"/>
    <x v="0"/>
    <m/>
  </r>
  <r>
    <d v="2025-10-31T02:48:08"/>
    <x v="1"/>
    <x v="15"/>
    <s v="ALBERTO ARISTIZABAL RAFAEL"/>
    <x v="0"/>
    <x v="0"/>
    <n v="188"/>
    <n v="20.8888888888889"/>
    <n v="191.57656458055899"/>
    <s v="1 Descuento (Conduct) "/>
    <n v="106807.29029999999"/>
    <x v="0"/>
    <n v="12681.3953"/>
    <x v="1548"/>
    <x v="0"/>
    <m/>
  </r>
  <r>
    <d v="2025-10-31T02:48:08"/>
    <x v="9"/>
    <x v="16"/>
    <s v="MACEA ARBELAEZ MATEO"/>
    <x v="13"/>
    <x v="0"/>
    <n v="250"/>
    <n v="18.518518518518501"/>
    <n v="287.36484687083902"/>
    <s v="Se adiciona 1.5 viaje y 10 Usuarios restantes del dia 28/10. 2 Descuentos (Usuario desubicado y conduct) "/>
    <n v="160210.93539999999"/>
    <x v="0"/>
    <n v="12681.3953"/>
    <x v="1548"/>
    <x v="0"/>
    <m/>
  </r>
  <r>
    <d v="2025-10-31T02:48:08"/>
    <x v="1"/>
    <x v="17"/>
    <s v="VALENCIA MENDOZA JHON"/>
    <x v="3"/>
    <x v="0"/>
    <n v="201"/>
    <n v="20.100000000000001"/>
    <n v="212.862849533955"/>
    <m/>
    <n v="118674.76700000001"/>
    <x v="0"/>
    <n v="12681.3953"/>
    <x v="1548"/>
    <x v="0"/>
    <m/>
  </r>
  <r>
    <d v="2025-10-31T02:48:09"/>
    <x v="9"/>
    <x v="18"/>
    <s v="MACIAS HERNANDEZ JULIAN DAVID"/>
    <x v="0"/>
    <x v="0"/>
    <n v="192"/>
    <n v="21.3333333333333"/>
    <n v="191.57656458055899"/>
    <s v="JOSE DURANGO Realiz 3 viajes donde moviliz 71 Usuarios"/>
    <n v="106807.29029999999"/>
    <x v="0"/>
    <n v="12681.3953"/>
    <x v="1548"/>
    <x v="0"/>
    <m/>
  </r>
  <r>
    <d v="2025-10-31T02:48:09"/>
    <x v="1"/>
    <x v="19"/>
    <s v="DAVID  HENRY GIOVANNY"/>
    <x v="4"/>
    <x v="0"/>
    <n v="176"/>
    <n v="25.1428571428571"/>
    <n v="149.00399467376801"/>
    <s v="JOSE DURANGO Realiz 4 viajes donde moviliz 99 Usuarios"/>
    <n v="83072.336899999995"/>
    <x v="1"/>
    <n v="12681.3953"/>
    <x v="1548"/>
    <x v="0"/>
    <m/>
  </r>
  <r>
    <d v="2025-10-31T02:48:09"/>
    <x v="9"/>
    <x v="20"/>
    <s v="SALDARRIAGA PARRA LUIS ALBERTO "/>
    <x v="4"/>
    <x v="0"/>
    <n v="151"/>
    <n v="21.571428571428601"/>
    <n v="149.00399467376801"/>
    <m/>
    <n v="83072.336899999995"/>
    <x v="2"/>
    <n v="12681.3953"/>
    <x v="1548"/>
    <x v="0"/>
    <m/>
  </r>
  <r>
    <d v="2025-10-31T02:48:09"/>
    <x v="9"/>
    <x v="38"/>
    <s v="PULGARIN GARCIA YONATHAN ANDRES"/>
    <x v="2"/>
    <x v="0"/>
    <n v="139"/>
    <n v="23.1666666666667"/>
    <n v="127.71770972037299"/>
    <m/>
    <n v="71204.860199999996"/>
    <x v="1"/>
    <n v="12681.3953"/>
    <x v="1548"/>
    <x v="0"/>
    <m/>
  </r>
  <r>
    <d v="2025-10-31T02:48:10"/>
    <x v="1"/>
    <x v="22"/>
    <s v="CIRO MARIN RODRIGO ALBERTO"/>
    <x v="0"/>
    <x v="0"/>
    <n v="189"/>
    <n v="21"/>
    <n v="191.57656458055899"/>
    <m/>
    <n v="106807.29029999999"/>
    <x v="0"/>
    <n v="12681.3953"/>
    <x v="1548"/>
    <x v="0"/>
    <m/>
  </r>
  <r>
    <d v="2025-10-31T02:48:10"/>
    <x v="9"/>
    <x v="23"/>
    <s v="VERENZUELA MARTINEZ ALEXANDER"/>
    <x v="1"/>
    <x v="0"/>
    <n v="227"/>
    <n v="20.636363636363601"/>
    <n v="234.14913448735001"/>
    <s v="4 Descuentos (Usuarios desubicados y monitoreo) "/>
    <n v="130542.24370000001"/>
    <x v="0"/>
    <n v="12681.3953"/>
    <x v="1548"/>
    <x v="0"/>
    <m/>
  </r>
  <r>
    <d v="2025-10-31T02:48:09"/>
    <x v="1"/>
    <x v="21"/>
    <s v="JIMENEZ HERNANDEZ ESTEBAN CAMILO"/>
    <x v="6"/>
    <x v="0"/>
    <n v="169"/>
    <n v="21.125"/>
    <n v="170.29027962716401"/>
    <m/>
    <n v="94939.813599999994"/>
    <x v="0"/>
    <n v="12681.3953"/>
    <x v="1548"/>
    <x v="0"/>
    <m/>
  </r>
  <r>
    <d v="2025-10-31T02:48:10"/>
    <x v="1"/>
    <x v="24"/>
    <s v="OSORIO URREGO SANTIAGO"/>
    <x v="4"/>
    <x v="0"/>
    <n v="151"/>
    <n v="21.571428571428601"/>
    <n v="149.00399467376801"/>
    <s v=" "/>
    <n v="83072.336899999995"/>
    <x v="0"/>
    <n v="12681.3953"/>
    <x v="1548"/>
    <x v="0"/>
    <m/>
  </r>
  <r>
    <d v="2025-10-31T02:48:10"/>
    <x v="9"/>
    <x v="25"/>
    <s v="LEON PEREZ RAUL ENRIQUE"/>
    <x v="1"/>
    <x v="0"/>
    <n v="247"/>
    <n v="22.454545454545499"/>
    <n v="234.14913448735001"/>
    <s v="2 Descuentos (Despachador y conduct) "/>
    <n v="130542.24370000001"/>
    <x v="0"/>
    <n v="12681.3953"/>
    <x v="1548"/>
    <x v="0"/>
    <m/>
  </r>
  <r>
    <d v="2025-10-31T02:48:11"/>
    <x v="1"/>
    <x v="26"/>
    <s v="JIMENEZ HURTADO CARLOS ESTIVEN"/>
    <x v="6"/>
    <x v="0"/>
    <n v="203"/>
    <n v="25.375"/>
    <n v="170.29027962716401"/>
    <s v="2 Descuentos (Usuarios desubicados) "/>
    <n v="94939.813599999994"/>
    <x v="0"/>
    <n v="12681.3953"/>
    <x v="1548"/>
    <x v="0"/>
    <m/>
  </r>
  <r>
    <d v="2025-10-31T02:48:11"/>
    <x v="9"/>
    <x v="39"/>
    <s v="IBARGUEN GARRIDO JUAN ESTEBAN"/>
    <x v="3"/>
    <x v="0"/>
    <n v="174"/>
    <n v="17.399999999999999"/>
    <n v="212.862849533955"/>
    <s v="1 Descuento (Despachador) "/>
    <n v="118674.76700000001"/>
    <x v="0"/>
    <n v="12681.3953"/>
    <x v="1548"/>
    <x v="0"/>
    <m/>
  </r>
  <r>
    <d v="2025-10-31T02:48:11"/>
    <x v="1"/>
    <x v="27"/>
    <s v="LAYOS JIMENEZ JOHAN CAMILO"/>
    <x v="6"/>
    <x v="0"/>
    <n v="136"/>
    <n v="17"/>
    <n v="170.29027962716401"/>
    <m/>
    <n v="94939.813599999994"/>
    <x v="0"/>
    <n v="12681.3953"/>
    <x v="1548"/>
    <x v="0"/>
    <m/>
  </r>
  <r>
    <d v="2025-10-31T02:48:11"/>
    <x v="9"/>
    <x v="28"/>
    <s v="JARAMILLO JARAMILLO FRANCISCO WBEIMAR"/>
    <x v="3"/>
    <x v="0"/>
    <n v="154"/>
    <n v="15.4"/>
    <n v="212.862849533955"/>
    <m/>
    <n v="118674.76700000001"/>
    <x v="0"/>
    <n v="12681.3953"/>
    <x v="1548"/>
    <x v="0"/>
    <m/>
  </r>
  <r>
    <d v="2025-10-31T02:48:12"/>
    <x v="1"/>
    <x v="29"/>
    <s v="MONTOYA OSPINA GILBERTO ANTONIO"/>
    <x v="3"/>
    <x v="0"/>
    <n v="261"/>
    <n v="26.1"/>
    <n v="212.862849533955"/>
    <s v="5 Descuentos (Transbordo) "/>
    <n v="118674.76700000001"/>
    <x v="0"/>
    <n v="12681.3953"/>
    <x v="1548"/>
    <x v="0"/>
    <m/>
  </r>
  <r>
    <d v="2025-10-31T02:48:12"/>
    <x v="9"/>
    <x v="30"/>
    <s v="ARAQUE ARROYAVE JOSE ALBEIRO"/>
    <x v="4"/>
    <x v="0"/>
    <n v="188"/>
    <n v="26.8571428571429"/>
    <n v="149.00399467376801"/>
    <s v="1 Descuento (Usuario movilidad reducida) "/>
    <n v="83072.336899999995"/>
    <x v="1"/>
    <n v="12681.3953"/>
    <x v="1548"/>
    <x v="0"/>
    <m/>
  </r>
  <r>
    <d v="2025-10-31T02:48:12"/>
    <x v="1"/>
    <x v="31"/>
    <s v="MARTINEZ CHAVERRA LUIS NORBERTO"/>
    <x v="0"/>
    <x v="0"/>
    <n v="219"/>
    <n v="24.3333333333333"/>
    <n v="191.57656458055899"/>
    <m/>
    <n v="106807.29029999999"/>
    <x v="0"/>
    <n v="12681.3953"/>
    <x v="1548"/>
    <x v="0"/>
    <m/>
  </r>
  <r>
    <d v="2025-10-31T02:48:12"/>
    <x v="9"/>
    <x v="32"/>
    <s v="TABORDA ROJAS DIEGO ALEJANDRO"/>
    <x v="6"/>
    <x v="0"/>
    <n v="149"/>
    <n v="18.625"/>
    <n v="170.29027962716401"/>
    <m/>
    <n v="94939.813599999994"/>
    <x v="1"/>
    <n v="12681.3953"/>
    <x v="1548"/>
    <x v="0"/>
    <m/>
  </r>
  <r>
    <d v="2025-10-31T02:48:13"/>
    <x v="1"/>
    <x v="33"/>
    <s v="CALLE BOTERO JUAN RICARDO"/>
    <x v="0"/>
    <x v="0"/>
    <n v="147"/>
    <n v="16.3333333333333"/>
    <n v="191.57656458055899"/>
    <m/>
    <n v="106807.29029999999"/>
    <x v="0"/>
    <n v="12681.3953"/>
    <x v="1548"/>
    <x v="0"/>
    <m/>
  </r>
  <r>
    <d v="2025-10-31T02:48:13"/>
    <x v="9"/>
    <x v="34"/>
    <s v="HENAO MUOZ FERNEY"/>
    <x v="6"/>
    <x v="0"/>
    <n v="156"/>
    <n v="19.5"/>
    <n v="170.29027962716401"/>
    <s v="EDIXON PALMAR Realiz 2 viajes donde moviliz 44 Usuarios. 8 Descuentos (Transbordo) "/>
    <n v="94939.813599999994"/>
    <x v="0"/>
    <n v="12681.3953"/>
    <x v="1548"/>
    <x v="0"/>
    <m/>
  </r>
  <r>
    <d v="2025-10-31T02:48:13"/>
    <x v="1"/>
    <x v="35"/>
    <s v="OCAMPO OCAMPO ANTONIO JOSE"/>
    <x v="3"/>
    <x v="0"/>
    <n v="240"/>
    <n v="24"/>
    <n v="212.862849533955"/>
    <m/>
    <n v="118674.76700000001"/>
    <x v="0"/>
    <n v="12681.3953"/>
    <x v="1548"/>
    <x v="0"/>
    <m/>
  </r>
  <r>
    <d v="2025-10-31T02:48:13"/>
    <x v="9"/>
    <x v="41"/>
    <s v="GARCIA DAVID WILSON ALBERTO"/>
    <x v="0"/>
    <x v="0"/>
    <n v="204"/>
    <n v="22.6666666666667"/>
    <n v="191.57656458055899"/>
    <s v="2 Descuentos (Usuarios desubicados) "/>
    <n v="106807.29029999999"/>
    <x v="1"/>
    <n v="12681.3953"/>
    <x v="1548"/>
    <x v="0"/>
    <m/>
  </r>
  <r>
    <d v="2025-10-31T02:48:14"/>
    <x v="1"/>
    <x v="40"/>
    <s v="AGUDELO GARCIA DENIN ANGELO"/>
    <x v="0"/>
    <x v="0"/>
    <n v="186"/>
    <n v="20.6666666666667"/>
    <n v="191.57656458055899"/>
    <m/>
    <n v="106807.29029999999"/>
    <x v="1"/>
    <n v="12681.3953"/>
    <x v="1548"/>
    <x v="0"/>
    <m/>
  </r>
  <r>
    <d v="2025-10-31T02:48:14"/>
    <x v="9"/>
    <x v="42"/>
    <s v="CALLE BOTERO ANDRES CAMILO"/>
    <x v="4"/>
    <x v="0"/>
    <n v="156"/>
    <n v="22.285714285714299"/>
    <n v="149.00399467376801"/>
    <m/>
    <n v="83072.336899999995"/>
    <x v="1"/>
    <n v="12681.3953"/>
    <x v="1548"/>
    <x v="0"/>
    <m/>
  </r>
  <r>
    <d v="2025-11-01T04:00:58"/>
    <x v="1"/>
    <x v="0"/>
    <s v="HINCAPIE VILLA JUAN ESTIVEN"/>
    <x v="3"/>
    <x v="0"/>
    <n v="234"/>
    <n v="23.4"/>
    <n v="243.529411764706"/>
    <s v="1 Descuento (Usuario desubicado) "/>
    <n v="136614.7059"/>
    <x v="0"/>
    <n v="13919.512199999999"/>
    <x v="1549"/>
    <x v="0"/>
    <m/>
  </r>
  <r>
    <d v="2025-11-01T04:00:58"/>
    <x v="9"/>
    <x v="36"/>
    <s v="PARIAS MURIEL JHON FREDY"/>
    <x v="6"/>
    <x v="0"/>
    <n v="211"/>
    <n v="26.375"/>
    <n v="194.82352941176501"/>
    <s v="2 Descuentos (Usuarios desubicados) "/>
    <n v="109291.7647"/>
    <x v="1"/>
    <n v="13919.512199999999"/>
    <x v="1549"/>
    <x v="0"/>
    <m/>
  </r>
  <r>
    <d v="2025-11-01T04:00:59"/>
    <x v="1"/>
    <x v="1"/>
    <s v="GONZALEZ IPUANA RENE "/>
    <x v="2"/>
    <x v="0"/>
    <n v="136"/>
    <n v="22.6666666666667"/>
    <n v="146.11764705882399"/>
    <s v="Se descuenta 0.5 viaje de 3 pm ya que abandona ruta sin autorizacin. 1 Descuento (Usuario desubicado) "/>
    <n v="75138.070999999996"/>
    <x v="0"/>
    <n v="13919.512199999999"/>
    <x v="1549"/>
    <x v="2"/>
    <n v="12.176500000000001"/>
  </r>
  <r>
    <d v="2025-11-01T04:00:59"/>
    <x v="9"/>
    <x v="37"/>
    <s v="SANCHEZ BETANCOURT FRANSCISCO"/>
    <x v="1"/>
    <x v="0"/>
    <n v="241"/>
    <n v="21.909090909090899"/>
    <n v="267.88235294117601"/>
    <s v="3 Descuentos (Transbordo y usuario desubicado) "/>
    <n v="150276.1765"/>
    <x v="0"/>
    <n v="13919.512199999999"/>
    <x v="1549"/>
    <x v="0"/>
    <m/>
  </r>
  <r>
    <d v="2025-11-01T04:00:59"/>
    <x v="1"/>
    <x v="2"/>
    <s v="LONDOO LOPERA DUVAN ANDRES"/>
    <x v="0"/>
    <x v="0"/>
    <n v="250"/>
    <n v="27.7777777777778"/>
    <n v="219.17647058823499"/>
    <m/>
    <n v="122953.2353"/>
    <x v="1"/>
    <n v="13919.512199999999"/>
    <x v="1549"/>
    <x v="0"/>
    <m/>
  </r>
  <r>
    <d v="2025-11-01T04:00:59"/>
    <x v="9"/>
    <x v="3"/>
    <s v="LOPEZ PINEDA DANIEL ESTIVEN"/>
    <x v="3"/>
    <x v="0"/>
    <n v="287"/>
    <n v="28.7"/>
    <n v="243.529411764706"/>
    <s v="1 Descuento (Usuario desubicado) "/>
    <n v="136614.7059"/>
    <x v="0"/>
    <n v="13919.512199999999"/>
    <x v="1549"/>
    <x v="0"/>
    <m/>
  </r>
  <r>
    <d v="2025-11-01T04:01:00"/>
    <x v="1"/>
    <x v="4"/>
    <s v="PALACIO ARIAS YORFAN ALEXIS"/>
    <x v="4"/>
    <x v="0"/>
    <n v="151"/>
    <n v="21.571428571428601"/>
    <n v="170.470588235294"/>
    <m/>
    <n v="95630.294099999999"/>
    <x v="1"/>
    <n v="13919.512199999999"/>
    <x v="1549"/>
    <x v="0"/>
    <m/>
  </r>
  <r>
    <d v="2025-11-01T04:01:00"/>
    <x v="9"/>
    <x v="5"/>
    <s v="GONZALEZ PEREZ RAFAEL JOSE"/>
    <x v="0"/>
    <x v="0"/>
    <n v="195"/>
    <n v="21.6666666666667"/>
    <n v="219.17647058823499"/>
    <m/>
    <n v="122953.2353"/>
    <x v="1"/>
    <n v="13919.512199999999"/>
    <x v="1549"/>
    <x v="0"/>
    <m/>
  </r>
  <r>
    <d v="2025-11-01T04:01:00"/>
    <x v="1"/>
    <x v="6"/>
    <s v="CARTAGENA RAMIREZ FREDY ALONSO"/>
    <x v="8"/>
    <x v="0"/>
    <n v="133"/>
    <n v="26.6"/>
    <n v="121.764705882353"/>
    <m/>
    <n v="68307.352899999998"/>
    <x v="0"/>
    <n v="13919.512199999999"/>
    <x v="1549"/>
    <x v="0"/>
    <m/>
  </r>
  <r>
    <d v="2025-11-01T04:01:01"/>
    <x v="9"/>
    <x v="7"/>
    <s v="MARIN ALZATE KEVIN ANDRES"/>
    <x v="0"/>
    <x v="0"/>
    <n v="215"/>
    <n v="23.8888888888889"/>
    <n v="219.17647058823499"/>
    <m/>
    <n v="122953.2353"/>
    <x v="0"/>
    <n v="13919.512199999999"/>
    <x v="1549"/>
    <x v="0"/>
    <m/>
  </r>
  <r>
    <d v="2025-11-01T04:01:01"/>
    <x v="1"/>
    <x v="8"/>
    <s v="YEPES TORRES JHON ALEXANDER"/>
    <x v="0"/>
    <x v="0"/>
    <n v="190"/>
    <n v="21.1111111111111"/>
    <n v="219.17647058823499"/>
    <m/>
    <n v="122953.2353"/>
    <x v="0"/>
    <n v="13919.512199999999"/>
    <x v="1549"/>
    <x v="0"/>
    <m/>
  </r>
  <r>
    <d v="2025-11-01T04:01:01"/>
    <x v="9"/>
    <x v="11"/>
    <s v="DURANGO PAEZ GILDARDO"/>
    <x v="0"/>
    <x v="0"/>
    <n v="215"/>
    <n v="23.8888888888889"/>
    <n v="219.17647058823499"/>
    <m/>
    <n v="122953.2353"/>
    <x v="1"/>
    <n v="13919.512199999999"/>
    <x v="1549"/>
    <x v="0"/>
    <m/>
  </r>
  <r>
    <d v="2025-11-01T04:01:02"/>
    <x v="1"/>
    <x v="12"/>
    <s v="HENAO MUOZ FERNEY"/>
    <x v="3"/>
    <x v="0"/>
    <n v="286"/>
    <n v="28.6"/>
    <n v="243.529411764706"/>
    <s v="2 Descuentos (Usuarios desubicados) "/>
    <n v="136614.7059"/>
    <x v="1"/>
    <n v="13919.512199999999"/>
    <x v="1549"/>
    <x v="0"/>
    <m/>
  </r>
  <r>
    <d v="2025-11-01T04:01:02"/>
    <x v="9"/>
    <x v="13"/>
    <s v="PEREZ GARCIA JUAN ESTEBAN"/>
    <x v="0"/>
    <x v="0"/>
    <n v="195"/>
    <n v="21.6666666666667"/>
    <n v="219.17647058823499"/>
    <s v="1 Descuento (Transbordo) "/>
    <n v="122953.2353"/>
    <x v="0"/>
    <n v="13919.512199999999"/>
    <x v="1549"/>
    <x v="0"/>
    <m/>
  </r>
  <r>
    <d v="2025-11-01T04:01:02"/>
    <x v="1"/>
    <x v="14"/>
    <s v="PARRA VILLA YUBER ALONSO"/>
    <x v="0"/>
    <x v="0"/>
    <n v="205"/>
    <n v="22.7777777777778"/>
    <n v="219.17647058823499"/>
    <s v="1 Descuento (Despachador) "/>
    <n v="122953.2353"/>
    <x v="0"/>
    <n v="13919.512199999999"/>
    <x v="1549"/>
    <x v="0"/>
    <m/>
  </r>
  <r>
    <d v="2025-11-01T04:01:02"/>
    <x v="9"/>
    <x v="15"/>
    <s v="ALBERTO ARISTIZABAL RAFAEL"/>
    <x v="1"/>
    <x v="0"/>
    <n v="273"/>
    <n v="24.818181818181799"/>
    <n v="267.88235294117601"/>
    <s v="1 Descuento (Transbordo) "/>
    <n v="150276.1765"/>
    <x v="0"/>
    <n v="13919.512199999999"/>
    <x v="1549"/>
    <x v="0"/>
    <m/>
  </r>
  <r>
    <d v="2025-11-01T04:01:03"/>
    <x v="1"/>
    <x v="16"/>
    <s v="MACEA ARBELAEZ MATEO"/>
    <x v="0"/>
    <x v="0"/>
    <n v="180"/>
    <n v="20"/>
    <n v="219.17647058823499"/>
    <m/>
    <n v="122953.2353"/>
    <x v="0"/>
    <n v="13919.512199999999"/>
    <x v="1549"/>
    <x v="0"/>
    <m/>
  </r>
  <r>
    <d v="2025-11-01T04:01:03"/>
    <x v="9"/>
    <x v="17"/>
    <s v="MURILLO  YORMAN ANDRES"/>
    <x v="3"/>
    <x v="0"/>
    <n v="220"/>
    <n v="22"/>
    <n v="243.529411764706"/>
    <m/>
    <n v="136614.7059"/>
    <x v="0"/>
    <n v="13919.512199999999"/>
    <x v="1549"/>
    <x v="0"/>
    <m/>
  </r>
  <r>
    <d v="2025-11-01T04:01:03"/>
    <x v="1"/>
    <x v="18"/>
    <s v="DURANGO DAVID JOSE"/>
    <x v="2"/>
    <x v="0"/>
    <n v="119"/>
    <n v="19.8333333333333"/>
    <n v="146.11764705882399"/>
    <m/>
    <n v="81968.823499999999"/>
    <x v="0"/>
    <n v="13919.512199999999"/>
    <x v="1549"/>
    <x v="0"/>
    <m/>
  </r>
  <r>
    <d v="2025-11-01T04:01:04"/>
    <x v="9"/>
    <x v="19"/>
    <s v="QUIRAMA CASTAEDA JHON JADER"/>
    <x v="6"/>
    <x v="0"/>
    <n v="149"/>
    <n v="18.625"/>
    <n v="194.82352941176501"/>
    <m/>
    <n v="109291.7647"/>
    <x v="1"/>
    <n v="13919.512199999999"/>
    <x v="1549"/>
    <x v="0"/>
    <m/>
  </r>
  <r>
    <d v="2025-11-01T04:01:04"/>
    <x v="1"/>
    <x v="20"/>
    <s v="SALDARRIAGA PARRA LUIS ALBERTO"/>
    <x v="4"/>
    <x v="0"/>
    <n v="129"/>
    <n v="18.428571428571399"/>
    <n v="170.470588235294"/>
    <m/>
    <n v="95630.294099999999"/>
    <x v="2"/>
    <n v="13919.512199999999"/>
    <x v="1549"/>
    <x v="0"/>
    <m/>
  </r>
  <r>
    <d v="2025-11-01T04:01:04"/>
    <x v="9"/>
    <x v="21"/>
    <s v="JIMENEZ HERNANDEZ ESTEBAN CAMILO"/>
    <x v="0"/>
    <x v="0"/>
    <n v="186"/>
    <n v="20.6666666666667"/>
    <n v="219.17647058823499"/>
    <m/>
    <n v="122953.2353"/>
    <x v="0"/>
    <n v="13919.512199999999"/>
    <x v="1549"/>
    <x v="0"/>
    <m/>
  </r>
  <r>
    <d v="2025-11-01T04:01:04"/>
    <x v="1"/>
    <x v="38"/>
    <s v="PULGARIN GARCIA YONATHAN ANDRES"/>
    <x v="4"/>
    <x v="0"/>
    <n v="206"/>
    <n v="29.428571428571399"/>
    <n v="170.470588235294"/>
    <m/>
    <n v="95630.294099999999"/>
    <x v="1"/>
    <n v="13919.512199999999"/>
    <x v="1549"/>
    <x v="0"/>
    <m/>
  </r>
  <r>
    <d v="2025-11-01T04:01:05"/>
    <x v="9"/>
    <x v="22"/>
    <s v="CIRO MARIN RODRIGO ALBERTO"/>
    <x v="2"/>
    <x v="0"/>
    <n v="176"/>
    <n v="29.3333333333333"/>
    <n v="146.11764705882399"/>
    <s v="3 Descuentos (transbordo y asociado) "/>
    <n v="81968.823499999999"/>
    <x v="0"/>
    <n v="13919.512199999999"/>
    <x v="1549"/>
    <x v="0"/>
    <m/>
  </r>
  <r>
    <d v="2025-11-01T04:01:05"/>
    <x v="1"/>
    <x v="23"/>
    <s v="FLORES RINCON JORGE ALBERTO"/>
    <x v="6"/>
    <x v="0"/>
    <n v="230"/>
    <n v="28.75"/>
    <n v="194.82352941176501"/>
    <m/>
    <n v="109291.7647"/>
    <x v="0"/>
    <n v="13919.512199999999"/>
    <x v="1549"/>
    <x v="0"/>
    <m/>
  </r>
  <r>
    <d v="2025-11-01T04:01:05"/>
    <x v="9"/>
    <x v="24"/>
    <s v="AGUDELO GARCIA LLORDIN ELIAS"/>
    <x v="3"/>
    <x v="0"/>
    <n v="196"/>
    <n v="19.600000000000001"/>
    <n v="243.529411764706"/>
    <s v="Se descuenta 0.5 viaje de 11 50 am ya que NO ingresa a placita zea"/>
    <n v="129783.9534"/>
    <x v="0"/>
    <n v="13919.512199999999"/>
    <x v="1549"/>
    <x v="2"/>
    <n v="12.176500000000001"/>
  </r>
  <r>
    <d v="2025-11-01T04:01:05"/>
    <x v="1"/>
    <x v="25"/>
    <s v="LEON PEREZ RAUL ENRIQUE"/>
    <x v="3"/>
    <x v="0"/>
    <n v="251"/>
    <n v="25.1"/>
    <n v="243.529411764706"/>
    <m/>
    <n v="136614.7059"/>
    <x v="0"/>
    <n v="13919.512199999999"/>
    <x v="1549"/>
    <x v="0"/>
    <m/>
  </r>
  <r>
    <d v="2025-11-01T04:01:06"/>
    <x v="9"/>
    <x v="26"/>
    <s v="JIMENEZ HURTADO CARLOS ESTIVEN"/>
    <x v="0"/>
    <x v="0"/>
    <n v="186"/>
    <n v="20.6666666666667"/>
    <n v="219.17647058823499"/>
    <m/>
    <n v="122953.2353"/>
    <x v="0"/>
    <n v="13919.512199999999"/>
    <x v="1549"/>
    <x v="0"/>
    <m/>
  </r>
  <r>
    <d v="2025-11-01T04:01:06"/>
    <x v="1"/>
    <x v="39"/>
    <s v="IBARGUEN GARRIDO JUAN ESTEBAN"/>
    <x v="0"/>
    <x v="0"/>
    <n v="206"/>
    <n v="22.8888888888889"/>
    <n v="219.17647058823499"/>
    <s v="Se descuenta 0.5 viaje de 7 35 am ya que NO ingresa a la minorista."/>
    <n v="116122.4828"/>
    <x v="0"/>
    <n v="13919.512199999999"/>
    <x v="1549"/>
    <x v="2"/>
    <n v="12.176500000000001"/>
  </r>
  <r>
    <d v="2025-11-01T04:01:06"/>
    <x v="9"/>
    <x v="27"/>
    <s v="OSORIO URREGO SANTIAGO"/>
    <x v="9"/>
    <x v="0"/>
    <n v="354"/>
    <n v="29.5"/>
    <n v="292.23529411764702"/>
    <s v="4 Descuentos (Usuarios desubicados, conduct y despachador) "/>
    <n v="163937.6471"/>
    <x v="0"/>
    <n v="13919.512199999999"/>
    <x v="1549"/>
    <x v="0"/>
    <m/>
  </r>
  <r>
    <d v="2025-11-01T04:01:06"/>
    <x v="1"/>
    <x v="28"/>
    <s v="MARULANDA JARAMILLO DAWER ANDRES"/>
    <x v="10"/>
    <x v="0"/>
    <n v="124"/>
    <n v="31"/>
    <n v="97.411764705882305"/>
    <m/>
    <n v="54645.882400000002"/>
    <x v="0"/>
    <n v="13919.512199999999"/>
    <x v="1549"/>
    <x v="0"/>
    <m/>
  </r>
  <r>
    <d v="2025-11-01T04:01:07"/>
    <x v="9"/>
    <x v="29"/>
    <s v="LOPERA ALVAREZ ESTIVEN"/>
    <x v="3"/>
    <x v="0"/>
    <n v="288"/>
    <n v="28.8"/>
    <n v="243.529411764706"/>
    <m/>
    <n v="136614.7059"/>
    <x v="0"/>
    <n v="13919.512199999999"/>
    <x v="1549"/>
    <x v="0"/>
    <m/>
  </r>
  <r>
    <d v="2025-11-01T04:01:07"/>
    <x v="1"/>
    <x v="30"/>
    <s v="ARAQUE ARROYAVE JOSE ALBEIRO"/>
    <x v="6"/>
    <x v="0"/>
    <n v="281"/>
    <n v="35.125"/>
    <n v="194.82352941176501"/>
    <s v="4 Descuentos (Despachador y usuario desubicado) "/>
    <n v="109291.7647"/>
    <x v="1"/>
    <n v="13919.512199999999"/>
    <x v="1549"/>
    <x v="0"/>
    <m/>
  </r>
  <r>
    <d v="2025-11-01T04:01:07"/>
    <x v="9"/>
    <x v="31"/>
    <s v="JARAMILLO JARAMILLO FRANCISCO WBEIMAR"/>
    <x v="0"/>
    <x v="0"/>
    <n v="224"/>
    <n v="24.8888888888889"/>
    <n v="219.17647058823499"/>
    <m/>
    <n v="122953.2353"/>
    <x v="0"/>
    <n v="13919.512199999999"/>
    <x v="1549"/>
    <x v="0"/>
    <m/>
  </r>
  <r>
    <d v="2025-11-01T04:01:07"/>
    <x v="1"/>
    <x v="32"/>
    <s v="VERENZUELA MARTINEZ ALEXANDER"/>
    <x v="0"/>
    <x v="0"/>
    <n v="230"/>
    <n v="25.5555555555556"/>
    <n v="219.17647058823499"/>
    <s v="2 Descuentos (Usuarios desubicados) "/>
    <n v="122953.2353"/>
    <x v="1"/>
    <n v="13919.512199999999"/>
    <x v="1549"/>
    <x v="0"/>
    <m/>
  </r>
  <r>
    <d v="2025-11-01T04:01:07"/>
    <x v="9"/>
    <x v="33"/>
    <s v="CALLE BOTERO JUAN RICARDO"/>
    <x v="3"/>
    <x v="0"/>
    <n v="254"/>
    <n v="25.4"/>
    <n v="243.529411764706"/>
    <s v="1 Descuento (Usuario desubicado) "/>
    <n v="136614.7059"/>
    <x v="0"/>
    <n v="13919.512199999999"/>
    <x v="1549"/>
    <x v="0"/>
    <m/>
  </r>
  <r>
    <d v="2025-11-01T04:01:08"/>
    <x v="1"/>
    <x v="34"/>
    <s v="PALMAR PANA EDIXON JOSUE"/>
    <x v="3"/>
    <x v="0"/>
    <n v="222"/>
    <n v="22.2"/>
    <n v="243.529411764706"/>
    <s v="5 Descuentos (Usuario movilidad reducida, despachador y transbordo) "/>
    <n v="136614.7059"/>
    <x v="0"/>
    <n v="13919.512199999999"/>
    <x v="1549"/>
    <x v="0"/>
    <m/>
  </r>
  <r>
    <d v="2025-11-01T04:01:08"/>
    <x v="9"/>
    <x v="35"/>
    <s v="OCAMPO OCAMPO ANTONIO JOSE"/>
    <x v="0"/>
    <x v="0"/>
    <n v="182"/>
    <n v="20.2222222222222"/>
    <n v="219.17647058823499"/>
    <s v="2 Descuentos (Conducts) "/>
    <n v="122953.2353"/>
    <x v="0"/>
    <n v="13919.512199999999"/>
    <x v="1549"/>
    <x v="0"/>
    <m/>
  </r>
  <r>
    <d v="2025-11-01T04:01:08"/>
    <x v="1"/>
    <x v="41"/>
    <s v="GARCIA DAVID WILSON ALBERTO"/>
    <x v="0"/>
    <x v="0"/>
    <n v="199"/>
    <n v="22.1111111111111"/>
    <n v="219.17647058823499"/>
    <m/>
    <n v="122953.2353"/>
    <x v="1"/>
    <n v="13919.512199999999"/>
    <x v="1549"/>
    <x v="0"/>
    <m/>
  </r>
  <r>
    <d v="2025-11-01T04:01:08"/>
    <x v="9"/>
    <x v="40"/>
    <s v="AGUDELO GARCIA DENIN ANGELO"/>
    <x v="0"/>
    <x v="0"/>
    <n v="248"/>
    <n v="27.5555555555556"/>
    <n v="219.17647058823499"/>
    <s v="Se descuenta 0.5 viaje de 7 50 am ya que NO ingresa al 13 sin autorizacin "/>
    <n v="116122.4828"/>
    <x v="1"/>
    <n v="13919.512199999999"/>
    <x v="1549"/>
    <x v="2"/>
    <n v="12.176500000000001"/>
  </r>
  <r>
    <d v="2025-11-01T04:01:09"/>
    <x v="1"/>
    <x v="42"/>
    <s v="CALLE BOTERO ANDRES CAMILO"/>
    <x v="14"/>
    <x v="0"/>
    <n v="30"/>
    <n v="60"/>
    <n v="12.176470588235301"/>
    <m/>
    <n v="6830.7353000000003"/>
    <x v="1"/>
    <n v="13919.512199999999"/>
    <x v="1549"/>
    <x v="0"/>
    <m/>
  </r>
  <r>
    <d v="2025-11-03T00:04:00"/>
    <x v="12"/>
    <x v="12"/>
    <s v="HERNANDEZ MACIAS GILBERTO"/>
    <x v="9"/>
    <x v="0"/>
    <n v="204"/>
    <n v="17"/>
    <n v="227.14720812182699"/>
    <m/>
    <n v="125861.1168"/>
    <x v="1"/>
    <n v="11345"/>
    <x v="1550"/>
    <x v="0"/>
    <m/>
  </r>
  <r>
    <d v="2025-11-03T00:03:58"/>
    <x v="12"/>
    <x v="0"/>
    <s v="HINCAPIE VILLA JUAN ESTIVEN"/>
    <x v="3"/>
    <x v="0"/>
    <n v="174"/>
    <n v="17.399999999999999"/>
    <n v="189.28934010152301"/>
    <s v="1 Descuento (Conduct) "/>
    <n v="104884.264"/>
    <x v="0"/>
    <n v="11345"/>
    <x v="1550"/>
    <x v="0"/>
    <m/>
  </r>
  <r>
    <d v="2025-11-03T00:03:59"/>
    <x v="12"/>
    <x v="2"/>
    <s v="VERENZUELA MARTINEZ ALEXANDER"/>
    <x v="0"/>
    <x v="0"/>
    <n v="161"/>
    <n v="17.8888888888889"/>
    <n v="170.360406091371"/>
    <s v="3 Descuentos (Transbordo) "/>
    <n v="94395.837599999999"/>
    <x v="1"/>
    <n v="11345"/>
    <x v="1550"/>
    <x v="0"/>
    <m/>
  </r>
  <r>
    <d v="2025-11-03T00:03:59"/>
    <x v="12"/>
    <x v="3"/>
    <s v="OSORIO URREGO SANTIAGO"/>
    <x v="1"/>
    <x v="0"/>
    <n v="199"/>
    <n v="18.090909090909101"/>
    <n v="208.21827411167499"/>
    <s v="3 Descuentos (Despachador y Usuario desubicado) "/>
    <n v="115372.69040000001"/>
    <x v="0"/>
    <n v="11345"/>
    <x v="1550"/>
    <x v="0"/>
    <m/>
  </r>
  <r>
    <d v="2025-11-03T00:03:59"/>
    <x v="12"/>
    <x v="6"/>
    <s v="CARTAGENA RAMIREZ FREDY ALONSO"/>
    <x v="1"/>
    <x v="0"/>
    <n v="220"/>
    <n v="20"/>
    <n v="208.21827411167499"/>
    <m/>
    <n v="115372.69040000001"/>
    <x v="0"/>
    <n v="11345"/>
    <x v="1550"/>
    <x v="0"/>
    <m/>
  </r>
  <r>
    <d v="2025-11-03T00:04:00"/>
    <x v="12"/>
    <x v="8"/>
    <s v="YEPES TORRES JHON ALEXANDER"/>
    <x v="0"/>
    <x v="0"/>
    <n v="166"/>
    <n v="18.4444444444444"/>
    <n v="170.360406091371"/>
    <m/>
    <n v="94395.837599999999"/>
    <x v="0"/>
    <n v="11345"/>
    <x v="1550"/>
    <x v="0"/>
    <m/>
  </r>
  <r>
    <d v="2025-11-03T00:04:00"/>
    <x v="12"/>
    <x v="13"/>
    <s v="PEREZ GARCIA JUAN ESTEBAN"/>
    <x v="1"/>
    <x v="3"/>
    <n v="232"/>
    <n v="21.090909090909101"/>
    <n v="208.21827411167499"/>
    <s v="5 Descuentos (Conducts, asociado y usuarios desubicados) "/>
    <n v="115372.69040000001"/>
    <x v="0"/>
    <n v="11345"/>
    <x v="1550"/>
    <x v="0"/>
    <m/>
  </r>
  <r>
    <d v="2025-11-03T00:04:00"/>
    <x v="12"/>
    <x v="14"/>
    <s v="PARRA VILLA YUBER ALONSO"/>
    <x v="3"/>
    <x v="0"/>
    <n v="211"/>
    <n v="21.1"/>
    <n v="189.28934010152301"/>
    <m/>
    <n v="104884.264"/>
    <x v="0"/>
    <n v="11345"/>
    <x v="1550"/>
    <x v="0"/>
    <m/>
  </r>
  <r>
    <d v="2025-11-03T00:04:01"/>
    <x v="12"/>
    <x v="16"/>
    <s v="MACEA ARBELAEZ MATEO"/>
    <x v="9"/>
    <x v="0"/>
    <n v="168"/>
    <n v="14"/>
    <n v="227.14720812182699"/>
    <m/>
    <n v="125861.1168"/>
    <x v="0"/>
    <n v="11345"/>
    <x v="1550"/>
    <x v="0"/>
    <m/>
  </r>
  <r>
    <d v="2025-11-03T00:04:01"/>
    <x v="12"/>
    <x v="18"/>
    <s v="DURANGO DAVID JOSE"/>
    <x v="0"/>
    <x v="0"/>
    <n v="175"/>
    <n v="19.4444444444444"/>
    <n v="170.360406091371"/>
    <s v="1 Descuento (Conduct) "/>
    <n v="94395.837599999999"/>
    <x v="0"/>
    <n v="11345"/>
    <x v="1550"/>
    <x v="0"/>
    <m/>
  </r>
  <r>
    <d v="2025-11-03T00:04:01"/>
    <x v="12"/>
    <x v="20"/>
    <s v="SALDARRIAGA PARRA LUIS ALBERTO "/>
    <x v="4"/>
    <x v="0"/>
    <n v="130"/>
    <n v="18.571428571428601"/>
    <n v="132.502538071066"/>
    <m/>
    <n v="73418.984800000006"/>
    <x v="2"/>
    <n v="11345"/>
    <x v="1550"/>
    <x v="0"/>
    <m/>
  </r>
  <r>
    <d v="2025-11-03T00:04:01"/>
    <x v="12"/>
    <x v="22"/>
    <s v="CIRO MARIN RODRIGO ALBERTO"/>
    <x v="0"/>
    <x v="0"/>
    <n v="195"/>
    <n v="21.6666666666667"/>
    <n v="170.360406091371"/>
    <s v="2 Descuentos (Usuarios desubicados) "/>
    <n v="94395.837599999999"/>
    <x v="0"/>
    <n v="11345"/>
    <x v="1550"/>
    <x v="0"/>
    <m/>
  </r>
  <r>
    <d v="2025-11-03T00:04:02"/>
    <x v="12"/>
    <x v="23"/>
    <s v="AGUDELO GARCIA LLORDIN ELIAS 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x v="25"/>
    <s v="LEON PEREZ RAUL ENRIQUE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x v="28"/>
    <s v="MARULANDA JARAMILLO DAWER ANDRES"/>
    <x v="0"/>
    <x v="0"/>
    <n v="125"/>
    <n v="13.8888888888889"/>
    <n v="170.360406091371"/>
    <m/>
    <n v="94395.837599999999"/>
    <x v="0"/>
    <n v="11345"/>
    <x v="1550"/>
    <x v="0"/>
    <m/>
  </r>
  <r>
    <d v="2025-11-03T00:04:02"/>
    <x v="12"/>
    <x v="30"/>
    <s v="ARAQUE ARROYAVE JOSE ALBEIRO"/>
    <x v="3"/>
    <x v="0"/>
    <n v="198"/>
    <n v="19.8"/>
    <n v="189.28934010152301"/>
    <m/>
    <n v="104884.264"/>
    <x v="1"/>
    <n v="11345"/>
    <x v="1550"/>
    <x v="0"/>
    <m/>
  </r>
  <r>
    <d v="2025-11-03T00:04:03"/>
    <x v="12"/>
    <x v="32"/>
    <s v="TABORDA ROJAS DIEGO ALEJANDRO"/>
    <x v="3"/>
    <x v="0"/>
    <n v="223"/>
    <n v="22.3"/>
    <n v="189.28934010152301"/>
    <m/>
    <n v="104884.264"/>
    <x v="1"/>
    <n v="11345"/>
    <x v="1550"/>
    <x v="0"/>
    <m/>
  </r>
  <r>
    <d v="2025-11-03T00:04:03"/>
    <x v="12"/>
    <x v="41"/>
    <s v="GARCIA DAVID WILSON ALBERTO"/>
    <x v="3"/>
    <x v="0"/>
    <n v="181"/>
    <n v="18.100000000000001"/>
    <n v="189.28934010152301"/>
    <m/>
    <n v="104884.264"/>
    <x v="1"/>
    <n v="11345"/>
    <x v="1550"/>
    <x v="0"/>
    <m/>
  </r>
  <r>
    <d v="2025-11-03T00:04:03"/>
    <x v="12"/>
    <x v="40"/>
    <s v="AGUDELO GARCIA DENIN ANGELO"/>
    <x v="0"/>
    <x v="0"/>
    <n v="194"/>
    <n v="21.5555555555556"/>
    <n v="170.360406091371"/>
    <m/>
    <n v="94395.837599999999"/>
    <x v="1"/>
    <n v="11345"/>
    <x v="1550"/>
    <x v="0"/>
    <m/>
  </r>
  <r>
    <d v="2025-11-03T00:04:03"/>
    <x v="12"/>
    <x v="42"/>
    <s v="CALLE BOTERO ANDRES CAMILO"/>
    <x v="0"/>
    <x v="0"/>
    <n v="169"/>
    <n v="18.7777777777778"/>
    <n v="170.360406091371"/>
    <m/>
    <n v="94395.837599999999"/>
    <x v="1"/>
    <n v="11345"/>
    <x v="1550"/>
    <x v="0"/>
    <m/>
  </r>
  <r>
    <d v="2025-11-04T00:30:17"/>
    <x v="12"/>
    <x v="17"/>
    <s v="MURILLO  YORMAN ANDRES"/>
    <x v="0"/>
    <x v="0"/>
    <n v="157"/>
    <n v="17.4444444444444"/>
    <n v="147.12060301507501"/>
    <s v="2 Descuentos (Usuarios desubicados) "/>
    <n v="80800.552800000005"/>
    <x v="0"/>
    <n v="11954.5455"/>
    <x v="1551"/>
    <x v="0"/>
    <m/>
  </r>
  <r>
    <d v="2025-11-04T00:30:18"/>
    <x v="12"/>
    <x v="18"/>
    <s v="DAVID  HENRY GIOVANNY"/>
    <x v="0"/>
    <x v="0"/>
    <n v="181"/>
    <n v="20.1111111111111"/>
    <n v="147.12060301507501"/>
    <m/>
    <n v="80800.552800000005"/>
    <x v="0"/>
    <n v="11954.5455"/>
    <x v="1551"/>
    <x v="0"/>
    <m/>
  </r>
  <r>
    <d v="2025-11-04T00:30:18"/>
    <x v="12"/>
    <x v="21"/>
    <s v="JIMENEZ HERNANDEZ ESTEBAN CAMILO"/>
    <x v="0"/>
    <x v="0"/>
    <n v="161"/>
    <n v="17.8888888888889"/>
    <n v="147.12060301507501"/>
    <m/>
    <n v="80800.552800000005"/>
    <x v="0"/>
    <n v="11954.5455"/>
    <x v="1551"/>
    <x v="0"/>
    <m/>
  </r>
  <r>
    <d v="2025-11-04T00:30:18"/>
    <x v="12"/>
    <x v="19"/>
    <s v="QUIRAMA CASTAEDA JHON JADER"/>
    <x v="0"/>
    <x v="0"/>
    <n v="122"/>
    <n v="13.5555555555556"/>
    <n v="147.12060301507501"/>
    <m/>
    <n v="80800.552800000005"/>
    <x v="1"/>
    <n v="11954.5455"/>
    <x v="1551"/>
    <x v="0"/>
    <m/>
  </r>
  <r>
    <d v="2025-11-04T00:30:15"/>
    <x v="12"/>
    <x v="36"/>
    <s v="PARIAS MURIEL JHON FREDY"/>
    <x v="3"/>
    <x v="0"/>
    <n v="152"/>
    <n v="15.2"/>
    <n v="163.46733668341699"/>
    <m/>
    <n v="89778.392000000007"/>
    <x v="1"/>
    <n v="11954.5455"/>
    <x v="1551"/>
    <x v="0"/>
    <m/>
  </r>
  <r>
    <d v="2025-11-04T00:30:15"/>
    <x v="12"/>
    <x v="1"/>
    <s v="GONZALEZ IPUANA RENE"/>
    <x v="1"/>
    <x v="0"/>
    <n v="182"/>
    <n v="16.545454545454501"/>
    <n v="179.814070351759"/>
    <m/>
    <n v="98756.231199999995"/>
    <x v="0"/>
    <n v="11954.5455"/>
    <x v="1551"/>
    <x v="0"/>
    <m/>
  </r>
  <r>
    <d v="2025-11-04T00:30:16"/>
    <x v="12"/>
    <x v="37"/>
    <s v="SANCHEZ BETANCOURT FRANSCISCO"/>
    <x v="3"/>
    <x v="0"/>
    <n v="135"/>
    <n v="13.5"/>
    <n v="163.46733668341699"/>
    <m/>
    <n v="89778.392000000007"/>
    <x v="0"/>
    <n v="11954.5455"/>
    <x v="1551"/>
    <x v="0"/>
    <m/>
  </r>
  <r>
    <d v="2025-11-04T00:30:16"/>
    <x v="12"/>
    <x v="3"/>
    <s v="OSORIO URREGO SANTIAGO"/>
    <x v="3"/>
    <x v="0"/>
    <n v="156"/>
    <n v="15.6"/>
    <n v="163.46733668341699"/>
    <s v="2 Descuentos (Conducts) "/>
    <n v="89778.392000000007"/>
    <x v="0"/>
    <n v="11954.5455"/>
    <x v="1551"/>
    <x v="0"/>
    <m/>
  </r>
  <r>
    <d v="2025-11-04T00:30:16"/>
    <x v="12"/>
    <x v="4"/>
    <s v="PALACIO ARIAS YORFAN ALEXIS"/>
    <x v="3"/>
    <x v="0"/>
    <n v="166"/>
    <n v="16.600000000000001"/>
    <n v="163.46733668341699"/>
    <m/>
    <n v="89778.392000000007"/>
    <x v="1"/>
    <n v="11954.5455"/>
    <x v="1551"/>
    <x v="0"/>
    <m/>
  </r>
  <r>
    <d v="2025-11-04T00:30:16"/>
    <x v="12"/>
    <x v="5"/>
    <s v="JARAMILLO JARAMILLO FRANCISCO WBEIMAR"/>
    <x v="6"/>
    <x v="0"/>
    <n v="92"/>
    <n v="11.5"/>
    <n v="130.77386934673399"/>
    <m/>
    <n v="71822.713600000003"/>
    <x v="1"/>
    <n v="11954.5455"/>
    <x v="1551"/>
    <x v="0"/>
    <m/>
  </r>
  <r>
    <d v="2025-11-04T00:30:17"/>
    <x v="12"/>
    <x v="6"/>
    <s v="CARTAGENA RAMIREZ FREDY ALONSO"/>
    <x v="3"/>
    <x v="0"/>
    <n v="179"/>
    <n v="17.899999999999999"/>
    <n v="163.46733668341699"/>
    <m/>
    <n v="89778.392000000007"/>
    <x v="0"/>
    <n v="11954.5455"/>
    <x v="1551"/>
    <x v="0"/>
    <m/>
  </r>
  <r>
    <d v="2025-11-04T00:30:17"/>
    <x v="12"/>
    <x v="7"/>
    <s v="MARIN ALZATE KEVIN ANDRES"/>
    <x v="0"/>
    <x v="0"/>
    <n v="124"/>
    <n v="13.7777777777778"/>
    <n v="147.12060301507501"/>
    <m/>
    <n v="80800.552800000005"/>
    <x v="0"/>
    <n v="11954.5455"/>
    <x v="1551"/>
    <x v="0"/>
    <m/>
  </r>
  <r>
    <d v="2025-11-04T00:30:17"/>
    <x v="12"/>
    <x v="11"/>
    <s v="DURANGO PAEZ GILDARDO"/>
    <x v="2"/>
    <x v="0"/>
    <n v="91"/>
    <n v="15.1666666666667"/>
    <n v="98.080402010050193"/>
    <m/>
    <n v="53867.035199999998"/>
    <x v="1"/>
    <n v="11954.5455"/>
    <x v="1551"/>
    <x v="0"/>
    <m/>
  </r>
  <r>
    <d v="2025-11-04T00:30:17"/>
    <x v="12"/>
    <x v="15"/>
    <s v="ALBERTO ARISTIZABAL RAFAEL"/>
    <x v="0"/>
    <x v="0"/>
    <n v="166"/>
    <n v="18.4444444444444"/>
    <n v="147.12060301507501"/>
    <s v="2 Descuentos (Despachador y usuario desubicado) "/>
    <n v="80800.552800000005"/>
    <x v="0"/>
    <n v="11954.5455"/>
    <x v="1551"/>
    <x v="0"/>
    <m/>
  </r>
  <r>
    <d v="2025-11-04T00:30:18"/>
    <x v="12"/>
    <x v="26"/>
    <s v="AGUDELO GARCIA LLORDIN ELIAS"/>
    <x v="0"/>
    <x v="0"/>
    <n v="170"/>
    <n v="18.8888888888889"/>
    <n v="147.12060301507501"/>
    <m/>
    <n v="80800.552800000005"/>
    <x v="0"/>
    <n v="11954.5455"/>
    <x v="1551"/>
    <x v="0"/>
    <m/>
  </r>
  <r>
    <d v="2025-11-04T00:30:19"/>
    <x v="12"/>
    <x v="39"/>
    <s v="IBARGUEN GARRIDO JUAN ESTEBAN"/>
    <x v="4"/>
    <x v="0"/>
    <n v="109"/>
    <n v="15.5714285714286"/>
    <n v="114.42713567839201"/>
    <m/>
    <n v="62844.874400000001"/>
    <x v="0"/>
    <n v="11954.5455"/>
    <x v="1551"/>
    <x v="0"/>
    <m/>
  </r>
  <r>
    <d v="2025-11-04T00:30:19"/>
    <x v="12"/>
    <x v="27"/>
    <s v="LAYOS JIMENEZ JOHAN CAMILO"/>
    <x v="0"/>
    <x v="0"/>
    <n v="128"/>
    <n v="14.2222222222222"/>
    <n v="147.12060301507501"/>
    <m/>
    <n v="80800.552800000005"/>
    <x v="0"/>
    <n v="11954.5455"/>
    <x v="1551"/>
    <x v="0"/>
    <m/>
  </r>
  <r>
    <d v="2025-11-04T00:30:19"/>
    <x v="12"/>
    <x v="29"/>
    <s v="MONTOYA OSPINA GILBERTO ANTONIO"/>
    <x v="0"/>
    <x v="0"/>
    <n v="181"/>
    <n v="20.1111111111111"/>
    <n v="147.12060301507501"/>
    <s v="2 Descuentos (Asociados) "/>
    <n v="80800.552800000005"/>
    <x v="0"/>
    <n v="11954.5455"/>
    <x v="1551"/>
    <x v="0"/>
    <m/>
  </r>
  <r>
    <d v="2025-11-04T00:30:19"/>
    <x v="12"/>
    <x v="31"/>
    <s v="MARTINEZ CHAVERRA LUIS NORBERTO"/>
    <x v="0"/>
    <x v="0"/>
    <n v="190"/>
    <n v="21.1111111111111"/>
    <n v="147.12060301507501"/>
    <m/>
    <n v="80800.552800000005"/>
    <x v="0"/>
    <n v="11954.5455"/>
    <x v="1551"/>
    <x v="0"/>
    <m/>
  </r>
  <r>
    <d v="2025-11-04T00:30:20"/>
    <x v="12"/>
    <x v="33"/>
    <s v="CALLE BOTERO JUAN RICARDO"/>
    <x v="6"/>
    <x v="0"/>
    <n v="140"/>
    <n v="17.5"/>
    <n v="130.77386934673399"/>
    <s v="1 Descuento (Conduct) "/>
    <n v="71822.713600000003"/>
    <x v="0"/>
    <n v="11954.5455"/>
    <x v="1551"/>
    <x v="0"/>
    <m/>
  </r>
  <r>
    <d v="2025-11-04T00:30:20"/>
    <x v="12"/>
    <x v="35"/>
    <s v="OCAMPO OCAMPO ANTONIO JOSE"/>
    <x v="3"/>
    <x v="0"/>
    <n v="182"/>
    <n v="18.2"/>
    <n v="163.46733668341699"/>
    <s v="1 Descuento (Despachador) "/>
    <n v="89778.392000000007"/>
    <x v="0"/>
    <n v="11954.5455"/>
    <x v="1551"/>
    <x v="0"/>
    <m/>
  </r>
  <r>
    <d v="2025-11-04T00:30:20"/>
    <x v="12"/>
    <x v="34"/>
    <s v="PALMAR PANA EDIXON JOSUE"/>
    <x v="0"/>
    <x v="0"/>
    <n v="89"/>
    <n v="9.8888888888888893"/>
    <n v="147.12060301507501"/>
    <m/>
    <n v="80800.552800000005"/>
    <x v="0"/>
    <n v="11954.5455"/>
    <x v="1551"/>
    <x v="0"/>
    <m/>
  </r>
  <r>
    <d v="2025-11-05T01:19:57"/>
    <x v="1"/>
    <x v="0"/>
    <s v="HINCAPIE VILLA JUAN ESTIVEN"/>
    <x v="3"/>
    <x v="0"/>
    <n v="189"/>
    <n v="18.899999999999999"/>
    <n v="232.61669024045301"/>
    <m/>
    <n v="130230.7638"/>
    <x v="0"/>
    <n v="14589.7436"/>
    <x v="1552"/>
    <x v="0"/>
    <m/>
  </r>
  <r>
    <d v="2025-11-05T01:19:57"/>
    <x v="9"/>
    <x v="36"/>
    <s v="PARRA VILLA YUBER ALONSO"/>
    <x v="0"/>
    <x v="0"/>
    <n v="267"/>
    <n v="29.6666666666667"/>
    <n v="209.35502121640701"/>
    <s v="1 Descuento (Conduct) "/>
    <n v="117207.6874"/>
    <x v="1"/>
    <n v="14589.7436"/>
    <x v="1552"/>
    <x v="0"/>
    <m/>
  </r>
  <r>
    <d v="2025-11-05T01:19:57"/>
    <x v="1"/>
    <x v="1"/>
    <s v="GONZALEZ IPUANA RENE"/>
    <x v="2"/>
    <x v="0"/>
    <n v="145"/>
    <n v="24.1666666666667"/>
    <n v="139.57001414427199"/>
    <s v="1 Descuento (Conduct) "/>
    <n v="78138.458299999998"/>
    <x v="0"/>
    <n v="14589.7436"/>
    <x v="1552"/>
    <x v="0"/>
    <m/>
  </r>
  <r>
    <d v="2025-11-05T01:19:58"/>
    <x v="9"/>
    <x v="37"/>
    <s v="SANCHEZ BETANCOURT FRANSCISCO"/>
    <x v="0"/>
    <x v="0"/>
    <n v="174"/>
    <n v="19.3333333333333"/>
    <n v="209.35502121640701"/>
    <m/>
    <n v="117207.6874"/>
    <x v="0"/>
    <n v="14589.7436"/>
    <x v="1552"/>
    <x v="0"/>
    <m/>
  </r>
  <r>
    <d v="2025-11-05T01:19:58"/>
    <x v="1"/>
    <x v="2"/>
    <s v="LONDOO LOPERA DUVAN ANDRES"/>
    <x v="0"/>
    <x v="0"/>
    <n v="216"/>
    <n v="24"/>
    <n v="209.35502121640701"/>
    <m/>
    <n v="117207.6874"/>
    <x v="1"/>
    <n v="14589.7436"/>
    <x v="1552"/>
    <x v="0"/>
    <m/>
  </r>
  <r>
    <d v="2025-11-05T01:19:59"/>
    <x v="9"/>
    <x v="3"/>
    <s v="LOPEZ PINEDA DANIEL ESTIVEN"/>
    <x v="2"/>
    <x v="0"/>
    <n v="136"/>
    <n v="22.6666666666667"/>
    <n v="139.57001414427199"/>
    <s v="1 Descuento (Conduct) "/>
    <n v="78138.458299999998"/>
    <x v="0"/>
    <n v="14589.7436"/>
    <x v="1552"/>
    <x v="0"/>
    <m/>
  </r>
  <r>
    <d v="2025-11-05T01:19:59"/>
    <x v="1"/>
    <x v="4"/>
    <s v="PALACIO ARIAS YORFAN ALEXIS"/>
    <x v="3"/>
    <x v="0"/>
    <n v="235"/>
    <n v="23.5"/>
    <n v="232.61669024045301"/>
    <s v="2 Descuentos (Usuarios desubicados) "/>
    <n v="130230.7638"/>
    <x v="1"/>
    <n v="14589.7436"/>
    <x v="1552"/>
    <x v="0"/>
    <m/>
  </r>
  <r>
    <d v="2025-11-05T01:19:59"/>
    <x v="9"/>
    <x v="5"/>
    <s v="JARAMILLO JARAMILLO FRANCISCO WBEIMAR"/>
    <x v="6"/>
    <x v="0"/>
    <n v="162"/>
    <n v="20.25"/>
    <n v="186.093352192362"/>
    <s v="1 Descuento (Usuario desubicado) "/>
    <n v="104184.611"/>
    <x v="1"/>
    <n v="14589.7436"/>
    <x v="1552"/>
    <x v="0"/>
    <m/>
  </r>
  <r>
    <d v="2025-11-05T01:19:59"/>
    <x v="1"/>
    <x v="6"/>
    <s v="CARTAGENA RAMIREZ FREDY ALONSO"/>
    <x v="6"/>
    <x v="0"/>
    <n v="210"/>
    <n v="26.25"/>
    <n v="186.093352192362"/>
    <s v="2 Descuentos (conduct y usuario desubicado) "/>
    <n v="104184.611"/>
    <x v="0"/>
    <n v="14589.7436"/>
    <x v="1552"/>
    <x v="0"/>
    <m/>
  </r>
  <r>
    <d v="2025-11-05T01:20:00"/>
    <x v="9"/>
    <x v="7"/>
    <s v="MARIN ALZATE KEVIN ANDRES"/>
    <x v="3"/>
    <x v="0"/>
    <n v="264"/>
    <n v="26.4"/>
    <n v="232.61669024045301"/>
    <m/>
    <n v="130230.7638"/>
    <x v="0"/>
    <n v="14589.7436"/>
    <x v="1552"/>
    <x v="0"/>
    <m/>
  </r>
  <r>
    <d v="2025-11-05T01:20:00"/>
    <x v="1"/>
    <x v="8"/>
    <s v="YEPES TORRES JHON ALEXANDER"/>
    <x v="3"/>
    <x v="0"/>
    <n v="253"/>
    <n v="25.3"/>
    <n v="232.61669024045301"/>
    <m/>
    <n v="130230.7638"/>
    <x v="0"/>
    <n v="14589.7436"/>
    <x v="1552"/>
    <x v="0"/>
    <m/>
  </r>
  <r>
    <d v="2025-11-05T01:20:00"/>
    <x v="9"/>
    <x v="12"/>
    <s v="HERNANDEZ MACIAS GILBERTO"/>
    <x v="0"/>
    <x v="0"/>
    <n v="241"/>
    <n v="26.7777777777778"/>
    <n v="209.35502121640701"/>
    <m/>
    <n v="117207.6874"/>
    <x v="1"/>
    <n v="14589.7436"/>
    <x v="1552"/>
    <x v="0"/>
    <m/>
  </r>
  <r>
    <d v="2025-11-05T01:20:01"/>
    <x v="1"/>
    <x v="13"/>
    <s v="MURILLO  YORMAN ANDRES"/>
    <x v="1"/>
    <x v="0"/>
    <n v="251"/>
    <n v="22.818181818181799"/>
    <n v="255.87835926449799"/>
    <m/>
    <n v="143253.84020000001"/>
    <x v="0"/>
    <n v="14589.7436"/>
    <x v="1552"/>
    <x v="0"/>
    <m/>
  </r>
  <r>
    <d v="2025-11-05T01:20:01"/>
    <x v="9"/>
    <x v="14"/>
    <s v="PARRA VILLA YUBER ALONSO"/>
    <x v="1"/>
    <x v="0"/>
    <n v="217"/>
    <n v="19.727272727272702"/>
    <n v="255.87835926449799"/>
    <m/>
    <n v="143253.84020000001"/>
    <x v="0"/>
    <n v="14589.7436"/>
    <x v="1552"/>
    <x v="0"/>
    <m/>
  </r>
  <r>
    <d v="2025-11-05T01:20:01"/>
    <x v="1"/>
    <x v="15"/>
    <s v="ALBERTO ARISTIZABAL RAFAEL"/>
    <x v="0"/>
    <x v="0"/>
    <n v="231"/>
    <n v="25.6666666666667"/>
    <n v="209.35502121640701"/>
    <s v="1 Descuento (Transbordo) "/>
    <n v="117207.6874"/>
    <x v="0"/>
    <n v="14589.7436"/>
    <x v="1552"/>
    <x v="0"/>
    <m/>
  </r>
  <r>
    <d v="2025-11-05T01:20:01"/>
    <x v="9"/>
    <x v="16"/>
    <s v="MACEA ARBELAEZ MATEO"/>
    <x v="3"/>
    <x v="0"/>
    <n v="168"/>
    <n v="16.8"/>
    <n v="232.61669024045301"/>
    <s v="1 Descuento (Despachador) "/>
    <n v="130230.7638"/>
    <x v="0"/>
    <n v="14589.7436"/>
    <x v="1552"/>
    <x v="0"/>
    <m/>
  </r>
  <r>
    <d v="2025-11-05T01:20:02"/>
    <x v="1"/>
    <x v="17"/>
    <s v="VALENCIA MENDOZA JHON"/>
    <x v="0"/>
    <x v="0"/>
    <n v="218"/>
    <n v="24.2222222222222"/>
    <n v="209.35502121640701"/>
    <m/>
    <n v="117207.6874"/>
    <x v="0"/>
    <n v="14589.7436"/>
    <x v="1552"/>
    <x v="0"/>
    <m/>
  </r>
  <r>
    <d v="2025-11-05T01:20:02"/>
    <x v="9"/>
    <x v="18"/>
    <s v="DURANGO DAVID JOSE"/>
    <x v="9"/>
    <x v="0"/>
    <n v="276"/>
    <n v="23"/>
    <n v="279.14002828854302"/>
    <s v="JULIAN MACIAS Realiz 6 viajes donde moviliz 141 Usuarios, 1 Descuento (Usuario desubicado) "/>
    <n v="156276.91649999999"/>
    <x v="0"/>
    <n v="14589.7436"/>
    <x v="1552"/>
    <x v="0"/>
    <m/>
  </r>
  <r>
    <d v="2025-11-05T01:20:02"/>
    <x v="1"/>
    <x v="19"/>
    <s v="QUIRAMA CASTAEDA JHON JADER"/>
    <x v="0"/>
    <x v="0"/>
    <n v="249"/>
    <n v="27.6666666666667"/>
    <n v="209.35502121640701"/>
    <m/>
    <n v="117207.6874"/>
    <x v="1"/>
    <n v="14589.7436"/>
    <x v="1552"/>
    <x v="0"/>
    <m/>
  </r>
  <r>
    <d v="2025-11-05T01:20:03"/>
    <x v="1"/>
    <x v="21"/>
    <s v="JIMENEZ HERNANDEZ ESTEBAN CAMILO"/>
    <x v="0"/>
    <x v="0"/>
    <n v="243"/>
    <n v="27"/>
    <n v="209.35502121640701"/>
    <s v="1 Descuento (Conduct) "/>
    <n v="117207.6874"/>
    <x v="0"/>
    <n v="14589.7436"/>
    <x v="1552"/>
    <x v="0"/>
    <m/>
  </r>
  <r>
    <d v="2025-11-05T01:20:03"/>
    <x v="9"/>
    <x v="20"/>
    <s v="LOPERA ALVAREZ ESTIVEN"/>
    <x v="0"/>
    <x v="0"/>
    <n v="260"/>
    <n v="28.8888888888889"/>
    <n v="209.35502121640701"/>
    <m/>
    <n v="117207.6874"/>
    <x v="2"/>
    <n v="14589.7436"/>
    <x v="1552"/>
    <x v="0"/>
    <m/>
  </r>
  <r>
    <d v="2025-11-05T01:20:03"/>
    <x v="9"/>
    <x v="22"/>
    <s v="ESPINOZA CHAVARRIA GUILLERMO LEON"/>
    <x v="2"/>
    <x v="0"/>
    <n v="138"/>
    <n v="23"/>
    <n v="139.57001414427199"/>
    <m/>
    <n v="78138.458299999998"/>
    <x v="0"/>
    <n v="14589.7436"/>
    <x v="1552"/>
    <x v="0"/>
    <m/>
  </r>
  <r>
    <d v="2025-11-05T01:20:04"/>
    <x v="1"/>
    <x v="23"/>
    <s v="FLORES RINCON JORGE ALBERTO"/>
    <x v="3"/>
    <x v="0"/>
    <n v="252"/>
    <n v="25.2"/>
    <n v="232.61669024045301"/>
    <m/>
    <n v="130230.7638"/>
    <x v="0"/>
    <n v="14589.7436"/>
    <x v="1552"/>
    <x v="0"/>
    <m/>
  </r>
  <r>
    <d v="2025-11-05T01:20:04"/>
    <x v="9"/>
    <x v="24"/>
    <s v="AGUDELO GARCIA LLORDIN ELIAS"/>
    <x v="8"/>
    <x v="0"/>
    <n v="132"/>
    <n v="26.4"/>
    <n v="116.30834512022599"/>
    <m/>
    <n v="65115.3819"/>
    <x v="0"/>
    <n v="14589.7436"/>
    <x v="1552"/>
    <x v="0"/>
    <m/>
  </r>
  <r>
    <d v="2025-11-05T01:20:04"/>
    <x v="1"/>
    <x v="25"/>
    <s v="LEON PEREZ RAUL ENRIQUE"/>
    <x v="3"/>
    <x v="0"/>
    <n v="215"/>
    <n v="21.5"/>
    <n v="232.61669024045301"/>
    <m/>
    <n v="130230.7638"/>
    <x v="0"/>
    <n v="14589.7436"/>
    <x v="1552"/>
    <x v="0"/>
    <m/>
  </r>
  <r>
    <d v="2025-11-05T01:20:04"/>
    <x v="9"/>
    <x v="26"/>
    <s v="HENAO MUOZ FERNEY"/>
    <x v="6"/>
    <x v="0"/>
    <n v="204"/>
    <n v="25.5"/>
    <n v="186.093352192362"/>
    <m/>
    <n v="104184.611"/>
    <x v="0"/>
    <n v="14589.7436"/>
    <x v="1552"/>
    <x v="0"/>
    <m/>
  </r>
  <r>
    <d v="2025-11-05T01:20:05"/>
    <x v="1"/>
    <x v="39"/>
    <s v="IBARGUEN GARRIDO JUAN ESTEBAN"/>
    <x v="3"/>
    <x v="0"/>
    <n v="225"/>
    <n v="22.5"/>
    <n v="232.61669024045301"/>
    <m/>
    <n v="130230.7638"/>
    <x v="0"/>
    <n v="14589.7436"/>
    <x v="1552"/>
    <x v="0"/>
    <m/>
  </r>
  <r>
    <d v="2025-11-05T01:20:05"/>
    <x v="9"/>
    <x v="27"/>
    <s v="LAYOS JIMENEZ JOHAN CAMILO"/>
    <x v="0"/>
    <x v="0"/>
    <n v="188"/>
    <n v="20.8888888888889"/>
    <n v="209.35502121640701"/>
    <s v="2 Descuentos (conducts) "/>
    <n v="117207.6874"/>
    <x v="0"/>
    <n v="14589.7436"/>
    <x v="1552"/>
    <x v="0"/>
    <m/>
  </r>
  <r>
    <d v="2025-11-05T01:20:05"/>
    <x v="1"/>
    <x v="28"/>
    <s v="MARULANDA JARAMILLO DAWER ANDRES"/>
    <x v="3"/>
    <x v="0"/>
    <n v="213"/>
    <n v="21.3"/>
    <n v="232.61669024045301"/>
    <m/>
    <n v="130230.7638"/>
    <x v="0"/>
    <n v="14589.7436"/>
    <x v="1552"/>
    <x v="0"/>
    <m/>
  </r>
  <r>
    <d v="2025-11-05T01:20:06"/>
    <x v="9"/>
    <x v="29"/>
    <s v="MONTOYA OSPINA GILBERTO ANTONIO"/>
    <x v="3"/>
    <x v="0"/>
    <n v="245"/>
    <n v="24.5"/>
    <n v="232.61669024045301"/>
    <m/>
    <n v="130230.7638"/>
    <x v="0"/>
    <n v="14589.7436"/>
    <x v="1552"/>
    <x v="0"/>
    <m/>
  </r>
  <r>
    <d v="2025-11-05T01:20:06"/>
    <x v="1"/>
    <x v="30"/>
    <s v="ARAQUE ARROYAVE JOSE ALBEIRO"/>
    <x v="6"/>
    <x v="0"/>
    <n v="222"/>
    <n v="27.75"/>
    <n v="186.093352192362"/>
    <m/>
    <n v="104184.611"/>
    <x v="1"/>
    <n v="14589.7436"/>
    <x v="1552"/>
    <x v="0"/>
    <m/>
  </r>
  <r>
    <d v="2025-11-05T01:20:06"/>
    <x v="9"/>
    <x v="31"/>
    <s v="MARTINEZ CHAVERRA LUIS NORBERTO"/>
    <x v="0"/>
    <x v="0"/>
    <n v="173"/>
    <n v="19.2222222222222"/>
    <n v="209.35502121640701"/>
    <m/>
    <n v="117207.6874"/>
    <x v="0"/>
    <n v="14589.7436"/>
    <x v="1552"/>
    <x v="0"/>
    <m/>
  </r>
  <r>
    <d v="2025-11-05T01:20:07"/>
    <x v="1"/>
    <x v="32"/>
    <s v="TABORDA ROJAS DIEGO ALEJANDRO"/>
    <x v="10"/>
    <x v="0"/>
    <n v="58"/>
    <n v="16.571428571428601"/>
    <n v="81.4158415841584"/>
    <m/>
    <n v="45580.7673"/>
    <x v="1"/>
    <n v="14589.7436"/>
    <x v="1552"/>
    <x v="0"/>
    <m/>
  </r>
  <r>
    <d v="2025-11-05T01:20:07"/>
    <x v="9"/>
    <x v="33"/>
    <s v="CALLE BOTERO JUAN RICARDO"/>
    <x v="0"/>
    <x v="0"/>
    <n v="161"/>
    <n v="17.8888888888889"/>
    <n v="209.35502121640701"/>
    <m/>
    <n v="117207.6874"/>
    <x v="0"/>
    <n v="14589.7436"/>
    <x v="1552"/>
    <x v="0"/>
    <m/>
  </r>
  <r>
    <d v="2025-11-05T01:20:07"/>
    <x v="1"/>
    <x v="34"/>
    <s v="PALMAR PANA EDIXON JOSUE"/>
    <x v="9"/>
    <x v="0"/>
    <n v="294"/>
    <n v="24.5"/>
    <n v="279.14002828854302"/>
    <s v="Se descuenta 0.5 viaje de 7 pm ya que NO ingresa a la minorista. 1 Descuento (Despachador) "/>
    <n v="149765.28150000001"/>
    <x v="0"/>
    <n v="14589.7436"/>
    <x v="1552"/>
    <x v="2"/>
    <n v="11.631"/>
  </r>
  <r>
    <d v="2025-11-05T01:20:08"/>
    <x v="9"/>
    <x v="35"/>
    <s v="OCAMPO OCAMPO ANTONIO JOSE"/>
    <x v="12"/>
    <x v="0"/>
    <n v="275"/>
    <n v="21.153846153846199"/>
    <n v="302.401697312588"/>
    <m/>
    <n v="169299.99290000001"/>
    <x v="0"/>
    <n v="14589.7436"/>
    <x v="1552"/>
    <x v="0"/>
    <m/>
  </r>
  <r>
    <d v="2025-11-05T01:20:08"/>
    <x v="1"/>
    <x v="41"/>
    <s v="GARCIA DAVID WILSON ALBERTO"/>
    <x v="0"/>
    <x v="0"/>
    <n v="202"/>
    <n v="22.4444444444444"/>
    <n v="209.35502121640701"/>
    <s v="8 Descuentos (Transbordo, usuarios desubicados y conducts)"/>
    <n v="117207.6874"/>
    <x v="1"/>
    <n v="14589.7436"/>
    <x v="1552"/>
    <x v="0"/>
    <m/>
  </r>
  <r>
    <d v="2025-11-05T01:20:08"/>
    <x v="9"/>
    <x v="40"/>
    <s v="AGUDELO GARCIA DENIN ANGELO"/>
    <x v="0"/>
    <x v="0"/>
    <n v="216"/>
    <n v="24"/>
    <n v="209.35502121640701"/>
    <m/>
    <n v="117207.6874"/>
    <x v="1"/>
    <n v="14589.7436"/>
    <x v="1552"/>
    <x v="0"/>
    <m/>
  </r>
  <r>
    <d v="2025-11-05T01:20:08"/>
    <x v="1"/>
    <x v="42"/>
    <s v="CALLE BOTERO ANDRES CAMILO"/>
    <x v="3"/>
    <x v="0"/>
    <n v="205"/>
    <n v="20.5"/>
    <n v="232.61669024045301"/>
    <s v="5 Descuentos (conduct, despachador y transbordo) "/>
    <n v="130230.7638"/>
    <x v="1"/>
    <n v="14589.7436"/>
    <x v="1552"/>
    <x v="0"/>
    <m/>
  </r>
  <r>
    <d v="2025-11-06T02:34:30"/>
    <x v="9"/>
    <x v="0"/>
    <s v="HINCAPIE VILLA JUAN ESTIVEN"/>
    <x v="0"/>
    <x v="0"/>
    <n v="201"/>
    <n v="22.3333333333333"/>
    <n v="201.02080443828001"/>
    <s v="1 Descuento (Conduct) "/>
    <n v="112332.1706"/>
    <x v="0"/>
    <n v="14223.0769"/>
    <x v="1553"/>
    <x v="0"/>
    <m/>
  </r>
  <r>
    <d v="2025-11-06T02:34:30"/>
    <x v="1"/>
    <x v="36"/>
    <s v="PULGARIN GARCIA YONATHAN ANDRES"/>
    <x v="0"/>
    <x v="0"/>
    <n v="230"/>
    <n v="25.5555555555556"/>
    <n v="201.02080443828001"/>
    <s v="1 Descuento (Asociado) "/>
    <n v="112332.1706"/>
    <x v="1"/>
    <n v="14223.0769"/>
    <x v="1553"/>
    <x v="0"/>
    <m/>
  </r>
  <r>
    <d v="2025-11-06T02:34:30"/>
    <x v="9"/>
    <x v="1"/>
    <s v="GONZALEZ IPUANA RENE"/>
    <x v="0"/>
    <x v="0"/>
    <n v="241"/>
    <n v="26.7777777777778"/>
    <n v="201.02080443828001"/>
    <m/>
    <n v="112332.1706"/>
    <x v="0"/>
    <n v="14223.0769"/>
    <x v="1553"/>
    <x v="0"/>
    <m/>
  </r>
  <r>
    <d v="2025-11-06T02:34:30"/>
    <x v="1"/>
    <x v="37"/>
    <s v="SANCHEZ BETANCOURT FRANSCISCO"/>
    <x v="0"/>
    <x v="0"/>
    <n v="200"/>
    <n v="22.2222222222222"/>
    <n v="201.02080443828001"/>
    <m/>
    <n v="112332.1706"/>
    <x v="0"/>
    <n v="14223.0769"/>
    <x v="1553"/>
    <x v="0"/>
    <m/>
  </r>
  <r>
    <d v="2025-11-06T02:34:31"/>
    <x v="9"/>
    <x v="2"/>
    <s v="LONDOO LOPERA DUVAN ANDRES"/>
    <x v="0"/>
    <x v="0"/>
    <n v="244"/>
    <n v="27.1111111111111"/>
    <n v="201.02080443828001"/>
    <s v="2 Descuentos (Usuarios desubicados) "/>
    <n v="112332.1706"/>
    <x v="1"/>
    <n v="14223.0769"/>
    <x v="1553"/>
    <x v="0"/>
    <m/>
  </r>
  <r>
    <d v="2025-11-06T02:34:31"/>
    <x v="1"/>
    <x v="3"/>
    <s v="LOPEZ PINEDA DANIEL ESTIVEN"/>
    <x v="6"/>
    <x v="0"/>
    <n v="184"/>
    <n v="23"/>
    <n v="178.685159500693"/>
    <s v="1 Descuento (Usuario desubicado) "/>
    <n v="99850.818299999999"/>
    <x v="0"/>
    <n v="14223.0769"/>
    <x v="1553"/>
    <x v="0"/>
    <m/>
  </r>
  <r>
    <d v="2025-11-06T02:34:31"/>
    <x v="9"/>
    <x v="5"/>
    <s v="GONZALEZ PEREZ RAFAEL JOSE"/>
    <x v="1"/>
    <x v="0"/>
    <n v="239"/>
    <n v="21.727272727272702"/>
    <n v="245.69209431345399"/>
    <s v="3 Descuentos (Transbordo) "/>
    <n v="137294.87520000001"/>
    <x v="1"/>
    <n v="14223.0769"/>
    <x v="1553"/>
    <x v="0"/>
    <m/>
  </r>
  <r>
    <d v="2025-11-06T02:34:31"/>
    <x v="1"/>
    <x v="6"/>
    <s v="CARTAGENA RAMIREZ FREDY ALONSO"/>
    <x v="2"/>
    <x v="0"/>
    <n v="133"/>
    <n v="20.461538461538499"/>
    <n v="145.18169209431301"/>
    <s v="2 Descuentos (conduct y despachador) "/>
    <n v="81128.789900000003"/>
    <x v="0"/>
    <n v="14223.0769"/>
    <x v="1553"/>
    <x v="0"/>
    <m/>
  </r>
  <r>
    <d v="2025-11-06T02:34:32"/>
    <x v="1"/>
    <x v="8"/>
    <s v="YEPES TORRES JHON ALEXANDER"/>
    <x v="3"/>
    <x v="0"/>
    <n v="247"/>
    <n v="24.7"/>
    <n v="223.35644937586699"/>
    <s v="1 Descuento (Conduct) "/>
    <n v="124813.5229"/>
    <x v="0"/>
    <n v="14223.0769"/>
    <x v="1553"/>
    <x v="0"/>
    <m/>
  </r>
  <r>
    <d v="2025-11-06T02:34:32"/>
    <x v="9"/>
    <x v="7"/>
    <s v="MARIN ALZATE KEVIN ANDRES"/>
    <x v="4"/>
    <x v="0"/>
    <n v="184"/>
    <n v="26.285714285714299"/>
    <n v="156.34951456310699"/>
    <m/>
    <n v="87369.466"/>
    <x v="0"/>
    <n v="14223.0769"/>
    <x v="1553"/>
    <x v="0"/>
    <m/>
  </r>
  <r>
    <d v="2025-11-06T02:34:32"/>
    <x v="9"/>
    <x v="11"/>
    <s v="VERENZUELA MARTINEZ ALEXANDER"/>
    <x v="3"/>
    <x v="0"/>
    <n v="267"/>
    <n v="26.7"/>
    <n v="223.35644937586699"/>
    <s v="3 Descuentos (Transbordo) "/>
    <n v="124813.5229"/>
    <x v="1"/>
    <n v="14223.0769"/>
    <x v="1553"/>
    <x v="0"/>
    <m/>
  </r>
  <r>
    <d v="2025-11-06T02:34:33"/>
    <x v="9"/>
    <x v="13"/>
    <s v="MURILLO  YORMAN ANDRES"/>
    <x v="1"/>
    <x v="0"/>
    <n v="239"/>
    <n v="21.727272727272702"/>
    <n v="245.69209431345399"/>
    <m/>
    <n v="137294.87520000001"/>
    <x v="0"/>
    <n v="14223.0769"/>
    <x v="1553"/>
    <x v="0"/>
    <m/>
  </r>
  <r>
    <d v="2025-11-06T02:34:33"/>
    <x v="1"/>
    <x v="14"/>
    <s v="PARRA VILLA YUBER ALONSO"/>
    <x v="3"/>
    <x v="0"/>
    <n v="197"/>
    <n v="19.7"/>
    <n v="223.35644937586699"/>
    <m/>
    <n v="124813.5229"/>
    <x v="0"/>
    <n v="14223.0769"/>
    <x v="1553"/>
    <x v="0"/>
    <m/>
  </r>
  <r>
    <d v="2025-11-06T02:34:32"/>
    <x v="1"/>
    <x v="12"/>
    <s v="HERNANDEZ MACIAS GILBERTO"/>
    <x v="3"/>
    <x v="0"/>
    <n v="242"/>
    <n v="24.2"/>
    <n v="223.35644937586699"/>
    <m/>
    <n v="124813.5229"/>
    <x v="1"/>
    <n v="14223.0769"/>
    <x v="1553"/>
    <x v="0"/>
    <m/>
  </r>
  <r>
    <d v="2025-11-06T02:34:33"/>
    <x v="9"/>
    <x v="15"/>
    <s v="ALBERTO ARISTIZABAL RAFAEL"/>
    <x v="8"/>
    <x v="0"/>
    <n v="133"/>
    <n v="26.6"/>
    <n v="111.678224687933"/>
    <s v="1 Descuento (Conduct) "/>
    <n v="62406.761400000003"/>
    <x v="0"/>
    <n v="14223.0769"/>
    <x v="1553"/>
    <x v="0"/>
    <m/>
  </r>
  <r>
    <d v="2025-11-06T02:34:33"/>
    <x v="1"/>
    <x v="16"/>
    <s v="MACEA ARBELAEZ MATEO"/>
    <x v="13"/>
    <x v="0"/>
    <n v="280"/>
    <n v="20"/>
    <n v="312.69902912621399"/>
    <m/>
    <n v="174738.932"/>
    <x v="0"/>
    <n v="14223.0769"/>
    <x v="1553"/>
    <x v="0"/>
    <m/>
  </r>
  <r>
    <d v="2025-11-06T02:34:33"/>
    <x v="9"/>
    <x v="17"/>
    <s v="VALENCIA MENDOZA JHON"/>
    <x v="1"/>
    <x v="0"/>
    <n v="262"/>
    <n v="23.818181818181799"/>
    <n v="245.69209431345399"/>
    <m/>
    <n v="137294.87520000001"/>
    <x v="0"/>
    <n v="14223.0769"/>
    <x v="1553"/>
    <x v="0"/>
    <m/>
  </r>
  <r>
    <d v="2025-11-06T02:34:34"/>
    <x v="1"/>
    <x v="18"/>
    <s v="DURANGO DAVID JOSE"/>
    <x v="12"/>
    <x v="0"/>
    <n v="283"/>
    <n v="21.769230769230798"/>
    <n v="290.36338418862698"/>
    <s v="JULIAN MACIAS Realiz 7 viajes donde moviliz 172 Usuarios "/>
    <n v="162257.57980000001"/>
    <x v="0"/>
    <n v="14223.0769"/>
    <x v="1553"/>
    <x v="0"/>
    <m/>
  </r>
  <r>
    <d v="2025-11-06T02:34:34"/>
    <x v="9"/>
    <x v="19"/>
    <s v="QUIRAMA CASTAEDA JHON JADER"/>
    <x v="3"/>
    <x v="0"/>
    <n v="229"/>
    <n v="22.9"/>
    <n v="223.35644937586699"/>
    <m/>
    <n v="124813.5229"/>
    <x v="1"/>
    <n v="14223.0769"/>
    <x v="1553"/>
    <x v="0"/>
    <m/>
  </r>
  <r>
    <d v="2025-11-06T02:34:34"/>
    <x v="1"/>
    <x v="20"/>
    <s v="SALDARRIAGA PARRA LUIS ALBERTO"/>
    <x v="0"/>
    <x v="0"/>
    <n v="146"/>
    <n v="16.2222222222222"/>
    <n v="201.02080443828001"/>
    <m/>
    <n v="112332.1706"/>
    <x v="2"/>
    <n v="14223.0769"/>
    <x v="1553"/>
    <x v="0"/>
    <m/>
  </r>
  <r>
    <d v="2025-11-06T02:34:34"/>
    <x v="9"/>
    <x v="21"/>
    <s v="JIMENEZ HERNANDEZ ESTEBAN CAMILO"/>
    <x v="0"/>
    <x v="0"/>
    <n v="141"/>
    <n v="15.6666666666667"/>
    <n v="201.02080443828001"/>
    <m/>
    <n v="112332.1706"/>
    <x v="0"/>
    <n v="14223.0769"/>
    <x v="1553"/>
    <x v="0"/>
    <m/>
  </r>
  <r>
    <d v="2025-11-06T02:34:35"/>
    <x v="1"/>
    <x v="38"/>
    <s v="JIMENEZ HURTADO CARLOS ESTIVEN"/>
    <x v="6"/>
    <x v="0"/>
    <n v="165"/>
    <n v="20.625"/>
    <n v="178.685159500693"/>
    <s v="1 Descuento (Transbordo) "/>
    <n v="99850.818299999999"/>
    <x v="1"/>
    <n v="14223.0769"/>
    <x v="1553"/>
    <x v="0"/>
    <m/>
  </r>
  <r>
    <d v="2025-11-06T02:34:35"/>
    <x v="9"/>
    <x v="22"/>
    <s v="CIRO MARIN RODRIGO ALBERTO "/>
    <x v="0"/>
    <x v="0"/>
    <n v="196"/>
    <n v="21.7777777777778"/>
    <n v="201.02080443828001"/>
    <m/>
    <n v="112332.1706"/>
    <x v="0"/>
    <n v="14223.0769"/>
    <x v="1553"/>
    <x v="0"/>
    <m/>
  </r>
  <r>
    <d v="2025-11-06T02:34:35"/>
    <x v="9"/>
    <x v="23"/>
    <s v="FLORES RINCON JORGE ALBERTO"/>
    <x v="1"/>
    <x v="0"/>
    <n v="230"/>
    <n v="20.909090909090899"/>
    <n v="245.69209431345399"/>
    <m/>
    <n v="137294.87520000001"/>
    <x v="0"/>
    <n v="14223.0769"/>
    <x v="1553"/>
    <x v="0"/>
    <m/>
  </r>
  <r>
    <d v="2025-11-06T02:34:35"/>
    <x v="1"/>
    <x v="24"/>
    <s v="OSORIO URREGO SANTIAGO"/>
    <x v="4"/>
    <x v="0"/>
    <n v="162"/>
    <n v="23.1428571428571"/>
    <n v="156.34951456310699"/>
    <m/>
    <n v="87369.466"/>
    <x v="0"/>
    <n v="14223.0769"/>
    <x v="1553"/>
    <x v="0"/>
    <m/>
  </r>
  <r>
    <d v="2025-11-06T02:34:36"/>
    <x v="9"/>
    <x v="25"/>
    <s v="LEON PEREZ RAUL ENRIQUE"/>
    <x v="3"/>
    <x v="0"/>
    <n v="264"/>
    <n v="26.4"/>
    <n v="223.35644937586699"/>
    <m/>
    <n v="124813.5229"/>
    <x v="0"/>
    <n v="14223.0769"/>
    <x v="1553"/>
    <x v="0"/>
    <m/>
  </r>
  <r>
    <d v="2025-11-06T02:34:36"/>
    <x v="1"/>
    <x v="26"/>
    <s v="AGUDELO GARCIA LLORDIN ELIAS"/>
    <x v="6"/>
    <x v="0"/>
    <n v="228"/>
    <n v="28.5"/>
    <n v="178.685159500693"/>
    <m/>
    <n v="99850.818299999999"/>
    <x v="0"/>
    <n v="14223.0769"/>
    <x v="1553"/>
    <x v="0"/>
    <m/>
  </r>
  <r>
    <d v="2025-11-06T02:34:36"/>
    <x v="9"/>
    <x v="39"/>
    <s v="IBARGUEN GARRIDO JUAN ESTEBAN"/>
    <x v="0"/>
    <x v="0"/>
    <n v="195"/>
    <n v="21.6666666666667"/>
    <n v="201.02080443828001"/>
    <m/>
    <n v="112332.1706"/>
    <x v="0"/>
    <n v="14223.0769"/>
    <x v="1553"/>
    <x v="0"/>
    <m/>
  </r>
  <r>
    <d v="2025-11-06T02:34:36"/>
    <x v="1"/>
    <x v="27"/>
    <s v="LAYOS JIMENEZ JOHAN CAMILO"/>
    <x v="6"/>
    <x v="0"/>
    <n v="145"/>
    <n v="18.125"/>
    <n v="178.685159500693"/>
    <m/>
    <n v="99850.818299999999"/>
    <x v="0"/>
    <n v="14223.0769"/>
    <x v="1553"/>
    <x v="0"/>
    <m/>
  </r>
  <r>
    <d v="2025-11-06T02:34:37"/>
    <x v="9"/>
    <x v="28"/>
    <s v="MARULANDA JARAMILLO DAWER ANDRES"/>
    <x v="3"/>
    <x v="0"/>
    <n v="195"/>
    <n v="19.5"/>
    <n v="223.35644937586699"/>
    <s v="Se descuenta 0.5 viaje de 3 15 pm ya que NO ingresa a la minorista "/>
    <n v="118572.7429"/>
    <x v="0"/>
    <n v="14223.0769"/>
    <x v="1553"/>
    <x v="2"/>
    <n v="11.167999999999999"/>
  </r>
  <r>
    <d v="2025-11-06T02:34:37"/>
    <x v="1"/>
    <x v="29"/>
    <s v="LOPERA ALVAREZ ESTIVEN"/>
    <x v="3"/>
    <x v="0"/>
    <n v="253"/>
    <n v="25.3"/>
    <n v="223.35644937586699"/>
    <m/>
    <n v="124813.5229"/>
    <x v="0"/>
    <n v="14223.0769"/>
    <x v="1553"/>
    <x v="0"/>
    <m/>
  </r>
  <r>
    <d v="2025-11-06T02:34:37"/>
    <x v="9"/>
    <x v="30"/>
    <s v="ARAQUE ARROYAVE JOSE ALBEIRO"/>
    <x v="6"/>
    <x v="0"/>
    <n v="171"/>
    <n v="21.375"/>
    <n v="178.685159500693"/>
    <m/>
    <n v="99850.818299999999"/>
    <x v="1"/>
    <n v="14223.0769"/>
    <x v="1553"/>
    <x v="0"/>
    <m/>
  </r>
  <r>
    <d v="2025-11-06T02:34:37"/>
    <x v="1"/>
    <x v="31"/>
    <s v="MARTINEZ CHAVERRA LUIS NORBERTO"/>
    <x v="0"/>
    <x v="0"/>
    <n v="214"/>
    <n v="23.7777777777778"/>
    <n v="201.02080443828001"/>
    <s v="10 Descuentos (Transbordo y capacitacion) "/>
    <n v="112332.1706"/>
    <x v="0"/>
    <n v="14223.0769"/>
    <x v="1553"/>
    <x v="0"/>
    <m/>
  </r>
  <r>
    <d v="2025-11-06T02:34:37"/>
    <x v="9"/>
    <x v="33"/>
    <s v="CALLE BOTERO JUAN RICARDO"/>
    <x v="6"/>
    <x v="0"/>
    <n v="185"/>
    <n v="23.125"/>
    <n v="178.685159500693"/>
    <s v="1 Descuento (Conduct) "/>
    <n v="99850.818299999999"/>
    <x v="0"/>
    <n v="14223.0769"/>
    <x v="1553"/>
    <x v="0"/>
    <m/>
  </r>
  <r>
    <d v="2025-11-06T02:34:38"/>
    <x v="1"/>
    <x v="34"/>
    <s v="PALMAR PANA EDIXON JOSUE"/>
    <x v="3"/>
    <x v="0"/>
    <n v="196"/>
    <n v="19.600000000000001"/>
    <n v="223.35644937586699"/>
    <s v="5 Descuentos (Jefe de ruta y conducts) "/>
    <n v="124813.5229"/>
    <x v="0"/>
    <n v="14223.0769"/>
    <x v="1553"/>
    <x v="0"/>
    <m/>
  </r>
  <r>
    <d v="2025-11-06T02:34:38"/>
    <x v="9"/>
    <x v="35"/>
    <s v="OCAMPO OCAMPO ANTONIO JOSE"/>
    <x v="4"/>
    <x v="0"/>
    <n v="159"/>
    <n v="22.714285714285701"/>
    <n v="156.34951456310699"/>
    <m/>
    <n v="87369.466"/>
    <x v="0"/>
    <n v="14223.0769"/>
    <x v="1553"/>
    <x v="0"/>
    <m/>
  </r>
  <r>
    <d v="2025-11-06T02:34:38"/>
    <x v="1"/>
    <x v="41"/>
    <s v="JARAMILLO JARAMILLO FRANCISCO WBEIMAR"/>
    <x v="0"/>
    <x v="0"/>
    <n v="128"/>
    <n v="14.2222222222222"/>
    <n v="201.02080443828001"/>
    <m/>
    <n v="112332.1706"/>
    <x v="1"/>
    <n v="14223.0769"/>
    <x v="1553"/>
    <x v="0"/>
    <m/>
  </r>
  <r>
    <d v="2025-11-06T02:34:38"/>
    <x v="9"/>
    <x v="40"/>
    <s v="AGUDELO GARCIA LLORDIN ELIAS"/>
    <x v="9"/>
    <x v="0"/>
    <n v="226"/>
    <n v="18.8333333333333"/>
    <n v="268.02773925103997"/>
    <m/>
    <n v="149776.22750000001"/>
    <x v="1"/>
    <n v="14223.0769"/>
    <x v="1553"/>
    <x v="0"/>
    <m/>
  </r>
  <r>
    <d v="2025-11-06T02:34:38"/>
    <x v="1"/>
    <x v="42"/>
    <s v="CALLE BOTERO ANDRES CAMILO"/>
    <x v="6"/>
    <x v="0"/>
    <n v="218"/>
    <n v="27.25"/>
    <n v="178.685159500693"/>
    <m/>
    <n v="99850.818299999999"/>
    <x v="1"/>
    <n v="14223.0769"/>
    <x v="1553"/>
    <x v="0"/>
    <m/>
  </r>
  <r>
    <d v="2025-11-07T02:11:01"/>
    <x v="1"/>
    <x v="4"/>
    <s v="PALACIO ARIAS YORFAN ALEXIS"/>
    <x v="6"/>
    <x v="0"/>
    <n v="193"/>
    <n v="24.125"/>
    <n v="175.434013605442"/>
    <m/>
    <n v="97948.898000000001"/>
    <x v="1"/>
    <n v="13334.1463"/>
    <x v="1554"/>
    <x v="0"/>
    <m/>
  </r>
  <r>
    <d v="2025-11-07T02:10:59"/>
    <x v="1"/>
    <x v="0"/>
    <s v="HINCAPIE VILLA JUAN ESTIVEN"/>
    <x v="6"/>
    <x v="0"/>
    <n v="162"/>
    <n v="20.25"/>
    <n v="175.434013605442"/>
    <m/>
    <n v="97948.898000000001"/>
    <x v="0"/>
    <n v="13334.1463"/>
    <x v="1554"/>
    <x v="0"/>
    <m/>
  </r>
  <r>
    <d v="2025-11-07T02:10:59"/>
    <x v="9"/>
    <x v="36"/>
    <s v="PARIAS MURIEL JHON FREDY"/>
    <x v="0"/>
    <x v="0"/>
    <n v="262"/>
    <n v="29.1111111111111"/>
    <n v="197.363265306122"/>
    <m/>
    <n v="110192.5102"/>
    <x v="1"/>
    <n v="13334.1463"/>
    <x v="1554"/>
    <x v="0"/>
    <m/>
  </r>
  <r>
    <d v="2025-11-07T02:11:00"/>
    <x v="1"/>
    <x v="1"/>
    <s v="ESPINOZA CHAVARRIA GUILLERMO LEON"/>
    <x v="6"/>
    <x v="0"/>
    <n v="186"/>
    <n v="23.25"/>
    <n v="175.434013605442"/>
    <m/>
    <n v="97948.898000000001"/>
    <x v="0"/>
    <n v="13334.1463"/>
    <x v="1554"/>
    <x v="0"/>
    <m/>
  </r>
  <r>
    <d v="2025-11-07T02:11:00"/>
    <x v="9"/>
    <x v="37"/>
    <s v="SANCHEZ BETANCOURT FRANSCISCO"/>
    <x v="0"/>
    <x v="0"/>
    <n v="212"/>
    <n v="23.5555555555556"/>
    <n v="197.363265306122"/>
    <m/>
    <n v="110192.5102"/>
    <x v="0"/>
    <n v="13334.1463"/>
    <x v="1554"/>
    <x v="0"/>
    <m/>
  </r>
  <r>
    <d v="2025-11-07T02:11:00"/>
    <x v="1"/>
    <x v="2"/>
    <s v="LONDOO LOPERA DUVAN ANDRES"/>
    <x v="2"/>
    <x v="0"/>
    <n v="147"/>
    <n v="24.5"/>
    <n v="131.57551020408201"/>
    <m/>
    <n v="73461.673500000004"/>
    <x v="1"/>
    <n v="13334.1463"/>
    <x v="1554"/>
    <x v="0"/>
    <m/>
  </r>
  <r>
    <d v="2025-11-07T02:11:01"/>
    <x v="9"/>
    <x v="3"/>
    <s v="LOPEZ PINEDA DANIEL ESTIVEN"/>
    <x v="1"/>
    <x v="0"/>
    <n v="250"/>
    <n v="22.727272727272702"/>
    <n v="241.22176870748299"/>
    <s v="1 Descuento (Conduct) "/>
    <n v="134679.7347"/>
    <x v="0"/>
    <n v="13334.1463"/>
    <x v="1554"/>
    <x v="0"/>
    <m/>
  </r>
  <r>
    <d v="2025-11-07T02:11:02"/>
    <x v="1"/>
    <x v="6"/>
    <s v="CARTAGENA RAMIREZ FREDY ALONSO"/>
    <x v="3"/>
    <x v="0"/>
    <n v="230"/>
    <n v="23"/>
    <n v="219.292517006803"/>
    <m/>
    <n v="122436.12239999999"/>
    <x v="0"/>
    <n v="13334.1463"/>
    <x v="1554"/>
    <x v="0"/>
    <m/>
  </r>
  <r>
    <d v="2025-11-07T02:11:01"/>
    <x v="9"/>
    <x v="5"/>
    <s v="GONZALEZ PEREZ RAFAEL JOSE"/>
    <x v="0"/>
    <x v="0"/>
    <n v="173"/>
    <n v="19.2222222222222"/>
    <n v="197.363265306122"/>
    <s v="1 Descuento (Despachador) "/>
    <n v="110192.5102"/>
    <x v="1"/>
    <n v="13334.1463"/>
    <x v="1554"/>
    <x v="0"/>
    <m/>
  </r>
  <r>
    <d v="2025-11-07T02:11:02"/>
    <x v="1"/>
    <x v="8"/>
    <s v="YEPES TORRES JHON ALEXANDER"/>
    <x v="0"/>
    <x v="0"/>
    <n v="205"/>
    <n v="22.7777777777778"/>
    <n v="197.363265306122"/>
    <m/>
    <n v="110192.5102"/>
    <x v="0"/>
    <n v="13334.1463"/>
    <x v="1554"/>
    <x v="0"/>
    <m/>
  </r>
  <r>
    <d v="2025-11-07T02:11:02"/>
    <x v="9"/>
    <x v="7"/>
    <s v="GUTIERREZ ARICAPA DANIEL HUMBERTO"/>
    <x v="0"/>
    <x v="0"/>
    <n v="223"/>
    <n v="24.7777777777778"/>
    <n v="197.363265306122"/>
    <s v="2 Descuentos (conduct y usuario desubicado) "/>
    <n v="110192.5102"/>
    <x v="0"/>
    <n v="13334.1463"/>
    <x v="1554"/>
    <x v="0"/>
    <m/>
  </r>
  <r>
    <d v="2025-11-07T02:11:03"/>
    <x v="1"/>
    <x v="11"/>
    <s v="DURANGO PAEZ GILDARDO"/>
    <x v="3"/>
    <x v="0"/>
    <n v="267"/>
    <n v="26.7"/>
    <n v="219.292517006803"/>
    <m/>
    <n v="122436.12239999999"/>
    <x v="1"/>
    <n v="13334.1463"/>
    <x v="1554"/>
    <x v="0"/>
    <m/>
  </r>
  <r>
    <d v="2025-11-07T02:11:03"/>
    <x v="9"/>
    <x v="10"/>
    <s v="DAVID  HENRY GIOVANNY"/>
    <x v="0"/>
    <x v="0"/>
    <n v="253"/>
    <n v="28.1111111111111"/>
    <n v="197.363265306122"/>
    <m/>
    <n v="110192.5102"/>
    <x v="0"/>
    <n v="13334.1463"/>
    <x v="1554"/>
    <x v="0"/>
    <m/>
  </r>
  <r>
    <d v="2025-11-07T02:11:03"/>
    <x v="9"/>
    <x v="12"/>
    <s v="HERNANDEZ MACIAS GILBERTO"/>
    <x v="6"/>
    <x v="0"/>
    <n v="223"/>
    <n v="26.235294117647101"/>
    <n v="186.39863945578199"/>
    <s v="2 Descuentos (Asociado) "/>
    <n v="104070.7041"/>
    <x v="1"/>
    <n v="13334.1463"/>
    <x v="1554"/>
    <x v="0"/>
    <m/>
  </r>
  <r>
    <d v="2025-11-07T02:11:04"/>
    <x v="1"/>
    <x v="13"/>
    <s v="MURILLO  YORMAN ANDRES"/>
    <x v="1"/>
    <x v="0"/>
    <n v="279"/>
    <n v="25.363636363636399"/>
    <n v="241.22176870748299"/>
    <m/>
    <n v="134679.7347"/>
    <x v="0"/>
    <n v="13334.1463"/>
    <x v="1554"/>
    <x v="0"/>
    <m/>
  </r>
  <r>
    <d v="2025-11-07T02:11:04"/>
    <x v="9"/>
    <x v="14"/>
    <s v="PARRA VILLA YUBER ALONSO"/>
    <x v="3"/>
    <x v="0"/>
    <n v="193"/>
    <n v="19.3"/>
    <n v="219.292517006803"/>
    <m/>
    <n v="122436.12239999999"/>
    <x v="0"/>
    <n v="13334.1463"/>
    <x v="1554"/>
    <x v="0"/>
    <m/>
  </r>
  <r>
    <d v="2025-11-07T02:11:04"/>
    <x v="1"/>
    <x v="15"/>
    <s v="ALBERTO ARISTIZABAL RAFAEL"/>
    <x v="2"/>
    <x v="0"/>
    <n v="131"/>
    <n v="23.818181818181799"/>
    <n v="120.610884353741"/>
    <s v="3 Descuentos (Controlador y usuario desubicado) "/>
    <n v="67339.867299999998"/>
    <x v="0"/>
    <n v="13334.1463"/>
    <x v="1554"/>
    <x v="0"/>
    <m/>
  </r>
  <r>
    <d v="2025-11-07T02:11:04"/>
    <x v="9"/>
    <x v="16"/>
    <s v="PULGARIN GARCIA YONATHAN ANDRES"/>
    <x v="0"/>
    <x v="0"/>
    <n v="167"/>
    <n v="18.5555555555556"/>
    <n v="197.363265306122"/>
    <s v="3 Descuentos (Conducts y usuario desubicado) "/>
    <n v="110192.5102"/>
    <x v="0"/>
    <n v="13334.1463"/>
    <x v="1554"/>
    <x v="0"/>
    <m/>
  </r>
  <r>
    <d v="2025-11-07T02:11:05"/>
    <x v="1"/>
    <x v="17"/>
    <s v="VALENCIA MENDOZA JHON"/>
    <x v="1"/>
    <x v="0"/>
    <n v="213"/>
    <n v="19.363636363636399"/>
    <n v="241.22176870748299"/>
    <m/>
    <n v="134679.7347"/>
    <x v="0"/>
    <n v="13334.1463"/>
    <x v="1554"/>
    <x v="0"/>
    <m/>
  </r>
  <r>
    <d v="2025-11-07T02:11:05"/>
    <x v="9"/>
    <x v="18"/>
    <s v="DURANGO DAVID JOSE"/>
    <x v="12"/>
    <x v="0"/>
    <n v="255"/>
    <n v="19.615384615384599"/>
    <n v="285.08027210884399"/>
    <s v="JULIAN MACIAS Realiz 7 viajes donde moviliz 124 Usuarios. 7 Descuentos (Transbordo) "/>
    <n v="159166.95920000001"/>
    <x v="0"/>
    <n v="13334.1463"/>
    <x v="1554"/>
    <x v="0"/>
    <m/>
  </r>
  <r>
    <d v="2025-11-07T02:11:06"/>
    <x v="1"/>
    <x v="19"/>
    <s v="QUIRAMA CASTAEDA JHON JADER"/>
    <x v="0"/>
    <x v="0"/>
    <n v="199"/>
    <n v="22.1111111111111"/>
    <n v="197.363265306122"/>
    <s v="Se descuenta 0.5 viaje de 1 pm ya que se desvia sin autorizacin"/>
    <n v="104070.77770000001"/>
    <x v="1"/>
    <n v="13334.1463"/>
    <x v="1554"/>
    <x v="2"/>
    <n v="10.964499999999999"/>
  </r>
  <r>
    <d v="2025-11-07T02:11:06"/>
    <x v="9"/>
    <x v="20"/>
    <s v="SALDARRIAGA PARRA LUIS ALBERTO"/>
    <x v="0"/>
    <x v="0"/>
    <n v="182"/>
    <n v="20.2222222222222"/>
    <n v="197.363265306122"/>
    <m/>
    <n v="110192.5102"/>
    <x v="2"/>
    <n v="13334.1463"/>
    <x v="1554"/>
    <x v="0"/>
    <m/>
  </r>
  <r>
    <d v="2025-11-07T02:11:06"/>
    <x v="1"/>
    <x v="38"/>
    <s v="JIMENEZ HURTADO CARLOS ESTIVEN"/>
    <x v="0"/>
    <x v="0"/>
    <n v="166"/>
    <n v="18.4444444444444"/>
    <n v="197.363265306122"/>
    <m/>
    <n v="110192.5102"/>
    <x v="1"/>
    <n v="13334.1463"/>
    <x v="1554"/>
    <x v="0"/>
    <m/>
  </r>
  <r>
    <d v="2025-11-07T02:11:07"/>
    <x v="9"/>
    <x v="22"/>
    <s v="CIRO MARIN RODRIGO ALBERTO"/>
    <x v="0"/>
    <x v="0"/>
    <n v="172"/>
    <n v="19.1111111111111"/>
    <n v="197.363265306122"/>
    <m/>
    <n v="110192.5102"/>
    <x v="0"/>
    <n v="13334.1463"/>
    <x v="1554"/>
    <x v="0"/>
    <m/>
  </r>
  <r>
    <d v="2025-11-07T02:11:07"/>
    <x v="1"/>
    <x v="23"/>
    <s v="VERENZUELA MARTINEZ ALEXANDER"/>
    <x v="9"/>
    <x v="0"/>
    <n v="260"/>
    <n v="21.6666666666667"/>
    <n v="263.15102040816299"/>
    <m/>
    <n v="146923.3469"/>
    <x v="0"/>
    <n v="13334.1463"/>
    <x v="1554"/>
    <x v="0"/>
    <m/>
  </r>
  <r>
    <d v="2025-11-07T02:11:07"/>
    <x v="9"/>
    <x v="24"/>
    <s v="OSORIO URREGO SANTIAGO"/>
    <x v="0"/>
    <x v="0"/>
    <n v="203"/>
    <n v="22.5555555555556"/>
    <n v="197.363265306122"/>
    <m/>
    <n v="110192.5102"/>
    <x v="0"/>
    <n v="13334.1463"/>
    <x v="1554"/>
    <x v="0"/>
    <m/>
  </r>
  <r>
    <d v="2025-11-07T02:11:08"/>
    <x v="1"/>
    <x v="25"/>
    <s v="LEON PEREZ RAUL ENRIQUE"/>
    <x v="3"/>
    <x v="0"/>
    <n v="225"/>
    <n v="22.5"/>
    <n v="219.292517006803"/>
    <m/>
    <n v="122436.12239999999"/>
    <x v="0"/>
    <n v="13334.1463"/>
    <x v="1554"/>
    <x v="0"/>
    <m/>
  </r>
  <r>
    <d v="2025-11-07T02:11:08"/>
    <x v="9"/>
    <x v="26"/>
    <s v="AGUDELO GARCIA LLORDIN ELIAS"/>
    <x v="4"/>
    <x v="0"/>
    <n v="138"/>
    <n v="19.714285714285701"/>
    <n v="153.50476190476201"/>
    <s v="8 Descuentos (Transbordo) "/>
    <n v="85705.285699999993"/>
    <x v="0"/>
    <n v="13334.1463"/>
    <x v="1554"/>
    <x v="0"/>
    <m/>
  </r>
  <r>
    <d v="2025-11-07T02:11:08"/>
    <x v="1"/>
    <x v="39"/>
    <s v="IBARGUEN GARRIDO JUAN ESTEBAN"/>
    <x v="0"/>
    <x v="0"/>
    <n v="182"/>
    <n v="20.2222222222222"/>
    <n v="197.363265306122"/>
    <m/>
    <n v="110192.5102"/>
    <x v="0"/>
    <n v="13334.1463"/>
    <x v="1554"/>
    <x v="0"/>
    <m/>
  </r>
  <r>
    <d v="2025-11-07T02:11:09"/>
    <x v="9"/>
    <x v="27"/>
    <s v="LAYOS JIMENEZ JOHAN CAMILO"/>
    <x v="0"/>
    <x v="0"/>
    <n v="181"/>
    <n v="20.1111111111111"/>
    <n v="197.363265306122"/>
    <s v="2 Descuentos (Usuarios desubicados) "/>
    <n v="110192.5102"/>
    <x v="0"/>
    <n v="13334.1463"/>
    <x v="1554"/>
    <x v="0"/>
    <m/>
  </r>
  <r>
    <d v="2025-11-07T02:11:09"/>
    <x v="1"/>
    <x v="28"/>
    <s v="MARULANDA JARAMILLO DAWER ANDRES"/>
    <x v="6"/>
    <x v="0"/>
    <n v="158"/>
    <n v="19.75"/>
    <n v="175.434013605442"/>
    <m/>
    <n v="97948.898000000001"/>
    <x v="0"/>
    <n v="13334.1463"/>
    <x v="1554"/>
    <x v="0"/>
    <m/>
  </r>
  <r>
    <d v="2025-11-07T02:11:09"/>
    <x v="9"/>
    <x v="29"/>
    <s v="MONTOYA OSPINA GILBERTO ANTONIO"/>
    <x v="1"/>
    <x v="0"/>
    <n v="256"/>
    <n v="23.272727272727298"/>
    <n v="241.22176870748299"/>
    <m/>
    <n v="134679.7347"/>
    <x v="0"/>
    <n v="13334.1463"/>
    <x v="1554"/>
    <x v="0"/>
    <m/>
  </r>
  <r>
    <d v="2025-11-07T02:11:09"/>
    <x v="1"/>
    <x v="30"/>
    <s v="ARAQUE ARROYAVE JOSE ALBEIRO"/>
    <x v="6"/>
    <x v="0"/>
    <n v="198"/>
    <n v="24.75"/>
    <n v="175.434013605442"/>
    <m/>
    <n v="97948.898000000001"/>
    <x v="1"/>
    <n v="13334.1463"/>
    <x v="1554"/>
    <x v="0"/>
    <m/>
  </r>
  <r>
    <d v="2025-11-07T02:11:10"/>
    <x v="9"/>
    <x v="31"/>
    <s v="MARTINEZ CHAVERRA LUIS NORBERTO"/>
    <x v="0"/>
    <x v="0"/>
    <n v="216"/>
    <n v="24"/>
    <n v="197.363265306122"/>
    <m/>
    <n v="110192.5102"/>
    <x v="0"/>
    <n v="13334.1463"/>
    <x v="1554"/>
    <x v="0"/>
    <m/>
  </r>
  <r>
    <d v="2025-11-07T02:11:10"/>
    <x v="1"/>
    <x v="32"/>
    <s v="TABORDA ROJAS DIEGO ALEJANDRO"/>
    <x v="10"/>
    <x v="0"/>
    <n v="77"/>
    <n v="19.25"/>
    <n v="87.717006802721102"/>
    <m/>
    <n v="48974.449000000001"/>
    <x v="1"/>
    <n v="13334.1463"/>
    <x v="1554"/>
    <x v="0"/>
    <m/>
  </r>
  <r>
    <d v="2025-11-07T02:11:10"/>
    <x v="9"/>
    <x v="33"/>
    <s v="CALLE BOTERO JUAN RICARDO"/>
    <x v="6"/>
    <x v="0"/>
    <n v="167"/>
    <n v="20.875"/>
    <n v="175.434013605442"/>
    <s v="1 Descuento (Conduct) "/>
    <n v="97948.898000000001"/>
    <x v="0"/>
    <n v="13334.1463"/>
    <x v="1554"/>
    <x v="0"/>
    <m/>
  </r>
  <r>
    <d v="2025-11-07T02:11:11"/>
    <x v="1"/>
    <x v="34"/>
    <s v="PALMAR PANA EDIXON JOSUE"/>
    <x v="1"/>
    <x v="0"/>
    <n v="236"/>
    <n v="21.454545454545499"/>
    <n v="241.22176870748299"/>
    <m/>
    <n v="134679.7347"/>
    <x v="0"/>
    <n v="13334.1463"/>
    <x v="1554"/>
    <x v="0"/>
    <m/>
  </r>
  <r>
    <d v="2025-11-07T02:11:11"/>
    <x v="9"/>
    <x v="35"/>
    <s v="JARAMILLO JARAMILLO FRANCISCO WBEIMAR"/>
    <x v="6"/>
    <x v="0"/>
    <n v="114"/>
    <n v="13.411764705882399"/>
    <n v="186.39863945578199"/>
    <m/>
    <n v="104070.7041"/>
    <x v="0"/>
    <n v="13334.1463"/>
    <x v="1554"/>
    <x v="0"/>
    <m/>
  </r>
  <r>
    <d v="2025-11-07T02:11:11"/>
    <x v="1"/>
    <x v="41"/>
    <s v="GARCIA DAVID WILSON ALBERTO"/>
    <x v="0"/>
    <x v="0"/>
    <n v="188"/>
    <n v="20.8888888888889"/>
    <n v="197.363265306122"/>
    <m/>
    <n v="110192.5102"/>
    <x v="1"/>
    <n v="13334.1463"/>
    <x v="1554"/>
    <x v="0"/>
    <m/>
  </r>
  <r>
    <d v="2025-11-07T02:11:12"/>
    <x v="9"/>
    <x v="40"/>
    <s v="AGUDELO GARCIA DENIN ANGELO"/>
    <x v="4"/>
    <x v="0"/>
    <n v="138"/>
    <n v="19.714285714285701"/>
    <n v="153.50476190476201"/>
    <m/>
    <n v="85705.285699999993"/>
    <x v="1"/>
    <n v="13334.1463"/>
    <x v="1554"/>
    <x v="0"/>
    <m/>
  </r>
  <r>
    <d v="2025-11-07T02:11:12"/>
    <x v="1"/>
    <x v="42"/>
    <s v="CALLE BOTERO ANDRES CAMILO"/>
    <x v="0"/>
    <x v="0"/>
    <n v="179"/>
    <n v="19.8888888888889"/>
    <n v="197.363265306122"/>
    <m/>
    <n v="110192.5102"/>
    <x v="1"/>
    <n v="13334.1463"/>
    <x v="1554"/>
    <x v="0"/>
    <m/>
  </r>
  <r>
    <d v="2025-11-08T03:06:51"/>
    <x v="9"/>
    <x v="0"/>
    <s v="HINCAPIE VILLA JUAN ESTIVEN"/>
    <x v="7"/>
    <x v="0"/>
    <n v="51"/>
    <n v="17"/>
    <n v="68.046767537826696"/>
    <m/>
    <n v="38052.358999999997"/>
    <x v="0"/>
    <n v="13416.6667"/>
    <x v="1555"/>
    <x v="0"/>
    <m/>
  </r>
  <r>
    <d v="2025-11-08T03:06:51"/>
    <x v="1"/>
    <x v="36"/>
    <s v="PARIAS MURIEL JHON FREDY"/>
    <x v="0"/>
    <x v="0"/>
    <n v="212"/>
    <n v="23.5555555555556"/>
    <n v="204.14030261348"/>
    <m/>
    <n v="114157.077"/>
    <x v="1"/>
    <n v="13416.6667"/>
    <x v="1555"/>
    <x v="0"/>
    <m/>
  </r>
  <r>
    <d v="2025-11-08T03:06:52"/>
    <x v="9"/>
    <x v="1"/>
    <s v="GONZALEZ IPUANA RENE"/>
    <x v="0"/>
    <x v="0"/>
    <n v="232"/>
    <n v="25.7777777777778"/>
    <n v="204.14030261348"/>
    <m/>
    <n v="114157.077"/>
    <x v="0"/>
    <n v="13416.6667"/>
    <x v="1555"/>
    <x v="0"/>
    <m/>
  </r>
  <r>
    <d v="2025-11-08T03:06:52"/>
    <x v="1"/>
    <x v="37"/>
    <s v="SANCHEZ BETANCOURT FRANSCISCO"/>
    <x v="6"/>
    <x v="0"/>
    <n v="195"/>
    <n v="24.375"/>
    <n v="181.45804676753801"/>
    <m/>
    <n v="101472.9574"/>
    <x v="0"/>
    <n v="13416.6667"/>
    <x v="1555"/>
    <x v="0"/>
    <m/>
  </r>
  <r>
    <d v="2025-11-08T03:06:53"/>
    <x v="9"/>
    <x v="2"/>
    <s v="LONDOO LOPERA DUVAN ANDRES"/>
    <x v="4"/>
    <x v="0"/>
    <n v="141"/>
    <n v="20.1428571428571"/>
    <n v="158.77579092159601"/>
    <m/>
    <n v="88788.837700000004"/>
    <x v="1"/>
    <n v="13416.6667"/>
    <x v="1555"/>
    <x v="0"/>
    <m/>
  </r>
  <r>
    <d v="2025-11-08T03:06:53"/>
    <x v="1"/>
    <x v="3"/>
    <s v="LOPEZ PINEDA DANIEL ESTIVEN"/>
    <x v="0"/>
    <x v="0"/>
    <n v="231"/>
    <n v="25.6666666666667"/>
    <n v="204.14030261348"/>
    <s v="3 Descuentos (Usuario movilidad reducida y desubicados) "/>
    <n v="114157.077"/>
    <x v="0"/>
    <n v="13416.6667"/>
    <x v="1555"/>
    <x v="0"/>
    <m/>
  </r>
  <r>
    <d v="2025-11-08T03:06:54"/>
    <x v="9"/>
    <x v="4"/>
    <s v="PALACIO ARIAS YORFAN ALEXIS"/>
    <x v="3"/>
    <x v="0"/>
    <n v="205"/>
    <n v="20.5"/>
    <n v="226.822558459422"/>
    <s v="1 Descuento (Usuario desubicado) "/>
    <n v="126841.1967"/>
    <x v="1"/>
    <n v="13416.6667"/>
    <x v="1555"/>
    <x v="0"/>
    <m/>
  </r>
  <r>
    <d v="2025-11-08T03:06:54"/>
    <x v="1"/>
    <x v="5"/>
    <s v="GONZALEZ PEREZ RAFAEL JOSE"/>
    <x v="1"/>
    <x v="0"/>
    <n v="206"/>
    <n v="18.727272727272702"/>
    <n v="249.50481430536499"/>
    <s v="4 Descuentos (Transbordo y despachador) "/>
    <n v="139525.31640000001"/>
    <x v="1"/>
    <n v="13416.6667"/>
    <x v="1555"/>
    <x v="0"/>
    <m/>
  </r>
  <r>
    <d v="2025-11-08T03:06:55"/>
    <x v="9"/>
    <x v="6"/>
    <s v="CARTAGENA RAMIREZ FREDY ALONSO"/>
    <x v="6"/>
    <x v="0"/>
    <n v="186"/>
    <n v="23.25"/>
    <n v="181.45804676753801"/>
    <m/>
    <n v="101472.9574"/>
    <x v="0"/>
    <n v="13416.6667"/>
    <x v="1555"/>
    <x v="0"/>
    <m/>
  </r>
  <r>
    <d v="2025-11-08T03:06:55"/>
    <x v="1"/>
    <x v="7"/>
    <s v="MARIN ALZATE KEVIN ANDRES"/>
    <x v="9"/>
    <x v="0"/>
    <n v="253"/>
    <n v="21.0833333333333"/>
    <n v="272.18707015130701"/>
    <m/>
    <n v="152209.43599999999"/>
    <x v="0"/>
    <n v="13416.6667"/>
    <x v="1555"/>
    <x v="0"/>
    <m/>
  </r>
  <r>
    <d v="2025-11-08T03:06:56"/>
    <x v="9"/>
    <x v="8"/>
    <s v="YEPES TORRES JHON ALEXANDER"/>
    <x v="6"/>
    <x v="0"/>
    <n v="220"/>
    <n v="27.5"/>
    <n v="181.45804676753801"/>
    <s v="1 Descuento (Usuario movilidad reducida) "/>
    <n v="101472.9574"/>
    <x v="0"/>
    <n v="13416.6667"/>
    <x v="1555"/>
    <x v="0"/>
    <m/>
  </r>
  <r>
    <d v="2025-11-08T03:06:56"/>
    <x v="1"/>
    <x v="10"/>
    <s v="DAVID  HENRY GIOVANNY"/>
    <x v="0"/>
    <x v="0"/>
    <n v="241"/>
    <n v="26.7777777777778"/>
    <n v="204.14030261348"/>
    <m/>
    <n v="114157.077"/>
    <x v="0"/>
    <n v="13416.6667"/>
    <x v="1555"/>
    <x v="0"/>
    <m/>
  </r>
  <r>
    <d v="2025-11-08T03:06:57"/>
    <x v="9"/>
    <x v="11"/>
    <s v="DURANGO PAEZ GILDARDO"/>
    <x v="4"/>
    <x v="0"/>
    <n v="165"/>
    <n v="23.571428571428601"/>
    <n v="158.77579092159601"/>
    <m/>
    <n v="88788.837700000004"/>
    <x v="1"/>
    <n v="13416.6667"/>
    <x v="1555"/>
    <x v="0"/>
    <m/>
  </r>
  <r>
    <d v="2025-11-08T03:06:57"/>
    <x v="1"/>
    <x v="12"/>
    <s v="ESPINOZA CHAVARRIA GUILLERMO LEON"/>
    <x v="6"/>
    <x v="0"/>
    <n v="218"/>
    <n v="27.25"/>
    <n v="181.45804676753801"/>
    <m/>
    <n v="101472.9574"/>
    <x v="1"/>
    <n v="13416.6667"/>
    <x v="1555"/>
    <x v="0"/>
    <m/>
  </r>
  <r>
    <d v="2025-11-08T03:06:57"/>
    <x v="9"/>
    <x v="13"/>
    <s v="MURILLO  YORMAN ANDRES"/>
    <x v="1"/>
    <x v="0"/>
    <n v="279"/>
    <n v="25.363636363636399"/>
    <n v="249.50481430536499"/>
    <s v="1 Descuento (Usuario desubicado) "/>
    <n v="139525.31640000001"/>
    <x v="0"/>
    <n v="13416.6667"/>
    <x v="1555"/>
    <x v="0"/>
    <m/>
  </r>
  <r>
    <d v="2025-11-08T03:06:58"/>
    <x v="1"/>
    <x v="14"/>
    <s v="PARRA VILLA YUBER ALONSO"/>
    <x v="2"/>
    <x v="0"/>
    <n v="151"/>
    <n v="27.454545454545499"/>
    <n v="124.752407152682"/>
    <s v="3 Descuentos (Conduct y usuarios desubicados) "/>
    <n v="69762.658200000005"/>
    <x v="0"/>
    <n v="13416.6667"/>
    <x v="1555"/>
    <x v="0"/>
    <m/>
  </r>
  <r>
    <d v="2025-11-08T03:06:58"/>
    <x v="9"/>
    <x v="15"/>
    <s v="ALBERTO ARISTIZABAL RAFAEL"/>
    <x v="6"/>
    <x v="0"/>
    <n v="190"/>
    <n v="23.75"/>
    <n v="181.45804676753801"/>
    <s v="2 Descuentos (Conducts) "/>
    <n v="101472.9574"/>
    <x v="0"/>
    <n v="13416.6667"/>
    <x v="1555"/>
    <x v="0"/>
    <m/>
  </r>
  <r>
    <d v="2025-11-08T03:06:59"/>
    <x v="9"/>
    <x v="17"/>
    <s v="GUTIERREZ ARICAPA DANIEL HUMBERTO"/>
    <x v="0"/>
    <x v="0"/>
    <n v="218"/>
    <n v="24.2222222222222"/>
    <n v="204.14030261348"/>
    <s v="1 Descuento (Usuario desubicado) "/>
    <n v="114157.077"/>
    <x v="0"/>
    <n v="13416.6667"/>
    <x v="1555"/>
    <x v="0"/>
    <m/>
  </r>
  <r>
    <d v="2025-11-08T03:06:59"/>
    <x v="1"/>
    <x v="16"/>
    <s v="MACEA ARBELAEZ MATEO"/>
    <x v="1"/>
    <x v="0"/>
    <n v="212"/>
    <n v="19.272727272727298"/>
    <n v="249.50481430536499"/>
    <s v="2 Descuentos (Conducts) "/>
    <n v="139525.31640000001"/>
    <x v="0"/>
    <n v="13416.6667"/>
    <x v="1555"/>
    <x v="0"/>
    <m/>
  </r>
  <r>
    <d v="2025-11-08T03:06:59"/>
    <x v="1"/>
    <x v="18"/>
    <s v="DURANGO DAVID JOSE"/>
    <x v="1"/>
    <x v="0"/>
    <n v="208"/>
    <n v="18.909090909090899"/>
    <n v="249.50481430536499"/>
    <s v="JULIAN MACIAS Realiz 5 viajes donde moviliz 87 Usuarios "/>
    <n v="139525.31640000001"/>
    <x v="0"/>
    <n v="13416.6667"/>
    <x v="1555"/>
    <x v="0"/>
    <m/>
  </r>
  <r>
    <d v="2025-11-08T03:07:00"/>
    <x v="9"/>
    <x v="19"/>
    <s v="QUIRAMA CASTAEDA JHON JADER"/>
    <x v="6"/>
    <x v="3"/>
    <n v="192"/>
    <n v="24"/>
    <n v="181.45804676753801"/>
    <m/>
    <n v="101472.9574"/>
    <x v="1"/>
    <n v="13416.6667"/>
    <x v="1555"/>
    <x v="0"/>
    <m/>
  </r>
  <r>
    <d v="2025-11-08T03:07:00"/>
    <x v="1"/>
    <x v="20"/>
    <s v="SALDARRIAGA PARRA LUIS ALBERTO"/>
    <x v="0"/>
    <x v="0"/>
    <n v="157"/>
    <n v="17.4444444444444"/>
    <n v="204.14030261348"/>
    <m/>
    <n v="114157.077"/>
    <x v="2"/>
    <n v="13416.6667"/>
    <x v="1555"/>
    <x v="0"/>
    <m/>
  </r>
  <r>
    <d v="2025-11-08T03:07:01"/>
    <x v="9"/>
    <x v="21"/>
    <s v="JIMENEZ HERNANDEZ ESTEBAN CAMILO"/>
    <x v="0"/>
    <x v="0"/>
    <n v="178"/>
    <n v="19.7777777777778"/>
    <n v="204.14030261348"/>
    <s v="Se descuenta 0.5 viaje de 2 30 pm ya que NO ingresa a Placita zea. "/>
    <n v="114157.077"/>
    <x v="0"/>
    <n v="13416.6667"/>
    <x v="1555"/>
    <x v="0"/>
    <m/>
  </r>
  <r>
    <d v="2025-11-08T03:07:01"/>
    <x v="1"/>
    <x v="38"/>
    <s v="JIMENEZ HURTADO CARLOS ESTIVEN"/>
    <x v="4"/>
    <x v="0"/>
    <n v="139"/>
    <n v="19.8571428571429"/>
    <n v="158.77579092159601"/>
    <m/>
    <n v="88788.837700000004"/>
    <x v="1"/>
    <n v="13416.6667"/>
    <x v="1555"/>
    <x v="0"/>
    <m/>
  </r>
  <r>
    <d v="2025-11-08T03:07:02"/>
    <x v="9"/>
    <x v="22"/>
    <s v="CIRO MARIN RODRIGO ALBERTO"/>
    <x v="10"/>
    <x v="0"/>
    <n v="100"/>
    <n v="25"/>
    <n v="90.729023383768904"/>
    <m/>
    <n v="50736.4787"/>
    <x v="0"/>
    <n v="13416.6667"/>
    <x v="1555"/>
    <x v="0"/>
    <m/>
  </r>
  <r>
    <d v="2025-11-08T03:07:02"/>
    <x v="1"/>
    <x v="23"/>
    <s v="VERENZUELA MARTINEZ ALEXANDER"/>
    <x v="6"/>
    <x v="0"/>
    <n v="189"/>
    <n v="23.625"/>
    <n v="181.45804676753801"/>
    <m/>
    <n v="101472.9574"/>
    <x v="0"/>
    <n v="13416.6667"/>
    <x v="1555"/>
    <x v="0"/>
    <m/>
  </r>
  <r>
    <d v="2025-11-08T03:07:02"/>
    <x v="9"/>
    <x v="24"/>
    <s v="OSORIO URREGO SANTIAGO"/>
    <x v="0"/>
    <x v="0"/>
    <n v="182"/>
    <n v="20.2222222222222"/>
    <n v="204.14030261348"/>
    <s v="4 Descuentos (transbordo y usuario desubicado) "/>
    <n v="114157.077"/>
    <x v="0"/>
    <n v="13416.6667"/>
    <x v="1555"/>
    <x v="0"/>
    <m/>
  </r>
  <r>
    <d v="2025-11-08T03:07:03"/>
    <x v="9"/>
    <x v="26"/>
    <s v="AGUDELO GARCIA DENIN ANGELO"/>
    <x v="0"/>
    <x v="0"/>
    <n v="227"/>
    <n v="25.2222222222222"/>
    <n v="204.14030261348"/>
    <s v="1 Descuento (Usuario desubicado) "/>
    <n v="114157.077"/>
    <x v="0"/>
    <n v="13416.6667"/>
    <x v="1555"/>
    <x v="0"/>
    <m/>
  </r>
  <r>
    <d v="2025-11-08T03:07:03"/>
    <x v="1"/>
    <x v="25"/>
    <s v="LEON PEREZ RAUL ENRIQUE"/>
    <x v="0"/>
    <x v="0"/>
    <n v="189"/>
    <n v="21"/>
    <n v="204.14030261348"/>
    <m/>
    <n v="114157.077"/>
    <x v="0"/>
    <n v="13416.6667"/>
    <x v="1555"/>
    <x v="0"/>
    <m/>
  </r>
  <r>
    <d v="2025-11-08T03:07:04"/>
    <x v="1"/>
    <x v="39"/>
    <s v="IBARGUEN GARRIDO JUAN ESTEBAN"/>
    <x v="0"/>
    <x v="0"/>
    <n v="201"/>
    <n v="22.3333333333333"/>
    <n v="204.14030261348"/>
    <m/>
    <n v="114157.077"/>
    <x v="0"/>
    <n v="13416.6667"/>
    <x v="1555"/>
    <x v="0"/>
    <m/>
  </r>
  <r>
    <d v="2025-11-08T03:07:04"/>
    <x v="9"/>
    <x v="27"/>
    <s v="LAYOS JIMENEZ JOHAN CAMILO"/>
    <x v="0"/>
    <x v="0"/>
    <n v="185"/>
    <n v="20.5555555555556"/>
    <n v="204.14030261348"/>
    <m/>
    <n v="114157.077"/>
    <x v="0"/>
    <n v="13416.6667"/>
    <x v="1555"/>
    <x v="0"/>
    <m/>
  </r>
  <r>
    <d v="2025-11-08T03:07:04"/>
    <x v="1"/>
    <x v="28"/>
    <s v="MARULANDA JARAMILLO DAWER ANDRES"/>
    <x v="0"/>
    <x v="0"/>
    <n v="190"/>
    <n v="21.1111111111111"/>
    <n v="204.14030261348"/>
    <m/>
    <n v="114157.077"/>
    <x v="0"/>
    <n v="13416.6667"/>
    <x v="1555"/>
    <x v="0"/>
    <m/>
  </r>
  <r>
    <d v="2025-11-08T03:07:05"/>
    <x v="9"/>
    <x v="29"/>
    <s v="MONTOYA OSPINA GILBERTO ANTONIO"/>
    <x v="3"/>
    <x v="0"/>
    <n v="268"/>
    <n v="26.8"/>
    <n v="226.822558459422"/>
    <m/>
    <n v="126841.1967"/>
    <x v="0"/>
    <n v="13416.6667"/>
    <x v="1555"/>
    <x v="0"/>
    <m/>
  </r>
  <r>
    <d v="2025-11-08T03:07:05"/>
    <x v="1"/>
    <x v="30"/>
    <s v="ARAQUE ARROYAVE JOSE ALBEIRO"/>
    <x v="0"/>
    <x v="0"/>
    <n v="217"/>
    <n v="24.1111111111111"/>
    <n v="204.14030261348"/>
    <m/>
    <n v="114157.077"/>
    <x v="1"/>
    <n v="13416.6667"/>
    <x v="1555"/>
    <x v="0"/>
    <m/>
  </r>
  <r>
    <d v="2025-11-08T03:07:06"/>
    <x v="9"/>
    <x v="31"/>
    <s v="JARAMILLO JARAMILLO FRANCISCO WBEIMAR"/>
    <x v="0"/>
    <x v="0"/>
    <n v="192"/>
    <n v="21.3333333333333"/>
    <n v="204.14030261348"/>
    <m/>
    <n v="114157.077"/>
    <x v="0"/>
    <n v="13416.6667"/>
    <x v="1555"/>
    <x v="0"/>
    <m/>
  </r>
  <r>
    <d v="2025-11-08T03:07:06"/>
    <x v="1"/>
    <x v="32"/>
    <s v="TABORDA ROJAS DIEGO ALEJANDRO"/>
    <x v="4"/>
    <x v="0"/>
    <n v="133"/>
    <n v="19"/>
    <n v="158.77579092159601"/>
    <m/>
    <n v="88788.837700000004"/>
    <x v="1"/>
    <n v="13416.6667"/>
    <x v="1555"/>
    <x v="0"/>
    <m/>
  </r>
  <r>
    <d v="2025-11-08T03:07:06"/>
    <x v="9"/>
    <x v="33"/>
    <s v="CALLE BOTERO JUAN RICARDO"/>
    <x v="0"/>
    <x v="0"/>
    <n v="201"/>
    <n v="22.3333333333333"/>
    <n v="204.14030261348"/>
    <m/>
    <n v="114157.077"/>
    <x v="0"/>
    <n v="13416.6667"/>
    <x v="1555"/>
    <x v="0"/>
    <m/>
  </r>
  <r>
    <d v="2025-11-08T03:07:07"/>
    <x v="1"/>
    <x v="34"/>
    <s v="PALMAR PANA EDIXON JOSUE"/>
    <x v="3"/>
    <x v="0"/>
    <n v="247"/>
    <n v="24.7"/>
    <n v="226.822558459422"/>
    <m/>
    <n v="126841.1967"/>
    <x v="0"/>
    <n v="13416.6667"/>
    <x v="1555"/>
    <x v="0"/>
    <m/>
  </r>
  <r>
    <d v="2025-11-08T03:07:07"/>
    <x v="9"/>
    <x v="35"/>
    <s v="OCAMPO OCAMPO ANTONIO JOSE"/>
    <x v="3"/>
    <x v="0"/>
    <n v="219"/>
    <n v="21.9"/>
    <n v="226.822558459422"/>
    <m/>
    <n v="126841.1967"/>
    <x v="0"/>
    <n v="13416.6667"/>
    <x v="1555"/>
    <x v="0"/>
    <m/>
  </r>
  <r>
    <d v="2025-11-08T03:07:08"/>
    <x v="1"/>
    <x v="41"/>
    <s v="GARCIA DAVID WILSON ALBERTO"/>
    <x v="0"/>
    <x v="0"/>
    <n v="176"/>
    <n v="19.5555555555556"/>
    <n v="204.14030261348"/>
    <m/>
    <n v="114157.077"/>
    <x v="1"/>
    <n v="13416.6667"/>
    <x v="1555"/>
    <x v="0"/>
    <m/>
  </r>
  <r>
    <d v="2025-11-08T03:07:08"/>
    <x v="9"/>
    <x v="40"/>
    <s v="LOPERA ALVAREZ ESTIVEN"/>
    <x v="3"/>
    <x v="0"/>
    <n v="262"/>
    <n v="26.2"/>
    <n v="226.822558459422"/>
    <m/>
    <n v="126841.1967"/>
    <x v="1"/>
    <n v="13416.6667"/>
    <x v="1555"/>
    <x v="0"/>
    <m/>
  </r>
  <r>
    <d v="2025-11-08T03:07:09"/>
    <x v="1"/>
    <x v="42"/>
    <s v="CALLE BOTERO ANDRES CAMILO"/>
    <x v="6"/>
    <x v="0"/>
    <n v="187"/>
    <n v="23.375"/>
    <n v="181.45804676753801"/>
    <m/>
    <n v="101472.9574"/>
    <x v="1"/>
    <n v="13416.6667"/>
    <x v="1555"/>
    <x v="0"/>
    <m/>
  </r>
  <r>
    <d v="2025-11-09T01:09:55"/>
    <x v="1"/>
    <x v="0"/>
    <s v="HINCAPIE VILLA JUAN ESTIVEN"/>
    <x v="10"/>
    <x v="0"/>
    <n v="95"/>
    <n v="21.1111111111111"/>
    <n v="96.182242990654203"/>
    <m/>
    <n v="53634.112099999998"/>
    <x v="0"/>
    <n v="11815.384599999999"/>
    <x v="1556"/>
    <x v="0"/>
    <m/>
  </r>
  <r>
    <d v="2025-11-09T01:09:55"/>
    <x v="9"/>
    <x v="36"/>
    <s v="PARIAS MURIEL JHON FREDY"/>
    <x v="0"/>
    <x v="0"/>
    <n v="175"/>
    <n v="19.4444444444444"/>
    <n v="192.36448598130801"/>
    <m/>
    <n v="107268.2243"/>
    <x v="1"/>
    <n v="11815.384599999999"/>
    <x v="1556"/>
    <x v="0"/>
    <m/>
  </r>
  <r>
    <d v="2025-11-09T01:09:55"/>
    <x v="1"/>
    <x v="1"/>
    <s v="GONZALEZ IPUANA RENE"/>
    <x v="0"/>
    <x v="0"/>
    <n v="167"/>
    <n v="18.5555555555556"/>
    <n v="192.36448598130801"/>
    <m/>
    <n v="107268.2243"/>
    <x v="0"/>
    <n v="11815.384599999999"/>
    <x v="1556"/>
    <x v="0"/>
    <m/>
  </r>
  <r>
    <d v="2025-11-09T01:09:56"/>
    <x v="9"/>
    <x v="37"/>
    <s v="SANCHEZ BETANCOURT FRANSCISCO"/>
    <x v="0"/>
    <x v="0"/>
    <n v="222"/>
    <n v="24.6666666666667"/>
    <n v="192.36448598130801"/>
    <s v="1 Descuento (Conduct) "/>
    <n v="107268.2243"/>
    <x v="0"/>
    <n v="11815.384599999999"/>
    <x v="1556"/>
    <x v="0"/>
    <m/>
  </r>
  <r>
    <d v="2025-11-09T01:09:56"/>
    <x v="1"/>
    <x v="2"/>
    <s v="LONDOO LOPERA DUVAN ANDRES"/>
    <x v="6"/>
    <x v="0"/>
    <n v="175"/>
    <n v="21.875"/>
    <n v="170.990654205607"/>
    <m/>
    <n v="95349.532699999996"/>
    <x v="1"/>
    <n v="11815.384599999999"/>
    <x v="1556"/>
    <x v="0"/>
    <m/>
  </r>
  <r>
    <d v="2025-11-09T01:09:56"/>
    <x v="9"/>
    <x v="3"/>
    <s v="LOPEZ PINEDA DANIEL ESTIVEN"/>
    <x v="8"/>
    <x v="0"/>
    <n v="90"/>
    <n v="18"/>
    <n v="106.869158878505"/>
    <m/>
    <n v="59593.457900000001"/>
    <x v="0"/>
    <n v="11815.384599999999"/>
    <x v="1556"/>
    <x v="0"/>
    <m/>
  </r>
  <r>
    <d v="2025-11-09T01:09:57"/>
    <x v="1"/>
    <x v="4"/>
    <s v="PALACIO ARIAS YORFAN ALEXIS"/>
    <x v="0"/>
    <x v="0"/>
    <n v="171"/>
    <n v="19"/>
    <n v="192.36448598130801"/>
    <s v="2 Descuentos (Transbordo) "/>
    <n v="107268.2243"/>
    <x v="1"/>
    <n v="11815.384599999999"/>
    <x v="1556"/>
    <x v="0"/>
    <m/>
  </r>
  <r>
    <d v="2025-11-09T01:09:57"/>
    <x v="9"/>
    <x v="5"/>
    <s v="GONZALEZ PEREZ RAFAEL JOSE"/>
    <x v="2"/>
    <x v="0"/>
    <n v="161"/>
    <n v="24.769230769230798"/>
    <n v="138.92990654205599"/>
    <m/>
    <n v="77471.495299999995"/>
    <x v="1"/>
    <n v="11815.384599999999"/>
    <x v="1556"/>
    <x v="0"/>
    <m/>
  </r>
  <r>
    <d v="2025-11-09T01:09:57"/>
    <x v="1"/>
    <x v="6"/>
    <s v="CARTAGENA RAMIREZ FREDY ALONSO"/>
    <x v="1"/>
    <x v="0"/>
    <n v="278"/>
    <n v="25.272727272727298"/>
    <n v="235.11214953270999"/>
    <m/>
    <n v="131105.60750000001"/>
    <x v="0"/>
    <n v="11815.384599999999"/>
    <x v="1556"/>
    <x v="0"/>
    <m/>
  </r>
  <r>
    <d v="2025-11-09T01:09:58"/>
    <x v="1"/>
    <x v="8"/>
    <s v="YEPES TORRES JHON ALEXANDER"/>
    <x v="0"/>
    <x v="0"/>
    <n v="175"/>
    <n v="19.4444444444444"/>
    <n v="192.36448598130801"/>
    <m/>
    <n v="107268.2243"/>
    <x v="0"/>
    <n v="11815.384599999999"/>
    <x v="1556"/>
    <x v="0"/>
    <m/>
  </r>
  <r>
    <d v="2025-11-09T01:09:57"/>
    <x v="9"/>
    <x v="7"/>
    <s v="MARIN ALZATE KEVIN ANDRES"/>
    <x v="6"/>
    <x v="0"/>
    <n v="165"/>
    <n v="20.625"/>
    <n v="170.990654205607"/>
    <m/>
    <n v="95349.532699999996"/>
    <x v="0"/>
    <n v="11815.384599999999"/>
    <x v="1556"/>
    <x v="0"/>
    <m/>
  </r>
  <r>
    <d v="2025-11-09T01:09:58"/>
    <x v="9"/>
    <x v="10"/>
    <s v="DAVID  HENRY GIOVANNY"/>
    <x v="0"/>
    <x v="0"/>
    <n v="202"/>
    <n v="22.4444444444444"/>
    <n v="192.36448598130801"/>
    <m/>
    <n v="107268.2243"/>
    <x v="0"/>
    <n v="11815.384599999999"/>
    <x v="1556"/>
    <x v="0"/>
    <m/>
  </r>
  <r>
    <d v="2025-11-09T01:09:58"/>
    <x v="1"/>
    <x v="11"/>
    <s v="VERENZUELA MARTINEZ ALEXANDER"/>
    <x v="6"/>
    <x v="0"/>
    <n v="198"/>
    <n v="23.294117647058801"/>
    <n v="181.677570093458"/>
    <m/>
    <n v="101308.87850000001"/>
    <x v="1"/>
    <n v="11815.384599999999"/>
    <x v="1556"/>
    <x v="0"/>
    <m/>
  </r>
  <r>
    <d v="2025-11-09T01:09:59"/>
    <x v="9"/>
    <x v="12"/>
    <s v="HERNANDEZ MACIAS GILBERTO"/>
    <x v="6"/>
    <x v="0"/>
    <n v="173"/>
    <n v="23.066666666666698"/>
    <n v="160.303738317757"/>
    <m/>
    <n v="89390.186900000001"/>
    <x v="1"/>
    <n v="11815.384599999999"/>
    <x v="1556"/>
    <x v="0"/>
    <m/>
  </r>
  <r>
    <d v="2025-11-09T01:09:59"/>
    <x v="1"/>
    <x v="13"/>
    <s v="MURILLO  YORMAN ANDRES"/>
    <x v="1"/>
    <x v="0"/>
    <n v="280"/>
    <n v="25.454545454545499"/>
    <n v="235.11214953270999"/>
    <m/>
    <n v="131105.60750000001"/>
    <x v="0"/>
    <n v="11815.384599999999"/>
    <x v="1556"/>
    <x v="0"/>
    <m/>
  </r>
  <r>
    <d v="2025-11-09T01:09:59"/>
    <x v="9"/>
    <x v="14"/>
    <s v="PARRA VILLA YUBER ALONSO"/>
    <x v="0"/>
    <x v="0"/>
    <n v="182"/>
    <n v="20.2222222222222"/>
    <n v="192.36448598130801"/>
    <m/>
    <n v="107268.2243"/>
    <x v="0"/>
    <n v="11815.384599999999"/>
    <x v="1556"/>
    <x v="0"/>
    <m/>
  </r>
  <r>
    <d v="2025-11-09T01:10:00"/>
    <x v="1"/>
    <x v="15"/>
    <s v="SUAREZ ESCUDERO JONATAN"/>
    <x v="7"/>
    <x v="0"/>
    <n v="26"/>
    <n v="8.6666666666666696"/>
    <n v="64.121495327102807"/>
    <m/>
    <n v="35756.074800000002"/>
    <x v="0"/>
    <n v="11815.384599999999"/>
    <x v="1556"/>
    <x v="0"/>
    <m/>
  </r>
  <r>
    <d v="2025-11-09T01:10:00"/>
    <x v="9"/>
    <x v="16"/>
    <s v="MACEA ARBELAEZ MATEO"/>
    <x v="2"/>
    <x v="0"/>
    <n v="123"/>
    <n v="20.5"/>
    <n v="128.24299065420601"/>
    <m/>
    <n v="71512.1495"/>
    <x v="0"/>
    <n v="11815.384599999999"/>
    <x v="1556"/>
    <x v="0"/>
    <m/>
  </r>
  <r>
    <d v="2025-11-09T01:10:00"/>
    <x v="1"/>
    <x v="17"/>
    <s v="VALENCIA MENDOZA JHON"/>
    <x v="6"/>
    <x v="0"/>
    <n v="169"/>
    <n v="21.125"/>
    <n v="170.990654205607"/>
    <m/>
    <n v="95349.532699999996"/>
    <x v="0"/>
    <n v="11815.384599999999"/>
    <x v="1556"/>
    <x v="0"/>
    <m/>
  </r>
  <r>
    <d v="2025-11-09T01:10:00"/>
    <x v="9"/>
    <x v="18"/>
    <s v="DURANGO DAVID JOSE"/>
    <x v="1"/>
    <x v="0"/>
    <n v="295"/>
    <n v="26.818181818181799"/>
    <n v="235.11214953270999"/>
    <s v="JULIAN MACIAS Realiz 5 viajes donde moviliz 157 Usuarios "/>
    <n v="131105.60750000001"/>
    <x v="0"/>
    <n v="11815.384599999999"/>
    <x v="1556"/>
    <x v="0"/>
    <m/>
  </r>
  <r>
    <d v="2025-11-09T01:10:01"/>
    <x v="1"/>
    <x v="19"/>
    <s v="QUIRAMA CASTAEDA JHON JADER"/>
    <x v="6"/>
    <x v="0"/>
    <n v="165"/>
    <n v="20.625"/>
    <n v="170.990654205607"/>
    <m/>
    <n v="95349.532699999996"/>
    <x v="1"/>
    <n v="11815.384599999999"/>
    <x v="1556"/>
    <x v="0"/>
    <m/>
  </r>
  <r>
    <d v="2025-11-09T01:10:01"/>
    <x v="9"/>
    <x v="20"/>
    <s v="SALDARRIAGA PARRA LUIS ALBERTO"/>
    <x v="4"/>
    <x v="0"/>
    <n v="113"/>
    <n v="16.1428571428571"/>
    <n v="149.61682242990699"/>
    <m/>
    <n v="83430.841100000005"/>
    <x v="2"/>
    <n v="11815.384599999999"/>
    <x v="1556"/>
    <x v="0"/>
    <m/>
  </r>
  <r>
    <d v="2025-11-09T01:10:01"/>
    <x v="1"/>
    <x v="21"/>
    <s v="JIMENEZ HERNANDEZ ESTEBAN CAMILO"/>
    <x v="0"/>
    <x v="0"/>
    <n v="177"/>
    <n v="19.6666666666667"/>
    <n v="192.36448598130801"/>
    <m/>
    <n v="107268.2243"/>
    <x v="0"/>
    <n v="11815.384599999999"/>
    <x v="1556"/>
    <x v="0"/>
    <m/>
  </r>
  <r>
    <d v="2025-11-09T01:10:02"/>
    <x v="9"/>
    <x v="22"/>
    <s v="CIRO MARIN RODRIGO ALBERTO"/>
    <x v="0"/>
    <x v="0"/>
    <n v="205"/>
    <n v="22.7777777777778"/>
    <n v="192.36448598130801"/>
    <s v="Se descuenta 0.5 viaje de 5 36 pm ya que NO ingresa a la minorista. "/>
    <n v="101308.8293"/>
    <x v="0"/>
    <n v="11815.384599999999"/>
    <x v="1556"/>
    <x v="2"/>
    <n v="10.686999999999999"/>
  </r>
  <r>
    <d v="2025-11-09T01:10:02"/>
    <x v="1"/>
    <x v="23"/>
    <s v="FLORES RINCON JORGE ALBERTO"/>
    <x v="3"/>
    <x v="0"/>
    <n v="215"/>
    <n v="21.5"/>
    <n v="213.73831775700901"/>
    <m/>
    <n v="119186.91590000001"/>
    <x v="0"/>
    <n v="11815.384599999999"/>
    <x v="1556"/>
    <x v="0"/>
    <m/>
  </r>
  <r>
    <d v="2025-11-09T01:10:02"/>
    <x v="9"/>
    <x v="24"/>
    <s v="OSORIO URREGO SANTIAGO"/>
    <x v="4"/>
    <x v="0"/>
    <n v="154"/>
    <n v="22"/>
    <n v="149.61682242990699"/>
    <s v="1 Descuento (Conduct) "/>
    <n v="83430.841100000005"/>
    <x v="0"/>
    <n v="11815.384599999999"/>
    <x v="1556"/>
    <x v="0"/>
    <m/>
  </r>
  <r>
    <d v="2025-11-09T01:10:02"/>
    <x v="1"/>
    <x v="25"/>
    <s v="LEON PEREZ RAUL ENRIQUE"/>
    <x v="0"/>
    <x v="0"/>
    <n v="163"/>
    <n v="18.1111111111111"/>
    <n v="192.36448598130801"/>
    <m/>
    <n v="107268.2243"/>
    <x v="0"/>
    <n v="11815.384599999999"/>
    <x v="1556"/>
    <x v="0"/>
    <m/>
  </r>
  <r>
    <d v="2025-11-09T01:10:03"/>
    <x v="9"/>
    <x v="26"/>
    <s v="AGUDELO GARCIA LLORDIN ELIAS"/>
    <x v="10"/>
    <x v="0"/>
    <n v="115"/>
    <n v="28.75"/>
    <n v="85.495327102803699"/>
    <m/>
    <n v="47674.7664"/>
    <x v="0"/>
    <n v="11815.384599999999"/>
    <x v="1556"/>
    <x v="0"/>
    <m/>
  </r>
  <r>
    <d v="2025-11-09T01:10:03"/>
    <x v="9"/>
    <x v="29"/>
    <s v="MONTOYA OSPINA GILBERTO ANTONIO"/>
    <x v="0"/>
    <x v="0"/>
    <n v="215"/>
    <n v="23.8888888888889"/>
    <n v="192.36448598130801"/>
    <m/>
    <n v="107268.2243"/>
    <x v="0"/>
    <n v="11815.384599999999"/>
    <x v="1556"/>
    <x v="0"/>
    <m/>
  </r>
  <r>
    <d v="2025-11-09T01:10:03"/>
    <x v="1"/>
    <x v="27"/>
    <s v="LAYOS JIMENEZ JOHAN CAMILO"/>
    <x v="6"/>
    <x v="0"/>
    <n v="135"/>
    <n v="16.875"/>
    <n v="170.990654205607"/>
    <m/>
    <n v="95349.532699999996"/>
    <x v="0"/>
    <n v="11815.384599999999"/>
    <x v="1556"/>
    <x v="0"/>
    <m/>
  </r>
  <r>
    <d v="2025-11-09T01:10:04"/>
    <x v="1"/>
    <x v="30"/>
    <s v="ARAQUE ARROYAVE JOSE ALBEIRO"/>
    <x v="6"/>
    <x v="0"/>
    <n v="154"/>
    <n v="19.25"/>
    <n v="170.990654205607"/>
    <m/>
    <n v="95349.532699999996"/>
    <x v="1"/>
    <n v="11815.384599999999"/>
    <x v="1556"/>
    <x v="0"/>
    <m/>
  </r>
  <r>
    <d v="2025-11-09T01:10:04"/>
    <x v="9"/>
    <x v="31"/>
    <s v="JARAMILLO JARAMILLO FRANCISCO WBEIMAR"/>
    <x v="6"/>
    <x v="0"/>
    <n v="166"/>
    <n v="20.75"/>
    <n v="170.990654205607"/>
    <m/>
    <n v="95349.532699999996"/>
    <x v="0"/>
    <n v="11815.384599999999"/>
    <x v="1556"/>
    <x v="0"/>
    <m/>
  </r>
  <r>
    <d v="2025-11-09T01:10:04"/>
    <x v="1"/>
    <x v="32"/>
    <s v="TABORDA ROJAS DIEGO ALEJANDRO"/>
    <x v="0"/>
    <x v="0"/>
    <n v="210"/>
    <n v="23.3333333333333"/>
    <n v="192.36448598130801"/>
    <m/>
    <n v="107268.2243"/>
    <x v="1"/>
    <n v="11815.384599999999"/>
    <x v="1556"/>
    <x v="0"/>
    <m/>
  </r>
  <r>
    <d v="2025-11-09T01:10:05"/>
    <x v="9"/>
    <x v="33"/>
    <s v="CALLE BOTERO JUAN RICARDO"/>
    <x v="4"/>
    <x v="0"/>
    <n v="144"/>
    <n v="20.571428571428601"/>
    <n v="149.61682242990699"/>
    <m/>
    <n v="83430.841100000005"/>
    <x v="0"/>
    <n v="11815.384599999999"/>
    <x v="1556"/>
    <x v="0"/>
    <m/>
  </r>
  <r>
    <d v="2025-11-09T01:10:05"/>
    <x v="1"/>
    <x v="34"/>
    <s v="PULGARIN GARCIA YONATHAN ANDRES"/>
    <x v="0"/>
    <x v="0"/>
    <n v="219"/>
    <n v="24.3333333333333"/>
    <n v="192.36448598130801"/>
    <m/>
    <n v="107268.2243"/>
    <x v="0"/>
    <n v="11815.384599999999"/>
    <x v="1556"/>
    <x v="0"/>
    <m/>
  </r>
  <r>
    <d v="2025-11-09T01:10:05"/>
    <x v="9"/>
    <x v="35"/>
    <s v="OCAMPO OCAMPO ANTONIO JOSE"/>
    <x v="9"/>
    <x v="0"/>
    <n v="231"/>
    <n v="19.25"/>
    <n v="256.485981308411"/>
    <s v="1 Descuento (Despachador) "/>
    <n v="143024.2991"/>
    <x v="0"/>
    <n v="11815.384599999999"/>
    <x v="1556"/>
    <x v="0"/>
    <m/>
  </r>
  <r>
    <d v="2025-11-09T01:10:06"/>
    <x v="1"/>
    <x v="41"/>
    <s v="GARCIA DAVID WILSON ALBERTO"/>
    <x v="0"/>
    <x v="0"/>
    <n v="206"/>
    <n v="22.8888888888889"/>
    <n v="192.36448598130801"/>
    <s v="1 Descuento (Conduct) "/>
    <n v="107268.2243"/>
    <x v="1"/>
    <n v="11815.384599999999"/>
    <x v="1556"/>
    <x v="0"/>
    <m/>
  </r>
  <r>
    <d v="2025-11-09T01:10:06"/>
    <x v="9"/>
    <x v="40"/>
    <s v="AGUDELO GARCIA DENIN ANGELO"/>
    <x v="3"/>
    <x v="0"/>
    <n v="189"/>
    <n v="18.899999999999999"/>
    <n v="213.73831775700901"/>
    <m/>
    <n v="119186.91590000001"/>
    <x v="1"/>
    <n v="11815.384599999999"/>
    <x v="1556"/>
    <x v="0"/>
    <m/>
  </r>
  <r>
    <d v="2025-11-09T01:10:06"/>
    <x v="1"/>
    <x v="42"/>
    <s v="CALLE BOTERO ANDRES CAMILO"/>
    <x v="6"/>
    <x v="0"/>
    <n v="163"/>
    <n v="20.375"/>
    <n v="170.990654205607"/>
    <m/>
    <n v="95349.532699999996"/>
    <x v="1"/>
    <n v="11815.384599999999"/>
    <x v="1556"/>
    <x v="0"/>
    <m/>
  </r>
  <r>
    <d v="2025-11-10T00:20:47"/>
    <x v="12"/>
    <x v="6"/>
    <s v="CARTAGENA RAMIREZ FREDY ALONSO"/>
    <x v="1"/>
    <x v="0"/>
    <n v="229"/>
    <n v="20.818181818181799"/>
    <n v="202.833333333333"/>
    <s v="2 Descuentos (Conduct y despachador) "/>
    <n v="112222.5"/>
    <x v="0"/>
    <n v="9823.8094999999994"/>
    <x v="1557"/>
    <x v="0"/>
    <m/>
  </r>
  <r>
    <d v="2025-11-10T00:20:46"/>
    <x v="12"/>
    <x v="0"/>
    <s v="HINCAPIE VILLA JUAN ESTIVEN"/>
    <x v="1"/>
    <x v="0"/>
    <n v="180"/>
    <n v="16.363636363636399"/>
    <n v="202.833333333333"/>
    <s v="2 Descuentos (Usuario desubicado y conduct) "/>
    <n v="112222.5"/>
    <x v="0"/>
    <n v="9823.8094999999994"/>
    <x v="1557"/>
    <x v="0"/>
    <m/>
  </r>
  <r>
    <d v="2025-11-10T00:20:46"/>
    <x v="12"/>
    <x v="1"/>
    <s v="GONZALEZ IPUANA RENE"/>
    <x v="3"/>
    <x v="0"/>
    <n v="189"/>
    <n v="18.899999999999999"/>
    <n v="184.39393939393901"/>
    <m/>
    <n v="102020.45450000001"/>
    <x v="0"/>
    <n v="9823.8094999999994"/>
    <x v="1557"/>
    <x v="0"/>
    <m/>
  </r>
  <r>
    <d v="2025-11-10T00:20:47"/>
    <x v="12"/>
    <x v="2"/>
    <s v="LONDOO LOPERA DUVAN ANDRES"/>
    <x v="3"/>
    <x v="0"/>
    <n v="181"/>
    <n v="18.100000000000001"/>
    <n v="184.39393939393901"/>
    <m/>
    <n v="102020.45450000001"/>
    <x v="1"/>
    <n v="9823.8094999999994"/>
    <x v="1557"/>
    <x v="0"/>
    <m/>
  </r>
  <r>
    <d v="2025-11-10T00:20:47"/>
    <x v="12"/>
    <x v="4"/>
    <s v="PALACIO ARIAS YORFAN ALEXIS"/>
    <x v="6"/>
    <x v="0"/>
    <n v="110"/>
    <n v="13.75"/>
    <n v="147.51515151515201"/>
    <m/>
    <n v="81616.363599999997"/>
    <x v="1"/>
    <n v="9823.8094999999994"/>
    <x v="1557"/>
    <x v="0"/>
    <m/>
  </r>
  <r>
    <d v="2025-11-10T00:20:48"/>
    <x v="12"/>
    <x v="8"/>
    <s v="SUAREZ ESCUDERO JONATAN"/>
    <x v="6"/>
    <x v="0"/>
    <n v="209"/>
    <n v="26.125"/>
    <n v="147.51515151515201"/>
    <m/>
    <n v="81616.363599999997"/>
    <x v="0"/>
    <n v="9823.8094999999994"/>
    <x v="1557"/>
    <x v="0"/>
    <m/>
  </r>
  <r>
    <d v="2025-11-10T00:20:48"/>
    <x v="12"/>
    <x v="12"/>
    <s v="HERNANDEZ MACIAS GILBERTO "/>
    <x v="6"/>
    <x v="0"/>
    <n v="186"/>
    <n v="23.25"/>
    <n v="147.51515151515201"/>
    <s v="2 Descuentos (Conduct y despachador) "/>
    <n v="81616.363599999997"/>
    <x v="1"/>
    <n v="9823.8094999999994"/>
    <x v="1557"/>
    <x v="0"/>
    <m/>
  </r>
  <r>
    <d v="2025-11-10T00:20:48"/>
    <x v="12"/>
    <x v="14"/>
    <s v="PARRA VILLA YUBER ALONSO"/>
    <x v="3"/>
    <x v="0"/>
    <n v="178"/>
    <n v="17.8"/>
    <n v="184.39393939393901"/>
    <m/>
    <n v="102020.45450000001"/>
    <x v="0"/>
    <n v="9823.8094999999994"/>
    <x v="1557"/>
    <x v="0"/>
    <m/>
  </r>
  <r>
    <d v="2025-11-10T00:20:49"/>
    <x v="12"/>
    <x v="16"/>
    <s v="MACEA ARBELAEZ MATEO "/>
    <x v="2"/>
    <x v="3"/>
    <n v="103"/>
    <n v="17.1666666666667"/>
    <n v="110.636363636364"/>
    <m/>
    <n v="61212.272700000001"/>
    <x v="0"/>
    <n v="9823.8094999999994"/>
    <x v="1557"/>
    <x v="0"/>
    <m/>
  </r>
  <r>
    <d v="2025-11-10T00:20:49"/>
    <x v="12"/>
    <x v="18"/>
    <s v="DURANGO DAVID JOSE"/>
    <x v="3"/>
    <x v="0"/>
    <n v="171"/>
    <n v="17.100000000000001"/>
    <n v="184.39393939393901"/>
    <m/>
    <n v="102020.45450000001"/>
    <x v="0"/>
    <n v="9823.8094999999994"/>
    <x v="1557"/>
    <x v="0"/>
    <m/>
  </r>
  <r>
    <d v="2025-11-10T00:20:49"/>
    <x v="12"/>
    <x v="20"/>
    <s v="SALDARRIAGA PARRA LUIS ALBERTO"/>
    <x v="0"/>
    <x v="0"/>
    <n v="175"/>
    <n v="19.4444444444444"/>
    <n v="165.95454545454501"/>
    <s v="1 Descuento (Despachador) "/>
    <n v="91818.409100000004"/>
    <x v="2"/>
    <n v="9823.8094999999994"/>
    <x v="1557"/>
    <x v="0"/>
    <m/>
  </r>
  <r>
    <d v="2025-11-10T00:20:50"/>
    <x v="12"/>
    <x v="23"/>
    <s v="FLORES RINCON JORGE ALBERTO"/>
    <x v="3"/>
    <x v="0"/>
    <n v="158"/>
    <n v="15.8"/>
    <n v="184.39393939393901"/>
    <m/>
    <n v="102020.45450000001"/>
    <x v="0"/>
    <n v="9823.8094999999994"/>
    <x v="1557"/>
    <x v="0"/>
    <m/>
  </r>
  <r>
    <d v="2025-11-10T00:20:50"/>
    <x v="12"/>
    <x v="25"/>
    <s v="LEON PEREZ RAUL ENRIQUE"/>
    <x v="0"/>
    <x v="0"/>
    <n v="166"/>
    <n v="18.4444444444444"/>
    <n v="165.95454545454501"/>
    <m/>
    <n v="91818.409100000004"/>
    <x v="0"/>
    <n v="9823.8094999999994"/>
    <x v="1557"/>
    <x v="0"/>
    <m/>
  </r>
  <r>
    <d v="2025-11-10T00:20:50"/>
    <x v="12"/>
    <x v="39"/>
    <s v="IBARGUEN GARRIDO JUAN ESTEBAN"/>
    <x v="0"/>
    <x v="0"/>
    <n v="145"/>
    <n v="16.1111111111111"/>
    <n v="165.95454545454501"/>
    <s v="1 Descuento (Conduct) "/>
    <n v="91818.409100000004"/>
    <x v="0"/>
    <n v="9823.8094999999994"/>
    <x v="1557"/>
    <x v="0"/>
    <m/>
  </r>
  <r>
    <d v="2025-11-10T00:20:51"/>
    <x v="12"/>
    <x v="28"/>
    <s v="MARULANDA JARAMILLO DAWER ANDRES"/>
    <x v="3"/>
    <x v="0"/>
    <n v="163"/>
    <n v="16.3"/>
    <n v="184.39393939393901"/>
    <m/>
    <n v="102020.45450000001"/>
    <x v="0"/>
    <n v="9823.8094999999994"/>
    <x v="1557"/>
    <x v="0"/>
    <m/>
  </r>
  <r>
    <d v="2025-11-10T00:20:51"/>
    <x v="12"/>
    <x v="30"/>
    <s v="ARAQUE ARROYAVE JOSE ALBEIRO"/>
    <x v="6"/>
    <x v="0"/>
    <n v="181"/>
    <n v="22.625"/>
    <n v="147.51515151515201"/>
    <m/>
    <n v="81616.363599999997"/>
    <x v="1"/>
    <n v="9823.8094999999994"/>
    <x v="1557"/>
    <x v="0"/>
    <m/>
  </r>
  <r>
    <d v="2025-11-10T00:20:51"/>
    <x v="12"/>
    <x v="32"/>
    <s v="GUTIERREZ ARICAPA DANIEL HUMBERTO"/>
    <x v="3"/>
    <x v="0"/>
    <n v="186"/>
    <n v="18.600000000000001"/>
    <n v="184.39393939393901"/>
    <m/>
    <n v="102020.45450000001"/>
    <x v="1"/>
    <n v="9823.8094999999994"/>
    <x v="1557"/>
    <x v="0"/>
    <m/>
  </r>
  <r>
    <d v="2025-11-10T00:20:52"/>
    <x v="12"/>
    <x v="35"/>
    <s v="JARAMILLO JARAMILLO FRANCISCO WBEIMAR"/>
    <x v="1"/>
    <x v="0"/>
    <n v="172"/>
    <n v="15.636363636363599"/>
    <n v="202.833333333333"/>
    <m/>
    <n v="112222.5"/>
    <x v="0"/>
    <n v="9823.8094999999994"/>
    <x v="1557"/>
    <x v="0"/>
    <m/>
  </r>
  <r>
    <d v="2025-11-10T00:20:52"/>
    <x v="12"/>
    <x v="41"/>
    <s v="GARCIA DAVID WILSON ALBERTO"/>
    <x v="1"/>
    <x v="0"/>
    <n v="225"/>
    <n v="20.454545454545499"/>
    <n v="202.833333333333"/>
    <m/>
    <n v="112222.5"/>
    <x v="1"/>
    <n v="9823.8094999999994"/>
    <x v="1557"/>
    <x v="0"/>
    <m/>
  </r>
  <r>
    <d v="2025-11-10T00:20:52"/>
    <x v="12"/>
    <x v="40"/>
    <s v="LOPERA ALVAREZ ESTIVEN"/>
    <x v="3"/>
    <x v="0"/>
    <n v="160"/>
    <n v="16"/>
    <n v="184.39393939393901"/>
    <m/>
    <n v="102020.45450000001"/>
    <x v="1"/>
    <n v="9823.8094999999994"/>
    <x v="1557"/>
    <x v="0"/>
    <m/>
  </r>
  <r>
    <d v="2025-11-10T00:20:53"/>
    <x v="12"/>
    <x v="42"/>
    <s v="CALLE BOTERO ANDRES CAMILO"/>
    <x v="0"/>
    <x v="0"/>
    <n v="184"/>
    <n v="20.4444444444444"/>
    <n v="165.95454545454501"/>
    <m/>
    <n v="91818.409100000004"/>
    <x v="1"/>
    <n v="9823.8094999999994"/>
    <x v="1557"/>
    <x v="0"/>
    <m/>
  </r>
  <r>
    <d v="2025-11-11T01:58:09"/>
    <x v="1"/>
    <x v="0"/>
    <s v="SUAREZ ESCUDERO JONATAN"/>
    <x v="6"/>
    <x v="0"/>
    <n v="119"/>
    <n v="15.866666666666699"/>
    <n v="158.50558659217899"/>
    <m/>
    <n v="88338.268200000006"/>
    <x v="0"/>
    <n v="11953.6585"/>
    <x v="1558"/>
    <x v="0"/>
    <m/>
  </r>
  <r>
    <d v="2025-11-11T01:58:09"/>
    <x v="9"/>
    <x v="36"/>
    <s v="PARIAS MURIEL JHON FREDY"/>
    <x v="4"/>
    <x v="0"/>
    <n v="190"/>
    <n v="27.1428571428571"/>
    <n v="147.938547486034"/>
    <m/>
    <n v="82449.050300000003"/>
    <x v="1"/>
    <n v="11953.6585"/>
    <x v="1558"/>
    <x v="0"/>
    <m/>
  </r>
  <r>
    <d v="2025-11-11T01:58:10"/>
    <x v="1"/>
    <x v="1"/>
    <s v="GONZALEZ IPUANA RENE"/>
    <x v="0"/>
    <x v="0"/>
    <n v="198"/>
    <n v="22"/>
    <n v="190.206703910615"/>
    <m/>
    <n v="106005.9218"/>
    <x v="0"/>
    <n v="11953.6585"/>
    <x v="1558"/>
    <x v="0"/>
    <m/>
  </r>
  <r>
    <d v="2025-11-11T01:58:10"/>
    <x v="9"/>
    <x v="37"/>
    <s v="SANCHEZ BETANCOURT FRANSCISCO"/>
    <x v="6"/>
    <x v="0"/>
    <n v="181"/>
    <n v="22.625"/>
    <n v="169.072625698324"/>
    <s v="2 Descuentos (Transbordo y usuario desubicado) "/>
    <n v="94227.486000000004"/>
    <x v="0"/>
    <n v="11953.6585"/>
    <x v="1558"/>
    <x v="0"/>
    <m/>
  </r>
  <r>
    <d v="2025-11-11T01:58:10"/>
    <x v="1"/>
    <x v="2"/>
    <s v="LONDOO CADAVID DAVID SANTIAGO"/>
    <x v="10"/>
    <x v="0"/>
    <n v="46"/>
    <n v="11.5"/>
    <n v="84.536312849162002"/>
    <m/>
    <n v="47113.743000000002"/>
    <x v="1"/>
    <n v="11953.6585"/>
    <x v="1558"/>
    <x v="0"/>
    <m/>
  </r>
  <r>
    <d v="2025-11-11T01:58:10"/>
    <x v="9"/>
    <x v="3"/>
    <s v="LOPEZ PINEDA DANIEL ESTIVEN"/>
    <x v="10"/>
    <x v="0"/>
    <n v="106"/>
    <n v="26.5"/>
    <n v="84.536312849162002"/>
    <m/>
    <n v="47113.743000000002"/>
    <x v="0"/>
    <n v="11953.6585"/>
    <x v="1558"/>
    <x v="0"/>
    <m/>
  </r>
  <r>
    <d v="2025-11-11T01:58:11"/>
    <x v="1"/>
    <x v="4"/>
    <s v="PALACIO ARIAS YORFAN ALEXIS"/>
    <x v="1"/>
    <x v="0"/>
    <n v="234"/>
    <n v="21.272727272727298"/>
    <n v="232.47486033519601"/>
    <m/>
    <n v="129562.7933"/>
    <x v="1"/>
    <n v="11953.6585"/>
    <x v="1558"/>
    <x v="0"/>
    <m/>
  </r>
  <r>
    <d v="2025-11-11T01:58:11"/>
    <x v="9"/>
    <x v="5"/>
    <s v="GONZALEZ PEREZ RAFAEL JOSE"/>
    <x v="3"/>
    <x v="0"/>
    <n v="177"/>
    <n v="17.7"/>
    <n v="211.34078212290501"/>
    <m/>
    <n v="117784.3575"/>
    <x v="1"/>
    <n v="11953.6585"/>
    <x v="1558"/>
    <x v="0"/>
    <m/>
  </r>
  <r>
    <d v="2025-11-11T01:58:11"/>
    <x v="1"/>
    <x v="6"/>
    <s v="CARTAGENA RAMIREZ FREDY ALONSO"/>
    <x v="2"/>
    <x v="0"/>
    <n v="128"/>
    <n v="21.3333333333333"/>
    <n v="126.804469273743"/>
    <m/>
    <n v="70670.614499999996"/>
    <x v="0"/>
    <n v="11953.6585"/>
    <x v="1558"/>
    <x v="0"/>
    <m/>
  </r>
  <r>
    <d v="2025-11-11T01:58:11"/>
    <x v="9"/>
    <x v="7"/>
    <s v="MARIN ALZATE KEVIN ANDRES"/>
    <x v="6"/>
    <x v="0"/>
    <n v="136"/>
    <n v="17"/>
    <n v="169.072625698324"/>
    <m/>
    <n v="94227.486000000004"/>
    <x v="0"/>
    <n v="11953.6585"/>
    <x v="1558"/>
    <x v="0"/>
    <m/>
  </r>
  <r>
    <d v="2025-11-11T01:58:12"/>
    <x v="1"/>
    <x v="8"/>
    <s v="YEPES TORRES JHON ALEXANDER"/>
    <x v="10"/>
    <x v="0"/>
    <n v="82"/>
    <n v="23.428571428571399"/>
    <n v="73.969273743016799"/>
    <m/>
    <n v="41224.525099999999"/>
    <x v="0"/>
    <n v="11953.6585"/>
    <x v="1558"/>
    <x v="0"/>
    <m/>
  </r>
  <r>
    <d v="2025-11-11T01:58:12"/>
    <x v="9"/>
    <x v="10"/>
    <s v="DAVID  HENRY GIOVANNY"/>
    <x v="0"/>
    <x v="0"/>
    <n v="210"/>
    <n v="23.3333333333333"/>
    <n v="190.206703910615"/>
    <m/>
    <n v="106005.9218"/>
    <x v="0"/>
    <n v="11953.6585"/>
    <x v="1558"/>
    <x v="0"/>
    <m/>
  </r>
  <r>
    <d v="2025-11-11T01:58:12"/>
    <x v="1"/>
    <x v="11"/>
    <s v="PULGARIN GARCIA YONATHAN ANDRES"/>
    <x v="3"/>
    <x v="0"/>
    <n v="216"/>
    <n v="21.6"/>
    <n v="211.34078212290501"/>
    <m/>
    <n v="117784.3575"/>
    <x v="1"/>
    <n v="11953.6585"/>
    <x v="1558"/>
    <x v="0"/>
    <m/>
  </r>
  <r>
    <d v="2025-11-11T01:58:13"/>
    <x v="9"/>
    <x v="12"/>
    <s v="HERNANDEZ MACIAS GILBERTO"/>
    <x v="3"/>
    <x v="0"/>
    <n v="216"/>
    <n v="21.6"/>
    <n v="211.34078212290501"/>
    <m/>
    <n v="117784.3575"/>
    <x v="1"/>
    <n v="11953.6585"/>
    <x v="1558"/>
    <x v="0"/>
    <m/>
  </r>
  <r>
    <d v="2025-11-11T01:58:13"/>
    <x v="1"/>
    <x v="13"/>
    <s v="MURILLO  YORMAN ANDRES"/>
    <x v="0"/>
    <x v="0"/>
    <n v="173"/>
    <n v="19.2222222222222"/>
    <n v="190.206703910615"/>
    <m/>
    <n v="106005.9218"/>
    <x v="0"/>
    <n v="11953.6585"/>
    <x v="1558"/>
    <x v="0"/>
    <m/>
  </r>
  <r>
    <d v="2025-11-11T01:58:13"/>
    <x v="9"/>
    <x v="14"/>
    <s v="PARRA VILLA YUBER ALONSO"/>
    <x v="8"/>
    <x v="0"/>
    <n v="80"/>
    <n v="16"/>
    <n v="105.670391061453"/>
    <m/>
    <n v="58892.178800000002"/>
    <x v="0"/>
    <n v="11953.6585"/>
    <x v="1558"/>
    <x v="0"/>
    <m/>
  </r>
  <r>
    <d v="2025-11-11T01:58:13"/>
    <x v="1"/>
    <x v="15"/>
    <s v="ALBERTO ARISTIZABAL RAFAEL"/>
    <x v="0"/>
    <x v="0"/>
    <n v="188"/>
    <n v="20.8888888888889"/>
    <n v="190.206703910615"/>
    <s v="2 Descuentos (Usuarios desubicados) "/>
    <n v="106005.9218"/>
    <x v="0"/>
    <n v="11953.6585"/>
    <x v="1558"/>
    <x v="0"/>
    <m/>
  </r>
  <r>
    <d v="2025-11-11T01:58:14"/>
    <x v="9"/>
    <x v="16"/>
    <s v="MACEA ARBELAEZ MATEO"/>
    <x v="4"/>
    <x v="0"/>
    <n v="116"/>
    <n v="16.571428571428601"/>
    <n v="147.938547486034"/>
    <m/>
    <n v="82449.050300000003"/>
    <x v="0"/>
    <n v="11953.6585"/>
    <x v="1558"/>
    <x v="0"/>
    <m/>
  </r>
  <r>
    <d v="2025-11-11T01:58:14"/>
    <x v="1"/>
    <x v="17"/>
    <s v="VALENCIA MENDOZA JHON"/>
    <x v="1"/>
    <x v="0"/>
    <n v="262"/>
    <n v="23.818181818181799"/>
    <n v="232.47486033519601"/>
    <m/>
    <n v="129562.7933"/>
    <x v="0"/>
    <n v="11953.6585"/>
    <x v="1558"/>
    <x v="0"/>
    <m/>
  </r>
  <r>
    <d v="2025-11-11T01:58:14"/>
    <x v="9"/>
    <x v="18"/>
    <s v="DURANGO DAVID JOSE"/>
    <x v="3"/>
    <x v="0"/>
    <n v="201"/>
    <n v="20.100000000000001"/>
    <n v="211.34078212290501"/>
    <s v="JULIAN MACIAS Realiz 6 viajes donde moviliz 118 usuarios. 1 Descuento (Transbordo) "/>
    <n v="117784.3575"/>
    <x v="0"/>
    <n v="11953.6585"/>
    <x v="1558"/>
    <x v="0"/>
    <m/>
  </r>
  <r>
    <d v="2025-11-11T01:58:14"/>
    <x v="1"/>
    <x v="19"/>
    <s v="QUIRAMA CASTAEDA JHON JADER"/>
    <x v="6"/>
    <x v="0"/>
    <n v="194"/>
    <n v="24.25"/>
    <n v="169.072625698324"/>
    <m/>
    <n v="94227.486000000004"/>
    <x v="1"/>
    <n v="11953.6585"/>
    <x v="1558"/>
    <x v="0"/>
    <m/>
  </r>
  <r>
    <d v="2025-11-11T01:58:15"/>
    <x v="9"/>
    <x v="20"/>
    <s v="SALDARRIAGA PARRA LUIS ALBERTO"/>
    <x v="3"/>
    <x v="0"/>
    <n v="209"/>
    <n v="20.9"/>
    <n v="211.34078212290501"/>
    <m/>
    <n v="117784.3575"/>
    <x v="2"/>
    <n v="11953.6585"/>
    <x v="1558"/>
    <x v="0"/>
    <m/>
  </r>
  <r>
    <d v="2025-11-11T01:58:15"/>
    <x v="1"/>
    <x v="21"/>
    <s v="JIMENEZ HERNANDEZ ESTEBAN CAMILO"/>
    <x v="6"/>
    <x v="0"/>
    <n v="187"/>
    <n v="23.375"/>
    <n v="169.072625698324"/>
    <s v="3 Descuentos (Recaudo) "/>
    <n v="94227.486000000004"/>
    <x v="0"/>
    <n v="11953.6585"/>
    <x v="1558"/>
    <x v="0"/>
    <m/>
  </r>
  <r>
    <d v="2025-11-11T01:58:15"/>
    <x v="9"/>
    <x v="38"/>
    <s v="JIMENEZ HURTADO CARLOS ESTIVEN"/>
    <x v="3"/>
    <x v="0"/>
    <n v="220"/>
    <n v="22"/>
    <n v="211.34078212290501"/>
    <m/>
    <n v="117784.3575"/>
    <x v="1"/>
    <n v="11953.6585"/>
    <x v="1558"/>
    <x v="0"/>
    <m/>
  </r>
  <r>
    <d v="2025-11-11T01:58:15"/>
    <x v="1"/>
    <x v="22"/>
    <s v="ESPINOZA CHAVARRIA GUILLERMO LEON"/>
    <x v="0"/>
    <x v="0"/>
    <n v="217"/>
    <n v="24.1111111111111"/>
    <n v="190.206703910615"/>
    <s v="2 Descuentos (Transbordo) "/>
    <n v="106005.9218"/>
    <x v="0"/>
    <n v="11953.6585"/>
    <x v="1558"/>
    <x v="0"/>
    <m/>
  </r>
  <r>
    <d v="2025-11-11T01:58:16"/>
    <x v="9"/>
    <x v="23"/>
    <s v="FLORES RINCON JORGE ALBERTO"/>
    <x v="9"/>
    <x v="0"/>
    <n v="261"/>
    <n v="21.75"/>
    <n v="253.60893854748599"/>
    <m/>
    <n v="141341.2291"/>
    <x v="0"/>
    <n v="11953.6585"/>
    <x v="1558"/>
    <x v="0"/>
    <m/>
  </r>
  <r>
    <d v="2025-11-11T01:58:16"/>
    <x v="1"/>
    <x v="24"/>
    <s v="OSORIO URREGO SANTIAGO"/>
    <x v="1"/>
    <x v="0"/>
    <n v="208"/>
    <n v="18.909090909090899"/>
    <n v="232.47486033519601"/>
    <s v="1 Descuento (Conduct) "/>
    <n v="129562.7933"/>
    <x v="0"/>
    <n v="11953.6585"/>
    <x v="1558"/>
    <x v="0"/>
    <m/>
  </r>
  <r>
    <d v="2025-11-11T01:58:16"/>
    <x v="9"/>
    <x v="26"/>
    <s v="AGUDELO GARCIA LLORDIN ELIAS"/>
    <x v="1"/>
    <x v="0"/>
    <n v="205"/>
    <n v="18.636363636363601"/>
    <n v="232.47486033519601"/>
    <m/>
    <n v="129562.7933"/>
    <x v="0"/>
    <n v="11953.6585"/>
    <x v="1558"/>
    <x v="0"/>
    <m/>
  </r>
  <r>
    <d v="2025-11-11T01:58:16"/>
    <x v="1"/>
    <x v="39"/>
    <s v="IBARGUEN GARRIDO JUAN ESTEBAN"/>
    <x v="3"/>
    <x v="0"/>
    <n v="225"/>
    <n v="22.5"/>
    <n v="211.34078212290501"/>
    <m/>
    <n v="117784.3575"/>
    <x v="0"/>
    <n v="11953.6585"/>
    <x v="1558"/>
    <x v="0"/>
    <m/>
  </r>
  <r>
    <d v="2025-11-11T01:58:17"/>
    <x v="9"/>
    <x v="27"/>
    <s v="LAYOS JIMENEZ JOHAN CAMILO"/>
    <x v="4"/>
    <x v="0"/>
    <n v="127"/>
    <n v="18.1428571428571"/>
    <n v="147.938547486034"/>
    <m/>
    <n v="82449.050300000003"/>
    <x v="0"/>
    <n v="11953.6585"/>
    <x v="1558"/>
    <x v="0"/>
    <m/>
  </r>
  <r>
    <d v="2025-11-11T01:58:17"/>
    <x v="1"/>
    <x v="28"/>
    <s v="MARULANDA JARAMILLO DAWER ANDRES"/>
    <x v="1"/>
    <x v="0"/>
    <n v="178"/>
    <n v="16.181818181818201"/>
    <n v="232.47486033519601"/>
    <m/>
    <n v="129562.7933"/>
    <x v="0"/>
    <n v="11953.6585"/>
    <x v="1558"/>
    <x v="0"/>
    <m/>
  </r>
  <r>
    <d v="2025-11-11T01:58:17"/>
    <x v="9"/>
    <x v="29"/>
    <s v="MONTOYA OSPINA GILBERTO ANTONIO"/>
    <x v="9"/>
    <x v="0"/>
    <n v="312"/>
    <n v="26"/>
    <n v="253.60893854748599"/>
    <m/>
    <n v="141341.2291"/>
    <x v="0"/>
    <n v="11953.6585"/>
    <x v="1558"/>
    <x v="0"/>
    <m/>
  </r>
  <r>
    <d v="2025-11-11T01:58:17"/>
    <x v="1"/>
    <x v="30"/>
    <s v="ARAQUE ARROYAVE JOSE ALBEIRO"/>
    <x v="3"/>
    <x v="0"/>
    <n v="187"/>
    <n v="18.7"/>
    <n v="211.34078212290501"/>
    <m/>
    <n v="117784.3575"/>
    <x v="1"/>
    <n v="11953.6585"/>
    <x v="1558"/>
    <x v="0"/>
    <m/>
  </r>
  <r>
    <d v="2025-11-11T01:58:18"/>
    <x v="9"/>
    <x v="31"/>
    <s v="MARTINEZ CHAVERRA LUIS NORBERTO"/>
    <x v="3"/>
    <x v="0"/>
    <n v="195"/>
    <n v="19.5"/>
    <n v="211.34078212290501"/>
    <m/>
    <n v="117784.3575"/>
    <x v="0"/>
    <n v="11953.6585"/>
    <x v="1558"/>
    <x v="0"/>
    <m/>
  </r>
  <r>
    <d v="2025-11-11T01:58:18"/>
    <x v="1"/>
    <x v="32"/>
    <s v="TABORDA ROJAS DIEGO ALEJANDRO"/>
    <x v="1"/>
    <x v="0"/>
    <n v="198"/>
    <n v="18"/>
    <n v="232.47486033519601"/>
    <s v="1 Descuento (Despachador) "/>
    <n v="129562.7933"/>
    <x v="1"/>
    <n v="11953.6585"/>
    <x v="1558"/>
    <x v="0"/>
    <m/>
  </r>
  <r>
    <d v="2025-11-11T01:58:18"/>
    <x v="9"/>
    <x v="33"/>
    <s v="CALLE BOTERO JUAN RICARDO"/>
    <x v="0"/>
    <x v="0"/>
    <n v="183"/>
    <n v="20.3333333333333"/>
    <n v="190.206703910615"/>
    <s v="16 Descuentos (Transbordo) "/>
    <n v="106005.9218"/>
    <x v="0"/>
    <n v="11953.6585"/>
    <x v="1558"/>
    <x v="0"/>
    <m/>
  </r>
  <r>
    <d v="2025-11-11T01:58:19"/>
    <x v="1"/>
    <x v="34"/>
    <s v="PALMAR PANA EDIXON JOSUE"/>
    <x v="6"/>
    <x v="0"/>
    <n v="192"/>
    <n v="24"/>
    <n v="169.072625698324"/>
    <m/>
    <n v="94227.486000000004"/>
    <x v="0"/>
    <n v="11953.6585"/>
    <x v="1558"/>
    <x v="0"/>
    <m/>
  </r>
  <r>
    <d v="2025-11-11T01:58:19"/>
    <x v="9"/>
    <x v="35"/>
    <s v="OCAMPO OCAMPO ANTONIO JOSE"/>
    <x v="3"/>
    <x v="0"/>
    <n v="231"/>
    <n v="23.1"/>
    <n v="211.34078212290501"/>
    <m/>
    <n v="117784.3575"/>
    <x v="0"/>
    <n v="11953.6585"/>
    <x v="1558"/>
    <x v="0"/>
    <m/>
  </r>
  <r>
    <d v="2025-11-11T01:58:19"/>
    <x v="1"/>
    <x v="41"/>
    <s v="GARCIA DAVID WILSON ALBERTO"/>
    <x v="0"/>
    <x v="0"/>
    <n v="212"/>
    <n v="23.5555555555556"/>
    <n v="190.206703910615"/>
    <m/>
    <n v="106005.9218"/>
    <x v="1"/>
    <n v="11953.6585"/>
    <x v="1558"/>
    <x v="0"/>
    <m/>
  </r>
  <r>
    <d v="2025-11-11T01:58:19"/>
    <x v="9"/>
    <x v="40"/>
    <s v="AGUDELO GARCIA DENIN ANGELO"/>
    <x v="4"/>
    <x v="0"/>
    <n v="200"/>
    <n v="28.571428571428601"/>
    <n v="147.938547486034"/>
    <m/>
    <n v="82449.050300000003"/>
    <x v="1"/>
    <n v="11953.6585"/>
    <x v="1558"/>
    <x v="0"/>
    <m/>
  </r>
  <r>
    <d v="2025-11-11T01:58:20"/>
    <x v="1"/>
    <x v="42"/>
    <s v="CALLE BOTERO ANDRES CAMILO"/>
    <x v="4"/>
    <x v="0"/>
    <n v="166"/>
    <n v="23.714285714285701"/>
    <n v="147.938547486034"/>
    <m/>
    <n v="82449.050300000003"/>
    <x v="1"/>
    <n v="11953.6585"/>
    <x v="1558"/>
    <x v="0"/>
    <m/>
  </r>
  <r>
    <d v="2025-11-12T01:51:39"/>
    <x v="9"/>
    <x v="0"/>
    <s v="HINCAPIE VILLA JUAN ESTIVEN"/>
    <x v="0"/>
    <x v="0"/>
    <n v="177"/>
    <n v="19.6666666666667"/>
    <n v="187.36698499317899"/>
    <s v="6 Descuentos (Transbordo)"/>
    <n v="104344.6862"/>
    <x v="0"/>
    <n v="11314.634099999999"/>
    <x v="1559"/>
    <x v="0"/>
    <m/>
  </r>
  <r>
    <d v="2025-11-12T01:51:40"/>
    <x v="1"/>
    <x v="36"/>
    <s v="PARIAS MURIEL JHON FREDY"/>
    <x v="0"/>
    <x v="0"/>
    <n v="201"/>
    <n v="22.3333333333333"/>
    <n v="187.36698499317899"/>
    <m/>
    <n v="104344.6862"/>
    <x v="1"/>
    <n v="11314.634099999999"/>
    <x v="1559"/>
    <x v="0"/>
    <m/>
  </r>
  <r>
    <d v="2025-11-12T01:51:40"/>
    <x v="9"/>
    <x v="1"/>
    <s v="GONZALEZ IPUANA RENE"/>
    <x v="0"/>
    <x v="0"/>
    <n v="185"/>
    <n v="20.5555555555556"/>
    <n v="187.36698499317899"/>
    <s v="10 Descuentos (Transbordo) "/>
    <n v="104344.6862"/>
    <x v="0"/>
    <n v="11314.634099999999"/>
    <x v="1559"/>
    <x v="0"/>
    <m/>
  </r>
  <r>
    <d v="2025-11-12T01:51:40"/>
    <x v="1"/>
    <x v="37"/>
    <s v="SANCHEZ BETANCOURT FRANSCISCO"/>
    <x v="6"/>
    <x v="0"/>
    <n v="159"/>
    <n v="19.875"/>
    <n v="166.548431105048"/>
    <s v="16 Descuentos (Transbordo) "/>
    <n v="92750.832200000004"/>
    <x v="0"/>
    <n v="11314.634099999999"/>
    <x v="1559"/>
    <x v="0"/>
    <m/>
  </r>
  <r>
    <d v="2025-11-12T01:51:40"/>
    <x v="9"/>
    <x v="2"/>
    <s v="LONDOO LOPERA DUVAN ANDRES"/>
    <x v="3"/>
    <x v="0"/>
    <n v="220"/>
    <n v="22"/>
    <n v="208.18553888131001"/>
    <s v="10 Descuentos (Transbordo) "/>
    <n v="115938.5402"/>
    <x v="1"/>
    <n v="11314.634099999999"/>
    <x v="1559"/>
    <x v="0"/>
    <m/>
  </r>
  <r>
    <d v="2025-11-12T01:51:41"/>
    <x v="1"/>
    <x v="3"/>
    <s v="LOPEZ PINEDA DANIEL ESTIVEN"/>
    <x v="2"/>
    <x v="0"/>
    <n v="125"/>
    <n v="20.8333333333333"/>
    <n v="124.911323328786"/>
    <s v="5 Descuentos (Transbordo) "/>
    <n v="69563.124100000001"/>
    <x v="0"/>
    <n v="11314.634099999999"/>
    <x v="1559"/>
    <x v="0"/>
    <m/>
  </r>
  <r>
    <d v="2025-11-12T01:51:41"/>
    <x v="9"/>
    <x v="4"/>
    <s v="PALACIO ARIAS YORFAN ALEXIS"/>
    <x v="3"/>
    <x v="0"/>
    <n v="210"/>
    <n v="21"/>
    <n v="208.18553888131001"/>
    <m/>
    <n v="115938.5402"/>
    <x v="1"/>
    <n v="11314.634099999999"/>
    <x v="1559"/>
    <x v="0"/>
    <m/>
  </r>
  <r>
    <d v="2025-11-12T01:51:41"/>
    <x v="1"/>
    <x v="5"/>
    <s v="GONZALEZ PEREZ RAFAEL JOSE"/>
    <x v="3"/>
    <x v="0"/>
    <n v="180"/>
    <n v="18"/>
    <n v="208.18553888131001"/>
    <s v="2 Descuentos (Usuarios desubicados) "/>
    <n v="115938.5402"/>
    <x v="1"/>
    <n v="11314.634099999999"/>
    <x v="1559"/>
    <x v="0"/>
    <m/>
  </r>
  <r>
    <d v="2025-11-12T01:51:42"/>
    <x v="9"/>
    <x v="6"/>
    <s v="CARTAGENA RAMIREZ FREDY ALONSO"/>
    <x v="3"/>
    <x v="0"/>
    <n v="216"/>
    <n v="21.6"/>
    <n v="208.18553888131001"/>
    <s v="1 Descuento (Conduct) "/>
    <n v="115938.5402"/>
    <x v="0"/>
    <n v="11314.634099999999"/>
    <x v="1559"/>
    <x v="0"/>
    <m/>
  </r>
  <r>
    <d v="2025-11-12T01:51:42"/>
    <x v="1"/>
    <x v="7"/>
    <s v="MARIN ALZATE KEVIN ANDRES"/>
    <x v="1"/>
    <x v="0"/>
    <n v="201"/>
    <n v="18.272727272727298"/>
    <n v="229.004092769441"/>
    <s v="7 Descuentos (Transbordo) "/>
    <n v="127532.3943"/>
    <x v="0"/>
    <n v="11314.634099999999"/>
    <x v="1559"/>
    <x v="0"/>
    <m/>
  </r>
  <r>
    <d v="2025-11-12T01:51:42"/>
    <x v="9"/>
    <x v="8"/>
    <s v="YEPES TORRES JHON ALEXANDER"/>
    <x v="6"/>
    <x v="0"/>
    <n v="149"/>
    <n v="18.625"/>
    <n v="166.548431105048"/>
    <m/>
    <n v="92750.832200000004"/>
    <x v="0"/>
    <n v="11314.634099999999"/>
    <x v="1559"/>
    <x v="0"/>
    <m/>
  </r>
  <r>
    <d v="2025-11-12T01:51:42"/>
    <x v="1"/>
    <x v="10"/>
    <s v="IBARGUEN GARRIDO JUAN ESTEBAN"/>
    <x v="2"/>
    <x v="0"/>
    <n v="110"/>
    <n v="18.3333333333333"/>
    <n v="124.911323328786"/>
    <s v="12 Descuentos (Transbordo) "/>
    <n v="69563.124100000001"/>
    <x v="0"/>
    <n v="11314.634099999999"/>
    <x v="1559"/>
    <x v="0"/>
    <m/>
  </r>
  <r>
    <d v="2025-11-12T01:51:43"/>
    <x v="9"/>
    <x v="11"/>
    <s v="VERENZUELA MARTINEZ ALEXANDER"/>
    <x v="1"/>
    <x v="0"/>
    <n v="203"/>
    <n v="18.454545454545499"/>
    <n v="229.004092769441"/>
    <s v="8 Descuentos (transbordo) "/>
    <n v="127532.3943"/>
    <x v="1"/>
    <n v="11314.634099999999"/>
    <x v="1559"/>
    <x v="0"/>
    <m/>
  </r>
  <r>
    <d v="2025-11-12T01:51:43"/>
    <x v="1"/>
    <x v="12"/>
    <s v="HERNANDEZ MACIAS GILBERTO"/>
    <x v="3"/>
    <x v="0"/>
    <n v="211"/>
    <n v="21.1"/>
    <n v="208.18553888131001"/>
    <m/>
    <n v="115938.5402"/>
    <x v="1"/>
    <n v="11314.634099999999"/>
    <x v="1559"/>
    <x v="0"/>
    <m/>
  </r>
  <r>
    <d v="2025-11-12T01:51:43"/>
    <x v="9"/>
    <x v="13"/>
    <s v="LOPERA ALVAREZ ESTIVEN"/>
    <x v="0"/>
    <x v="0"/>
    <n v="185"/>
    <n v="20.5555555555556"/>
    <n v="187.36698499317899"/>
    <s v="Se descuenta 0.5 viaje de 1 20 pm ya que NO ingresa a placita zea. 8 Descuentos (transbordo) "/>
    <n v="98547.628700000001"/>
    <x v="0"/>
    <n v="11314.634099999999"/>
    <x v="1559"/>
    <x v="2"/>
    <n v="10.4095"/>
  </r>
  <r>
    <d v="2025-11-12T01:51:43"/>
    <x v="1"/>
    <x v="14"/>
    <s v="PARRA VILLA YUBER ALONSO"/>
    <x v="1"/>
    <x v="0"/>
    <n v="193"/>
    <n v="17.545454545454501"/>
    <n v="229.004092769441"/>
    <m/>
    <n v="127532.3943"/>
    <x v="0"/>
    <n v="11314.634099999999"/>
    <x v="1559"/>
    <x v="0"/>
    <m/>
  </r>
  <r>
    <d v="2025-11-12T01:51:44"/>
    <x v="9"/>
    <x v="15"/>
    <s v="ALBERTO ARISTIZABAL RAFAEL"/>
    <x v="0"/>
    <x v="0"/>
    <n v="211"/>
    <n v="23.4444444444444"/>
    <n v="187.36698499317899"/>
    <s v="7 Descuentos (Transbordo) "/>
    <n v="104344.6862"/>
    <x v="0"/>
    <n v="11314.634099999999"/>
    <x v="1559"/>
    <x v="0"/>
    <m/>
  </r>
  <r>
    <d v="2025-11-12T01:51:44"/>
    <x v="1"/>
    <x v="16"/>
    <s v="GUTIERREZ ARICAPA DANIEL HUMBERTO"/>
    <x v="3"/>
    <x v="0"/>
    <n v="196"/>
    <n v="19.600000000000001"/>
    <n v="208.18553888131001"/>
    <s v="13 Descuentos (Transbordo) "/>
    <n v="115938.5402"/>
    <x v="0"/>
    <n v="11314.634099999999"/>
    <x v="1559"/>
    <x v="0"/>
    <m/>
  </r>
  <r>
    <d v="2025-11-12T01:51:44"/>
    <x v="9"/>
    <x v="17"/>
    <s v="VALENCIA MENDOZA JHON"/>
    <x v="3"/>
    <x v="0"/>
    <n v="215"/>
    <n v="21.5"/>
    <n v="208.18553888131001"/>
    <m/>
    <n v="115938.5402"/>
    <x v="0"/>
    <n v="11314.634099999999"/>
    <x v="1559"/>
    <x v="0"/>
    <m/>
  </r>
  <r>
    <d v="2025-11-12T01:51:45"/>
    <x v="1"/>
    <x v="18"/>
    <s v="DURANGO DAVID JOSE"/>
    <x v="9"/>
    <x v="0"/>
    <n v="217"/>
    <n v="18.0833333333333"/>
    <n v="249.82264665757199"/>
    <s v="HENRY DAVID Realiz 6 viajes donde moviliz 95 Usuarios. 12 Descuentos (Transbordo)"/>
    <n v="139126.24830000001"/>
    <x v="0"/>
    <n v="11314.634099999999"/>
    <x v="1559"/>
    <x v="0"/>
    <m/>
  </r>
  <r>
    <d v="2025-11-12T01:51:45"/>
    <x v="1"/>
    <x v="20"/>
    <s v="SALDARRIAGA PARRA LUIS ALBERTO"/>
    <x v="3"/>
    <x v="0"/>
    <n v="195"/>
    <n v="19.5"/>
    <n v="208.18553888131001"/>
    <s v="17 Descuentos (Transbordo) "/>
    <n v="115938.5402"/>
    <x v="2"/>
    <n v="11314.634099999999"/>
    <x v="1559"/>
    <x v="0"/>
    <m/>
  </r>
  <r>
    <d v="2025-11-12T01:51:45"/>
    <x v="9"/>
    <x v="38"/>
    <s v="JIMENEZ HURTADO CARLOS ESTIVEN"/>
    <x v="6"/>
    <x v="0"/>
    <n v="189"/>
    <n v="23.625"/>
    <n v="166.548431105048"/>
    <m/>
    <n v="92750.832200000004"/>
    <x v="1"/>
    <n v="11314.634099999999"/>
    <x v="1559"/>
    <x v="0"/>
    <m/>
  </r>
  <r>
    <d v="2025-11-12T01:51:45"/>
    <x v="9"/>
    <x v="19"/>
    <s v="QUIRAMA CASTAEDA JHON JADER"/>
    <x v="9"/>
    <x v="0"/>
    <n v="272"/>
    <n v="22.6666666666667"/>
    <n v="249.82264665757199"/>
    <s v="1 Descuento (Despachador) "/>
    <n v="139126.24830000001"/>
    <x v="1"/>
    <n v="11314.634099999999"/>
    <x v="1559"/>
    <x v="0"/>
    <m/>
  </r>
  <r>
    <d v="2025-11-12T01:51:46"/>
    <x v="9"/>
    <x v="23"/>
    <s v="FLORES RINCON JORGE ALBERTO"/>
    <x v="13"/>
    <x v="0"/>
    <n v="301"/>
    <n v="21.5"/>
    <n v="291.45975443383401"/>
    <m/>
    <n v="162313.95629999999"/>
    <x v="0"/>
    <n v="11314.634099999999"/>
    <x v="1559"/>
    <x v="0"/>
    <m/>
  </r>
  <r>
    <d v="2025-11-12T01:51:46"/>
    <x v="1"/>
    <x v="22"/>
    <s v="ESPINOZA CHAVARRIA GUILLERMO LEON"/>
    <x v="6"/>
    <x v="0"/>
    <n v="167"/>
    <n v="20.875"/>
    <n v="166.548431105048"/>
    <s v="8 Descuentos (transbordo) "/>
    <n v="92750.832200000004"/>
    <x v="0"/>
    <n v="11314.634099999999"/>
    <x v="1559"/>
    <x v="0"/>
    <m/>
  </r>
  <r>
    <d v="2025-11-12T01:51:46"/>
    <x v="1"/>
    <x v="24"/>
    <s v="OSORIO URREGO SANTIAGO"/>
    <x v="1"/>
    <x v="0"/>
    <n v="209"/>
    <n v="19"/>
    <n v="229.004092769441"/>
    <s v="12 Descuentos (Transbordo y usuario movilidad reducida) "/>
    <n v="127532.3943"/>
    <x v="0"/>
    <n v="11314.634099999999"/>
    <x v="1559"/>
    <x v="0"/>
    <m/>
  </r>
  <r>
    <d v="2025-11-12T01:51:46"/>
    <x v="9"/>
    <x v="25"/>
    <s v="LEON PEREZ RAUL ENRIQUE"/>
    <x v="4"/>
    <x v="0"/>
    <n v="168"/>
    <n v="24"/>
    <n v="145.729877216917"/>
    <m/>
    <n v="81156.978199999998"/>
    <x v="0"/>
    <n v="11314.634099999999"/>
    <x v="1559"/>
    <x v="0"/>
    <m/>
  </r>
  <r>
    <d v="2025-11-12T01:51:47"/>
    <x v="1"/>
    <x v="26"/>
    <s v="AGUDELO GARCIA LLORDIN ELIAS"/>
    <x v="1"/>
    <x v="0"/>
    <n v="206"/>
    <n v="18.727272727272702"/>
    <n v="229.004092769441"/>
    <s v="2 Descuentos (Transbordo) "/>
    <n v="127532.3943"/>
    <x v="0"/>
    <n v="11314.634099999999"/>
    <x v="1559"/>
    <x v="0"/>
    <m/>
  </r>
  <r>
    <d v="2025-11-12T01:51:47"/>
    <x v="9"/>
    <x v="39"/>
    <s v="IBARGUEN GARRIDO JUAN ESTEBAN"/>
    <x v="11"/>
    <x v="3"/>
    <n v="39"/>
    <n v="19.5"/>
    <n v="41.6371077762619"/>
    <s v="5 Descuentos (Transbordo) "/>
    <n v="23187.707999999999"/>
    <x v="0"/>
    <n v="11314.634099999999"/>
    <x v="1559"/>
    <x v="0"/>
    <m/>
  </r>
  <r>
    <d v="2025-11-12T01:51:47"/>
    <x v="9"/>
    <x v="28"/>
    <s v="MARULANDA JARAMILLO DAWER ANDRES"/>
    <x v="6"/>
    <x v="0"/>
    <n v="155"/>
    <n v="18.235294117647101"/>
    <n v="176.95770804911299"/>
    <m/>
    <n v="98547.7592"/>
    <x v="0"/>
    <n v="11314.634099999999"/>
    <x v="1559"/>
    <x v="0"/>
    <m/>
  </r>
  <r>
    <d v="2025-11-12T01:51:47"/>
    <x v="1"/>
    <x v="27"/>
    <s v="LAYOS JIMENEZ JOHAN CAMILO"/>
    <x v="0"/>
    <x v="0"/>
    <n v="164"/>
    <n v="18.2222222222222"/>
    <n v="187.36698499317899"/>
    <s v="12 Descuentos (Transbordo) "/>
    <n v="104344.6862"/>
    <x v="0"/>
    <n v="11314.634099999999"/>
    <x v="1559"/>
    <x v="0"/>
    <m/>
  </r>
  <r>
    <d v="2025-11-12T01:51:48"/>
    <x v="1"/>
    <x v="29"/>
    <s v="MONTOYA OSPINA GILBERTO ANTONIO"/>
    <x v="9"/>
    <x v="0"/>
    <n v="273"/>
    <n v="22.75"/>
    <n v="249.82264665757199"/>
    <s v="21 Descuentos (Transbordo) "/>
    <n v="139126.24830000001"/>
    <x v="0"/>
    <n v="11314.634099999999"/>
    <x v="1559"/>
    <x v="0"/>
    <m/>
  </r>
  <r>
    <d v="2025-11-12T01:51:48"/>
    <x v="9"/>
    <x v="30"/>
    <s v="ARAQUE ARROYAVE JOSE ALBEIRO"/>
    <x v="6"/>
    <x v="3"/>
    <n v="258"/>
    <n v="32.25"/>
    <n v="166.548431105048"/>
    <s v="1 Descuento (Usuario movilidad reducida) "/>
    <n v="92750.832200000004"/>
    <x v="1"/>
    <n v="11314.634099999999"/>
    <x v="1559"/>
    <x v="0"/>
    <m/>
  </r>
  <r>
    <d v="2025-11-12T01:51:48"/>
    <x v="1"/>
    <x v="31"/>
    <s v="MARTINEZ CHAVERRA LUIS NORBERTO"/>
    <x v="6"/>
    <x v="0"/>
    <n v="168"/>
    <n v="19.764705882352899"/>
    <n v="176.95770804911299"/>
    <s v="8 Descuentos (transbordo) "/>
    <n v="98547.7592"/>
    <x v="0"/>
    <n v="11314.634099999999"/>
    <x v="1559"/>
    <x v="0"/>
    <m/>
  </r>
  <r>
    <d v="2025-11-12T01:51:48"/>
    <x v="9"/>
    <x v="32"/>
    <s v="TABORDA ROJAS DIEGO ALEJANDRO "/>
    <x v="1"/>
    <x v="0"/>
    <n v="210"/>
    <n v="19.090909090909101"/>
    <n v="229.004092769441"/>
    <m/>
    <n v="127532.3943"/>
    <x v="1"/>
    <n v="11314.634099999999"/>
    <x v="1559"/>
    <x v="0"/>
    <m/>
  </r>
  <r>
    <d v="2025-11-12T01:51:49"/>
    <x v="9"/>
    <x v="33"/>
    <s v="CALLE BOTERO JUAN RICARDO"/>
    <x v="5"/>
    <x v="0"/>
    <n v="10"/>
    <n v="10"/>
    <n v="20.818553888130999"/>
    <s v="16 Descuentos (Transbordo) "/>
    <n v="11593.853999999999"/>
    <x v="0"/>
    <n v="11314.634099999999"/>
    <x v="1559"/>
    <x v="0"/>
    <m/>
  </r>
  <r>
    <d v="2025-11-12T01:51:49"/>
    <x v="1"/>
    <x v="34"/>
    <s v="PALMAR PANA EDIXON JOSUE"/>
    <x v="2"/>
    <x v="0"/>
    <n v="116"/>
    <n v="21.090909090909101"/>
    <n v="114.50204638472"/>
    <s v="7 Descuentos (Transbordo) "/>
    <n v="63766.197099999998"/>
    <x v="0"/>
    <n v="11314.634099999999"/>
    <x v="1559"/>
    <x v="0"/>
    <m/>
  </r>
  <r>
    <d v="2025-11-12T01:51:49"/>
    <x v="9"/>
    <x v="35"/>
    <s v="OCAMPO OCAMPO ANTONIO JOSE"/>
    <x v="2"/>
    <x v="0"/>
    <n v="124"/>
    <n v="20.6666666666667"/>
    <n v="124.911323328786"/>
    <s v="11 Descuentos (Transbordo) "/>
    <n v="69563.124100000001"/>
    <x v="0"/>
    <n v="11314.634099999999"/>
    <x v="1559"/>
    <x v="0"/>
    <m/>
  </r>
  <r>
    <d v="2025-11-12T01:51:49"/>
    <x v="1"/>
    <x v="41"/>
    <s v="GARCIA DAVID WILSON ALBERTO"/>
    <x v="3"/>
    <x v="0"/>
    <n v="249"/>
    <n v="24.9"/>
    <n v="208.18553888131001"/>
    <m/>
    <n v="115938.5402"/>
    <x v="1"/>
    <n v="11314.634099999999"/>
    <x v="1559"/>
    <x v="0"/>
    <m/>
  </r>
  <r>
    <d v="2025-11-12T01:51:50"/>
    <x v="9"/>
    <x v="40"/>
    <s v="AGUDELO GARCIA DENIN ANGELO"/>
    <x v="6"/>
    <x v="0"/>
    <n v="209"/>
    <n v="26.125"/>
    <n v="166.548431105048"/>
    <s v="4 Descuentos (Transbordo) "/>
    <n v="92750.832200000004"/>
    <x v="1"/>
    <n v="11314.634099999999"/>
    <x v="1559"/>
    <x v="0"/>
    <m/>
  </r>
  <r>
    <d v="2025-11-12T01:51:50"/>
    <x v="1"/>
    <x v="42"/>
    <s v="CALLE BOTERO ANDRES CAMILO"/>
    <x v="6"/>
    <x v="0"/>
    <n v="184"/>
    <n v="23"/>
    <n v="166.548431105048"/>
    <m/>
    <n v="92750.832200000004"/>
    <x v="1"/>
    <n v="11314.634099999999"/>
    <x v="1559"/>
    <x v="0"/>
    <m/>
  </r>
  <r>
    <d v="2025-11-13T02:56:42"/>
    <x v="1"/>
    <x v="0"/>
    <s v="HINCAPIE VILLA JUAN ESTIVEN"/>
    <x v="3"/>
    <x v="3"/>
    <n v="212"/>
    <n v="21.2"/>
    <n v="210.176870748299"/>
    <m/>
    <n v="117103.4694"/>
    <x v="0"/>
    <n v="12575"/>
    <x v="1560"/>
    <x v="0"/>
    <m/>
  </r>
  <r>
    <d v="2025-11-13T02:56:42"/>
    <x v="9"/>
    <x v="36"/>
    <s v="PULGARIN GARCIA YONATHAN ANDRES"/>
    <x v="0"/>
    <x v="0"/>
    <n v="159"/>
    <n v="17.6666666666667"/>
    <n v="189.15918367346899"/>
    <s v="4 Descuentos (Transbordo) "/>
    <n v="105393.12239999999"/>
    <x v="1"/>
    <n v="12575"/>
    <x v="1560"/>
    <x v="0"/>
    <m/>
  </r>
  <r>
    <d v="2025-11-13T02:56:43"/>
    <x v="1"/>
    <x v="1"/>
    <s v="GONZALEZ IPUANA RENE"/>
    <x v="0"/>
    <x v="0"/>
    <n v="166"/>
    <n v="18.4444444444444"/>
    <n v="189.15918367346899"/>
    <s v="2 Descuentos (Conducts) "/>
    <n v="105393.12239999999"/>
    <x v="0"/>
    <n v="12575"/>
    <x v="1560"/>
    <x v="0"/>
    <m/>
  </r>
  <r>
    <d v="2025-11-13T02:56:44"/>
    <x v="9"/>
    <x v="37"/>
    <s v="SANCHEZ BETANCOURT FRANSCISCO"/>
    <x v="6"/>
    <x v="0"/>
    <n v="156"/>
    <n v="19.5"/>
    <n v="168.14149659863901"/>
    <m/>
    <n v="93682.775500000003"/>
    <x v="0"/>
    <n v="12575"/>
    <x v="1560"/>
    <x v="0"/>
    <m/>
  </r>
  <r>
    <d v="2025-11-13T02:56:44"/>
    <x v="1"/>
    <x v="2"/>
    <s v="LONDOO LOPERA DUVAN ANDRES"/>
    <x v="0"/>
    <x v="0"/>
    <n v="208"/>
    <n v="23.1111111111111"/>
    <n v="189.15918367346899"/>
    <m/>
    <n v="105393.12239999999"/>
    <x v="1"/>
    <n v="12575"/>
    <x v="1560"/>
    <x v="0"/>
    <m/>
  </r>
  <r>
    <d v="2025-11-13T02:56:45"/>
    <x v="9"/>
    <x v="3"/>
    <s v="LOPEZ PINEDA DANIEL ESTIVEN"/>
    <x v="6"/>
    <x v="0"/>
    <n v="172"/>
    <n v="21.5"/>
    <n v="168.14149659863901"/>
    <m/>
    <n v="93682.775500000003"/>
    <x v="0"/>
    <n v="12575"/>
    <x v="1560"/>
    <x v="0"/>
    <m/>
  </r>
  <r>
    <d v="2025-11-13T02:56:45"/>
    <x v="1"/>
    <x v="4"/>
    <s v="PALACIO ARIAS YORFAN ALEXIS"/>
    <x v="0"/>
    <x v="0"/>
    <n v="184"/>
    <n v="20.4444444444444"/>
    <n v="189.15918367346899"/>
    <s v="1 Descuento (Usuario desubicado) "/>
    <n v="105393.12239999999"/>
    <x v="1"/>
    <n v="12575"/>
    <x v="1560"/>
    <x v="0"/>
    <m/>
  </r>
  <r>
    <d v="2025-11-13T02:56:45"/>
    <x v="9"/>
    <x v="5"/>
    <s v="GONZALEZ PEREZ RAFAEL JOSE"/>
    <x v="3"/>
    <x v="0"/>
    <n v="209"/>
    <n v="20.9"/>
    <n v="210.176870748299"/>
    <m/>
    <n v="117103.4694"/>
    <x v="1"/>
    <n v="12575"/>
    <x v="1560"/>
    <x v="0"/>
    <m/>
  </r>
  <r>
    <d v="2025-11-13T02:56:46"/>
    <x v="1"/>
    <x v="6"/>
    <s v="CARTAGENA RAMIREZ FREDY ALONSO"/>
    <x v="6"/>
    <x v="0"/>
    <n v="186"/>
    <n v="23.25"/>
    <n v="168.14149659863901"/>
    <m/>
    <n v="93682.775500000003"/>
    <x v="0"/>
    <n v="12575"/>
    <x v="1560"/>
    <x v="0"/>
    <m/>
  </r>
  <r>
    <d v="2025-11-13T02:56:46"/>
    <x v="9"/>
    <x v="7"/>
    <s v="MARIN ALZATE KEVIN ANDRES"/>
    <x v="0"/>
    <x v="0"/>
    <n v="194"/>
    <n v="21.5555555555556"/>
    <n v="189.15918367346899"/>
    <s v="Se descuenta 0.5 viaje de 3 10 pm ya que NO ingresa al 13 sin autorizacin "/>
    <n v="99537.857399999994"/>
    <x v="0"/>
    <n v="12575"/>
    <x v="1560"/>
    <x v="2"/>
    <n v="10.509"/>
  </r>
  <r>
    <d v="2025-11-13T02:56:46"/>
    <x v="1"/>
    <x v="8"/>
    <s v="YEPES TORRES JHON ALEXANDER"/>
    <x v="0"/>
    <x v="0"/>
    <n v="178"/>
    <n v="19.7777777777778"/>
    <n v="189.15918367346899"/>
    <s v="6 Descuentos (Transbordo) "/>
    <n v="105393.12239999999"/>
    <x v="0"/>
    <n v="12575"/>
    <x v="1560"/>
    <x v="0"/>
    <m/>
  </r>
  <r>
    <d v="2025-11-13T02:56:47"/>
    <x v="9"/>
    <x v="10"/>
    <s v="IBARGUEN GARRIDO JUAN ESTEBAN"/>
    <x v="0"/>
    <x v="0"/>
    <n v="194"/>
    <n v="21.5555555555556"/>
    <n v="189.15918367346899"/>
    <m/>
    <n v="105393.12239999999"/>
    <x v="0"/>
    <n v="12575"/>
    <x v="1560"/>
    <x v="0"/>
    <m/>
  </r>
  <r>
    <d v="2025-11-13T02:56:47"/>
    <x v="1"/>
    <x v="11"/>
    <s v="DURANGO PAEZ GILDARDO"/>
    <x v="3"/>
    <x v="0"/>
    <n v="216"/>
    <n v="21.6"/>
    <n v="210.176870748299"/>
    <m/>
    <n v="117103.4694"/>
    <x v="1"/>
    <n v="12575"/>
    <x v="1560"/>
    <x v="0"/>
    <m/>
  </r>
  <r>
    <d v="2025-11-13T02:56:47"/>
    <x v="9"/>
    <x v="12"/>
    <s v="HERNANDEZ MACIAS GILBERTO"/>
    <x v="6"/>
    <x v="0"/>
    <n v="170"/>
    <n v="21.25"/>
    <n v="168.14149659863901"/>
    <m/>
    <n v="93682.775500000003"/>
    <x v="1"/>
    <n v="12575"/>
    <x v="1560"/>
    <x v="0"/>
    <m/>
  </r>
  <r>
    <d v="2025-11-13T02:56:48"/>
    <x v="9"/>
    <x v="15"/>
    <s v="ALBERTO ARISTIZABAL RAFAEL"/>
    <x v="0"/>
    <x v="0"/>
    <n v="196"/>
    <n v="21.7777777777778"/>
    <n v="189.15918367346899"/>
    <s v="2 Descuentos (Conducts) "/>
    <n v="105393.12239999999"/>
    <x v="0"/>
    <n v="12575"/>
    <x v="1560"/>
    <x v="0"/>
    <m/>
  </r>
  <r>
    <d v="2025-11-13T02:56:48"/>
    <x v="1"/>
    <x v="13"/>
    <s v="PEREZ GARCIA JUAN ESTEBAN"/>
    <x v="0"/>
    <x v="0"/>
    <n v="152"/>
    <n v="16.8888888888889"/>
    <n v="189.15918367346899"/>
    <m/>
    <n v="105393.12239999999"/>
    <x v="0"/>
    <n v="12575"/>
    <x v="1560"/>
    <x v="0"/>
    <m/>
  </r>
  <r>
    <d v="2025-11-13T02:56:48"/>
    <x v="1"/>
    <x v="16"/>
    <s v="MACEA ARBELAEZ MATEO"/>
    <x v="2"/>
    <x v="3"/>
    <n v="130"/>
    <n v="20"/>
    <n v="136.61496598639499"/>
    <m/>
    <n v="76117.255099999995"/>
    <x v="0"/>
    <n v="12575"/>
    <x v="1560"/>
    <x v="0"/>
    <m/>
  </r>
  <r>
    <d v="2025-11-13T02:56:49"/>
    <x v="9"/>
    <x v="17"/>
    <s v="VALENCIA MENDOZA JHON"/>
    <x v="1"/>
    <x v="0"/>
    <n v="205"/>
    <n v="18.636363636363601"/>
    <n v="231.194557823129"/>
    <s v="Se descuenta 0.5 viaje de 3 35 pm ya que NO ingresa a placita zea "/>
    <n v="122958.55130000001"/>
    <x v="0"/>
    <n v="12575"/>
    <x v="1560"/>
    <x v="2"/>
    <n v="10.509"/>
  </r>
  <r>
    <d v="2025-11-13T02:56:49"/>
    <x v="1"/>
    <x v="18"/>
    <s v="DURANGO DAVID JOSE"/>
    <x v="0"/>
    <x v="0"/>
    <n v="206"/>
    <n v="22.8888888888889"/>
    <n v="189.15918367346899"/>
    <s v="JULIAN MACIAS Realiz 6 viajes donde moviliz 136 Usuarios "/>
    <n v="105393.12239999999"/>
    <x v="0"/>
    <n v="12575"/>
    <x v="1560"/>
    <x v="0"/>
    <m/>
  </r>
  <r>
    <d v="2025-11-13T02:56:49"/>
    <x v="9"/>
    <x v="19"/>
    <s v="QUIRAMA CASTAEDA JHON JADER"/>
    <x v="0"/>
    <x v="0"/>
    <n v="153"/>
    <n v="17"/>
    <n v="189.15918367346899"/>
    <m/>
    <n v="105393.12239999999"/>
    <x v="1"/>
    <n v="12575"/>
    <x v="1560"/>
    <x v="0"/>
    <m/>
  </r>
  <r>
    <d v="2025-11-13T02:56:50"/>
    <x v="1"/>
    <x v="20"/>
    <s v="SALDARRIAGA PARRA LUIS ALBERTO"/>
    <x v="3"/>
    <x v="0"/>
    <n v="178"/>
    <n v="17.8"/>
    <n v="210.176870748299"/>
    <m/>
    <n v="117103.4694"/>
    <x v="2"/>
    <n v="12575"/>
    <x v="1560"/>
    <x v="0"/>
    <m/>
  </r>
  <r>
    <d v="2025-11-13T02:56:50"/>
    <x v="9"/>
    <x v="21"/>
    <s v="JIMENEZ HERNANDEZ ESTEBAN CAMILO"/>
    <x v="3"/>
    <x v="0"/>
    <n v="235"/>
    <n v="23.5"/>
    <n v="210.176870748299"/>
    <m/>
    <n v="117103.4694"/>
    <x v="0"/>
    <n v="12575"/>
    <x v="1560"/>
    <x v="0"/>
    <m/>
  </r>
  <r>
    <d v="2025-11-13T02:56:50"/>
    <x v="1"/>
    <x v="38"/>
    <s v="JIMENEZ HURTADO CARLOS ESTIVEN"/>
    <x v="0"/>
    <x v="0"/>
    <n v="174"/>
    <n v="19.3333333333333"/>
    <n v="189.15918367346899"/>
    <s v="3 Descuentos (Usuarios desubicados y despachador "/>
    <n v="105393.12239999999"/>
    <x v="1"/>
    <n v="12575"/>
    <x v="1560"/>
    <x v="0"/>
    <m/>
  </r>
  <r>
    <d v="2025-11-13T02:56:51"/>
    <x v="9"/>
    <x v="22"/>
    <s v="CIRO MARIN RODRIGO ALBERTO"/>
    <x v="3"/>
    <x v="0"/>
    <n v="221"/>
    <n v="22.1"/>
    <n v="210.176870748299"/>
    <s v="1 Descuento (Usuario movilidad reducida) "/>
    <n v="117103.4694"/>
    <x v="0"/>
    <n v="12575"/>
    <x v="1560"/>
    <x v="0"/>
    <m/>
  </r>
  <r>
    <d v="2025-11-13T02:56:51"/>
    <x v="1"/>
    <x v="23"/>
    <s v="VERENZUELA MARTINEZ ALEXANDER"/>
    <x v="9"/>
    <x v="0"/>
    <n v="244"/>
    <n v="20.3333333333333"/>
    <n v="252.21224489795901"/>
    <s v="1 Descuento (Usuario desubicado) "/>
    <n v="140524.16329999999"/>
    <x v="0"/>
    <n v="12575"/>
    <x v="1560"/>
    <x v="0"/>
    <m/>
  </r>
  <r>
    <d v="2025-11-13T02:56:52"/>
    <x v="9"/>
    <x v="24"/>
    <s v="OSORIO URREGO SANTIAGO"/>
    <x v="4"/>
    <x v="0"/>
    <n v="147"/>
    <n v="21"/>
    <n v="147.12380952381"/>
    <m/>
    <n v="81972.428599999999"/>
    <x v="0"/>
    <n v="12575"/>
    <x v="1560"/>
    <x v="0"/>
    <m/>
  </r>
  <r>
    <d v="2025-11-13T02:56:53"/>
    <x v="1"/>
    <x v="25"/>
    <s v="MURILLO  YORMAN ANDRES"/>
    <x v="1"/>
    <x v="0"/>
    <n v="224"/>
    <n v="20.363636363636399"/>
    <n v="231.194557823129"/>
    <s v="10 Descuentos (Transbordo) "/>
    <n v="128813.81630000001"/>
    <x v="0"/>
    <n v="12575"/>
    <x v="1560"/>
    <x v="0"/>
    <m/>
  </r>
  <r>
    <d v="2025-11-13T02:56:54"/>
    <x v="9"/>
    <x v="26"/>
    <s v="AGUDELO GARCIA LLORDIN ELIAS"/>
    <x v="0"/>
    <x v="0"/>
    <n v="243"/>
    <n v="27"/>
    <n v="189.15918367346899"/>
    <s v="1 Descuento (Conduct) "/>
    <n v="105393.12239999999"/>
    <x v="0"/>
    <n v="12575"/>
    <x v="1560"/>
    <x v="0"/>
    <m/>
  </r>
  <r>
    <d v="2025-11-13T02:56:54"/>
    <x v="1"/>
    <x v="27"/>
    <s v="LAYOS JIMENEZ JOHAN CAMILO"/>
    <x v="6"/>
    <x v="0"/>
    <n v="144"/>
    <n v="18"/>
    <n v="168.14149659863901"/>
    <s v="6 Descuentos (Transbordo) "/>
    <n v="93682.775500000003"/>
    <x v="0"/>
    <n v="12575"/>
    <x v="1560"/>
    <x v="0"/>
    <m/>
  </r>
  <r>
    <d v="2025-11-13T02:56:54"/>
    <x v="9"/>
    <x v="28"/>
    <s v="MARULANDA JARAMILLO DAWER ANDRES"/>
    <x v="0"/>
    <x v="0"/>
    <n v="175"/>
    <n v="19.4444444444444"/>
    <n v="189.15918367346899"/>
    <s v="7 Descuentos (Transbordo) "/>
    <n v="105393.12239999999"/>
    <x v="0"/>
    <n v="12575"/>
    <x v="1560"/>
    <x v="0"/>
    <m/>
  </r>
  <r>
    <d v="2025-11-13T02:56:55"/>
    <x v="1"/>
    <x v="29"/>
    <s v="LOPERA ALVAREZ ESTIVEN"/>
    <x v="3"/>
    <x v="0"/>
    <n v="206"/>
    <n v="20.6"/>
    <n v="210.176870748299"/>
    <s v="2 Descuentos (Transbordo) "/>
    <n v="117103.4694"/>
    <x v="0"/>
    <n v="12575"/>
    <x v="1560"/>
    <x v="0"/>
    <m/>
  </r>
  <r>
    <d v="2025-11-13T02:56:55"/>
    <x v="9"/>
    <x v="30"/>
    <s v="ARAQUE ARROYAVE JOSE ALBEIRO"/>
    <x v="3"/>
    <x v="0"/>
    <n v="185"/>
    <n v="18.5"/>
    <n v="210.176870748299"/>
    <m/>
    <n v="117103.4694"/>
    <x v="1"/>
    <n v="12575"/>
    <x v="1560"/>
    <x v="0"/>
    <m/>
  </r>
  <r>
    <d v="2025-11-13T02:56:55"/>
    <x v="1"/>
    <x v="31"/>
    <s v="MARTINEZ CHAVERRA LUIS NORBERTO"/>
    <x v="3"/>
    <x v="0"/>
    <n v="242"/>
    <n v="24.2"/>
    <n v="210.176870748299"/>
    <s v="6 Descuentos (Transbordo) "/>
    <n v="117103.4694"/>
    <x v="0"/>
    <n v="12575"/>
    <x v="1560"/>
    <x v="0"/>
    <m/>
  </r>
  <r>
    <d v="2025-11-13T02:56:56"/>
    <x v="9"/>
    <x v="32"/>
    <s v="TABORDA ROJAS DIEGO ALEJANDRO"/>
    <x v="3"/>
    <x v="0"/>
    <n v="221"/>
    <n v="22.1"/>
    <n v="210.176870748299"/>
    <s v="2 Descuentos (Conducts) "/>
    <n v="117103.4694"/>
    <x v="1"/>
    <n v="12575"/>
    <x v="1560"/>
    <x v="0"/>
    <m/>
  </r>
  <r>
    <d v="2025-11-13T02:56:56"/>
    <x v="1"/>
    <x v="33"/>
    <s v="PARRA VILLA YUBER ALONSO"/>
    <x v="1"/>
    <x v="0"/>
    <n v="207"/>
    <n v="18.818181818181799"/>
    <n v="231.194557823129"/>
    <m/>
    <n v="128813.81630000001"/>
    <x v="0"/>
    <n v="12575"/>
    <x v="1560"/>
    <x v="0"/>
    <m/>
  </r>
  <r>
    <d v="2025-11-13T02:56:56"/>
    <x v="9"/>
    <x v="34"/>
    <s v="PALMAR PANA EDIXON JOSUE"/>
    <x v="6"/>
    <x v="3"/>
    <n v="173"/>
    <n v="21.625"/>
    <n v="168.14149659863901"/>
    <m/>
    <n v="93682.775500000003"/>
    <x v="0"/>
    <n v="12575"/>
    <x v="1560"/>
    <x v="0"/>
    <m/>
  </r>
  <r>
    <d v="2025-11-13T02:56:57"/>
    <x v="1"/>
    <x v="35"/>
    <s v="OCAMPO OCAMPO ANTONIO JOSE"/>
    <x v="3"/>
    <x v="0"/>
    <n v="222"/>
    <n v="22.2"/>
    <n v="210.176870748299"/>
    <m/>
    <n v="117103.4694"/>
    <x v="0"/>
    <n v="12575"/>
    <x v="1560"/>
    <x v="0"/>
    <m/>
  </r>
  <r>
    <d v="2025-11-13T02:56:57"/>
    <x v="9"/>
    <x v="41"/>
    <s v="GUTIERREZ ARICAPA DANIEL HUMBERTO"/>
    <x v="0"/>
    <x v="0"/>
    <n v="223"/>
    <n v="24.7777777777778"/>
    <n v="189.15918367346899"/>
    <s v="6 Descuentos (Transbordo) "/>
    <n v="105393.12239999999"/>
    <x v="1"/>
    <n v="12575"/>
    <x v="1560"/>
    <x v="0"/>
    <m/>
  </r>
  <r>
    <d v="2025-11-13T02:56:57"/>
    <x v="1"/>
    <x v="40"/>
    <s v="AGUDELO GARCIA DENIN ANGELO"/>
    <x v="4"/>
    <x v="0"/>
    <n v="195"/>
    <n v="27.8571428571429"/>
    <n v="147.12380952381"/>
    <m/>
    <n v="81972.428599999999"/>
    <x v="1"/>
    <n v="12575"/>
    <x v="1560"/>
    <x v="0"/>
    <m/>
  </r>
  <r>
    <d v="2025-11-13T02:56:58"/>
    <x v="9"/>
    <x v="42"/>
    <s v="DAVID  HENRY GIOVANNY"/>
    <x v="0"/>
    <x v="0"/>
    <n v="219"/>
    <n v="24.3333333333333"/>
    <n v="189.15918367346899"/>
    <m/>
    <n v="105393.12239999999"/>
    <x v="1"/>
    <n v="12575"/>
    <x v="1560"/>
    <x v="0"/>
    <m/>
  </r>
  <r>
    <d v="2025-11-14T01:12:02"/>
    <x v="9"/>
    <x v="0"/>
    <s v="SUAREZ ESCUDERO JONATAN"/>
    <x v="0"/>
    <x v="0"/>
    <n v="156"/>
    <n v="17.3333333333333"/>
    <n v="193.26582278481001"/>
    <s v="11 Descuentos (Transbordo) "/>
    <n v="107795.50629999999"/>
    <x v="0"/>
    <n v="12117.948700000001"/>
    <x v="1561"/>
    <x v="0"/>
    <m/>
  </r>
  <r>
    <d v="2025-11-14T01:12:03"/>
    <x v="1"/>
    <x v="36"/>
    <s v="PARIAS MURIEL JHON FREDY"/>
    <x v="0"/>
    <x v="0"/>
    <n v="182"/>
    <n v="20.2222222222222"/>
    <n v="193.26582278481001"/>
    <m/>
    <n v="107795.50629999999"/>
    <x v="1"/>
    <n v="12117.948700000001"/>
    <x v="1561"/>
    <x v="0"/>
    <m/>
  </r>
  <r>
    <d v="2025-11-14T01:12:03"/>
    <x v="9"/>
    <x v="1"/>
    <s v="ESPINOZA CHAVARRIA GUILLERMO LEON"/>
    <x v="6"/>
    <x v="0"/>
    <n v="181"/>
    <n v="22.625"/>
    <n v="171.791842475387"/>
    <s v="8 Descuentos (Transbordo) "/>
    <n v="95818.227799999993"/>
    <x v="0"/>
    <n v="12117.948700000001"/>
    <x v="1561"/>
    <x v="0"/>
    <m/>
  </r>
  <r>
    <d v="2025-11-14T01:12:04"/>
    <x v="1"/>
    <x v="37"/>
    <s v="SANCHEZ BETANCOURT FRANSCISCO"/>
    <x v="0"/>
    <x v="0"/>
    <n v="181"/>
    <n v="20.1111111111111"/>
    <n v="193.26582278481001"/>
    <s v="4 Descuentos (Transbordo y conduct) "/>
    <n v="107795.50629999999"/>
    <x v="0"/>
    <n v="12117.948700000001"/>
    <x v="1561"/>
    <x v="0"/>
    <m/>
  </r>
  <r>
    <d v="2025-11-14T01:12:05"/>
    <x v="9"/>
    <x v="2"/>
    <s v="VERENZUELA MARTINEZ ALEXANDER"/>
    <x v="3"/>
    <x v="0"/>
    <n v="181"/>
    <n v="18.100000000000001"/>
    <n v="214.739803094233"/>
    <m/>
    <n v="119772.78479999999"/>
    <x v="1"/>
    <n v="12117.948700000001"/>
    <x v="1561"/>
    <x v="0"/>
    <m/>
  </r>
  <r>
    <d v="2025-11-14T01:12:05"/>
    <x v="1"/>
    <x v="3"/>
    <s v="LOPEZ PINEDA DANIEL ESTIVEN"/>
    <x v="0"/>
    <x v="0"/>
    <n v="179"/>
    <n v="19.8888888888889"/>
    <n v="193.26582278481001"/>
    <m/>
    <n v="107795.50629999999"/>
    <x v="0"/>
    <n v="12117.948700000001"/>
    <x v="1561"/>
    <x v="0"/>
    <m/>
  </r>
  <r>
    <d v="2025-11-14T01:12:06"/>
    <x v="9"/>
    <x v="4"/>
    <s v="PALACIO ARIAS YORFAN ALEXIS"/>
    <x v="0"/>
    <x v="0"/>
    <n v="196"/>
    <n v="21.7777777777778"/>
    <n v="193.26582278481001"/>
    <m/>
    <n v="107795.50629999999"/>
    <x v="1"/>
    <n v="12117.948700000001"/>
    <x v="1561"/>
    <x v="0"/>
    <m/>
  </r>
  <r>
    <d v="2025-11-14T01:12:06"/>
    <x v="1"/>
    <x v="5"/>
    <s v="GONZALEZ PEREZ RAFAEL JOSE"/>
    <x v="3"/>
    <x v="0"/>
    <n v="220"/>
    <n v="22"/>
    <n v="214.739803094233"/>
    <m/>
    <n v="119772.78479999999"/>
    <x v="1"/>
    <n v="12117.948700000001"/>
    <x v="1561"/>
    <x v="0"/>
    <m/>
  </r>
  <r>
    <d v="2025-11-14T01:12:06"/>
    <x v="9"/>
    <x v="6"/>
    <s v="CARTAGENA RAMIREZ FREDY ALONSO"/>
    <x v="4"/>
    <x v="0"/>
    <n v="155"/>
    <n v="22.1428571428571"/>
    <n v="150.31786216596299"/>
    <m/>
    <n v="83840.949399999998"/>
    <x v="0"/>
    <n v="12117.948700000001"/>
    <x v="1561"/>
    <x v="0"/>
    <m/>
  </r>
  <r>
    <d v="2025-11-14T01:12:07"/>
    <x v="1"/>
    <x v="7"/>
    <s v="GUTIERREZ ARICAPA DANIEL HUMBERTO"/>
    <x v="4"/>
    <x v="0"/>
    <n v="172"/>
    <n v="24.571428571428601"/>
    <n v="150.31786216596299"/>
    <m/>
    <n v="83840.949399999998"/>
    <x v="0"/>
    <n v="12117.948700000001"/>
    <x v="1561"/>
    <x v="0"/>
    <m/>
  </r>
  <r>
    <d v="2025-11-14T01:12:07"/>
    <x v="9"/>
    <x v="8"/>
    <s v="YEPES TORRES JHON ALEXANDER"/>
    <x v="10"/>
    <x v="0"/>
    <n v="76"/>
    <n v="16.8888888888889"/>
    <n v="96.632911392405106"/>
    <s v="2 Descuentos (Transbordo) "/>
    <n v="53897.753199999999"/>
    <x v="0"/>
    <n v="12117.948700000001"/>
    <x v="1561"/>
    <x v="0"/>
    <m/>
  </r>
  <r>
    <d v="2025-11-14T01:12:08"/>
    <x v="1"/>
    <x v="11"/>
    <s v="DURANGO PAEZ GILDARDO"/>
    <x v="3"/>
    <x v="0"/>
    <n v="183"/>
    <n v="18.3"/>
    <n v="214.739803094233"/>
    <m/>
    <n v="119772.78479999999"/>
    <x v="1"/>
    <n v="12117.948700000001"/>
    <x v="1561"/>
    <x v="0"/>
    <m/>
  </r>
  <r>
    <d v="2025-11-14T01:12:08"/>
    <x v="9"/>
    <x v="12"/>
    <s v="HERNANDEZ MACIAS GILBERTO"/>
    <x v="0"/>
    <x v="0"/>
    <n v="191"/>
    <n v="21.2222222222222"/>
    <n v="193.26582278481001"/>
    <m/>
    <n v="107795.50629999999"/>
    <x v="1"/>
    <n v="12117.948700000001"/>
    <x v="1561"/>
    <x v="0"/>
    <m/>
  </r>
  <r>
    <d v="2025-11-14T01:12:09"/>
    <x v="1"/>
    <x v="13"/>
    <s v="PEREZ GARCIA JUAN ESTEBAN"/>
    <x v="0"/>
    <x v="0"/>
    <n v="173"/>
    <n v="19.2222222222222"/>
    <n v="193.26582278481001"/>
    <m/>
    <n v="107795.50629999999"/>
    <x v="0"/>
    <n v="12117.948700000001"/>
    <x v="1561"/>
    <x v="0"/>
    <m/>
  </r>
  <r>
    <d v="2025-11-14T01:12:09"/>
    <x v="9"/>
    <x v="15"/>
    <s v="ALBERTO ARISTIZABAL RAFAEL"/>
    <x v="0"/>
    <x v="0"/>
    <n v="201"/>
    <n v="22.3333333333333"/>
    <n v="193.26582278481001"/>
    <s v="13 Descuentos (Transbordo y conduct) "/>
    <n v="107795.50629999999"/>
    <x v="0"/>
    <n v="12117.948700000001"/>
    <x v="1561"/>
    <x v="0"/>
    <m/>
  </r>
  <r>
    <d v="2025-11-14T01:12:09"/>
    <x v="1"/>
    <x v="17"/>
    <s v="JARAMILLO JARAMILLO FRANCISCO WBEIMAR"/>
    <x v="0"/>
    <x v="0"/>
    <n v="150"/>
    <n v="16.6666666666667"/>
    <n v="193.26582278481001"/>
    <s v="5 Descuentos (Transbordo) "/>
    <n v="107795.50629999999"/>
    <x v="0"/>
    <n v="12117.948700000001"/>
    <x v="1561"/>
    <x v="0"/>
    <m/>
  </r>
  <r>
    <d v="2025-11-14T01:12:10"/>
    <x v="9"/>
    <x v="18"/>
    <s v="MACIAS HERNANDEZ JULIAN DAVID"/>
    <x v="9"/>
    <x v="0"/>
    <n v="256"/>
    <n v="21.3333333333333"/>
    <n v="257.68776371308002"/>
    <s v="HENRY DAVID Realiz 7 viajes donde moviliz 183 usuarios. 4 Descuentos (transbordo, asociado y usuario desubicado) "/>
    <n v="143727.34179999999"/>
    <x v="0"/>
    <n v="12117.948700000001"/>
    <x v="1561"/>
    <x v="0"/>
    <m/>
  </r>
  <r>
    <d v="2025-11-14T01:12:10"/>
    <x v="1"/>
    <x v="19"/>
    <s v="QUIRAMA CASTAEDA JHON JADER"/>
    <x v="1"/>
    <x v="0"/>
    <n v="289"/>
    <n v="26.272727272727298"/>
    <n v="236.213783403657"/>
    <s v="1 Descuento (Usuario desubicado) "/>
    <n v="131750.06330000001"/>
    <x v="1"/>
    <n v="12117.948700000001"/>
    <x v="1561"/>
    <x v="0"/>
    <m/>
  </r>
  <r>
    <d v="2025-11-14T01:12:10"/>
    <x v="9"/>
    <x v="20"/>
    <s v="SALDARRIAGA PARRA LUIS ALBERTO "/>
    <x v="3"/>
    <x v="0"/>
    <n v="228"/>
    <n v="24"/>
    <n v="204.00281293952199"/>
    <m/>
    <n v="113784.1456"/>
    <x v="2"/>
    <n v="12117.948700000001"/>
    <x v="1561"/>
    <x v="0"/>
    <m/>
  </r>
  <r>
    <d v="2025-11-14T01:12:11"/>
    <x v="9"/>
    <x v="21"/>
    <s v="JIMENEZ HERNANDEZ ESTEBAN CAMILO"/>
    <x v="3"/>
    <x v="0"/>
    <n v="211"/>
    <n v="21.1"/>
    <n v="214.739803094233"/>
    <s v="3 Descuentos (Conducts) "/>
    <n v="119772.78479999999"/>
    <x v="0"/>
    <n v="12117.948700000001"/>
    <x v="1561"/>
    <x v="0"/>
    <m/>
  </r>
  <r>
    <d v="2025-11-14T01:12:11"/>
    <x v="1"/>
    <x v="38"/>
    <s v="JIMENEZ HURTADO CARLOS ESTIVEN"/>
    <x v="0"/>
    <x v="0"/>
    <n v="232"/>
    <n v="25.7777777777778"/>
    <n v="193.26582278481001"/>
    <s v="4 Descuentos (Transbordo) "/>
    <n v="107795.50629999999"/>
    <x v="1"/>
    <n v="12117.948700000001"/>
    <x v="1561"/>
    <x v="0"/>
    <m/>
  </r>
  <r>
    <d v="2025-11-14T01:12:11"/>
    <x v="9"/>
    <x v="22"/>
    <s v="CIRO MARIN RODRIGO ALBERTO "/>
    <x v="0"/>
    <x v="0"/>
    <n v="186"/>
    <n v="20.6666666666667"/>
    <n v="193.26582278481001"/>
    <s v="1 Descuento (Despachador) "/>
    <n v="107795.50629999999"/>
    <x v="0"/>
    <n v="12117.948700000001"/>
    <x v="1561"/>
    <x v="0"/>
    <m/>
  </r>
  <r>
    <d v="2025-11-14T01:12:12"/>
    <x v="1"/>
    <x v="23"/>
    <s v="FLORES RINCON JORGE ALBERTO"/>
    <x v="9"/>
    <x v="0"/>
    <n v="214"/>
    <n v="17.8333333333333"/>
    <n v="257.68776371308002"/>
    <m/>
    <n v="143727.34179999999"/>
    <x v="0"/>
    <n v="12117.948700000001"/>
    <x v="1561"/>
    <x v="0"/>
    <m/>
  </r>
  <r>
    <d v="2025-11-14T01:12:12"/>
    <x v="9"/>
    <x v="24"/>
    <s v="OSORIO URREGO SANTIAGO"/>
    <x v="3"/>
    <x v="0"/>
    <n v="243"/>
    <n v="24.3"/>
    <n v="214.739803094233"/>
    <s v="3 Descuentos (Transbordo) "/>
    <n v="119772.78479999999"/>
    <x v="0"/>
    <n v="12117.948700000001"/>
    <x v="1561"/>
    <x v="0"/>
    <m/>
  </r>
  <r>
    <d v="2025-11-14T01:12:12"/>
    <x v="1"/>
    <x v="25"/>
    <s v="MURILLO YORMAN ANDRES"/>
    <x v="1"/>
    <x v="0"/>
    <n v="281"/>
    <n v="25.545454545454501"/>
    <n v="236.213783403657"/>
    <s v="Se descuenta 0.5 viaje de 11 23 am ya que NO ingresa a placita zea "/>
    <n v="125761.4183"/>
    <x v="0"/>
    <n v="12117.948700000001"/>
    <x v="1561"/>
    <x v="2"/>
    <n v="10.737"/>
  </r>
  <r>
    <d v="2025-11-14T01:12:13"/>
    <x v="9"/>
    <x v="26"/>
    <s v="AGUDELO GARCIA LLORDIN ELIAS"/>
    <x v="10"/>
    <x v="0"/>
    <n v="120"/>
    <n v="26.6666666666667"/>
    <n v="96.632911392405106"/>
    <m/>
    <n v="53897.753199999999"/>
    <x v="0"/>
    <n v="12117.948700000001"/>
    <x v="1561"/>
    <x v="0"/>
    <m/>
  </r>
  <r>
    <d v="2025-11-14T01:12:13"/>
    <x v="1"/>
    <x v="39"/>
    <s v="IBARGUEN GARRIDO JUAN ESTEBAN"/>
    <x v="3"/>
    <x v="0"/>
    <n v="203"/>
    <n v="20.3"/>
    <n v="214.739803094233"/>
    <m/>
    <n v="119772.78479999999"/>
    <x v="0"/>
    <n v="12117.948700000001"/>
    <x v="1561"/>
    <x v="0"/>
    <m/>
  </r>
  <r>
    <d v="2025-11-14T01:12:14"/>
    <x v="9"/>
    <x v="27"/>
    <s v="LAYOS JIMENEZ JOHAN CAMILO"/>
    <x v="5"/>
    <x v="3"/>
    <n v="23"/>
    <n v="23"/>
    <n v="21.4739803094233"/>
    <s v="5 Descuentos (Transbordo) "/>
    <n v="11977.2785"/>
    <x v="0"/>
    <n v="12117.948700000001"/>
    <x v="1561"/>
    <x v="0"/>
    <m/>
  </r>
  <r>
    <d v="2025-11-14T01:12:14"/>
    <x v="1"/>
    <x v="28"/>
    <s v="HINCAPIE VILLA JUAN ESTIVEN"/>
    <x v="3"/>
    <x v="0"/>
    <n v="230"/>
    <n v="23"/>
    <n v="214.739803094233"/>
    <s v="1 Descuento (Transbordo) "/>
    <n v="119772.78479999999"/>
    <x v="0"/>
    <n v="12117.948700000001"/>
    <x v="1561"/>
    <x v="0"/>
    <m/>
  </r>
  <r>
    <d v="2025-11-14T01:12:14"/>
    <x v="9"/>
    <x v="29"/>
    <s v="MONTOYA OSPINA GILBERTO ANTONIO "/>
    <x v="12"/>
    <x v="0"/>
    <n v="266"/>
    <n v="20.461538461538499"/>
    <n v="279.16174402250402"/>
    <m/>
    <n v="155704.62030000001"/>
    <x v="0"/>
    <n v="12117.948700000001"/>
    <x v="1561"/>
    <x v="0"/>
    <m/>
  </r>
  <r>
    <d v="2025-11-14T01:12:15"/>
    <x v="1"/>
    <x v="30"/>
    <s v="ARAQUE ARROYAVE JOSE ALBEIRO"/>
    <x v="6"/>
    <x v="0"/>
    <n v="183"/>
    <n v="22.875"/>
    <n v="171.791842475387"/>
    <m/>
    <n v="95818.227799999993"/>
    <x v="1"/>
    <n v="12117.948700000001"/>
    <x v="1561"/>
    <x v="0"/>
    <m/>
  </r>
  <r>
    <d v="2025-11-14T01:12:15"/>
    <x v="9"/>
    <x v="31"/>
    <s v="MARTINEZ CHAVERRA LUIS NORBERTO "/>
    <x v="3"/>
    <x v="0"/>
    <n v="241"/>
    <n v="24.1"/>
    <n v="214.739803094233"/>
    <s v="1 Descuento (Transbordo) "/>
    <n v="119772.78479999999"/>
    <x v="0"/>
    <n v="12117.948700000001"/>
    <x v="1561"/>
    <x v="0"/>
    <m/>
  </r>
  <r>
    <d v="2025-11-14T01:12:15"/>
    <x v="1"/>
    <x v="32"/>
    <s v="TABORDA ROJAS DIEGO ALEJANDRO"/>
    <x v="3"/>
    <x v="0"/>
    <n v="212"/>
    <n v="21.2"/>
    <n v="214.739803094233"/>
    <m/>
    <n v="119772.78479999999"/>
    <x v="1"/>
    <n v="12117.948700000001"/>
    <x v="1561"/>
    <x v="0"/>
    <m/>
  </r>
  <r>
    <d v="2025-11-14T01:12:16"/>
    <x v="9"/>
    <x v="33"/>
    <s v="PARRA VILLA YUBER ALONSO "/>
    <x v="6"/>
    <x v="0"/>
    <n v="162"/>
    <n v="20.25"/>
    <n v="171.791842475387"/>
    <s v="2 Descuentos (Transbordo) "/>
    <n v="95818.227799999993"/>
    <x v="0"/>
    <n v="12117.948700000001"/>
    <x v="1561"/>
    <x v="0"/>
    <m/>
  </r>
  <r>
    <d v="2025-11-14T01:12:16"/>
    <x v="1"/>
    <x v="34"/>
    <s v="PALMAR PANA EDIXON JOSUE"/>
    <x v="9"/>
    <x v="0"/>
    <n v="261"/>
    <n v="21.75"/>
    <n v="257.68776371308002"/>
    <s v="1 Descuento (Transbordo) "/>
    <n v="143727.34179999999"/>
    <x v="0"/>
    <n v="12117.948700000001"/>
    <x v="1561"/>
    <x v="0"/>
    <m/>
  </r>
  <r>
    <d v="2025-11-14T01:12:16"/>
    <x v="9"/>
    <x v="35"/>
    <s v="OCAMPO OCAMPO ANTONIO JOSE"/>
    <x v="3"/>
    <x v="0"/>
    <n v="205"/>
    <n v="20.5"/>
    <n v="214.739803094233"/>
    <s v="10 Descuentos (Transbordo y usuario desubicado) "/>
    <n v="119772.78479999999"/>
    <x v="0"/>
    <n v="12117.948700000001"/>
    <x v="1561"/>
    <x v="0"/>
    <m/>
  </r>
  <r>
    <d v="2025-11-14T01:12:17"/>
    <x v="1"/>
    <x v="41"/>
    <s v="GARCIA DAVID WILSON ALBERTO"/>
    <x v="3"/>
    <x v="0"/>
    <n v="238"/>
    <n v="23.8"/>
    <n v="214.739803094233"/>
    <s v="2 Descuentos (Transbordo) "/>
    <n v="119772.78479999999"/>
    <x v="1"/>
    <n v="12117.948700000001"/>
    <x v="1561"/>
    <x v="0"/>
    <m/>
  </r>
  <r>
    <d v="2025-11-14T01:12:17"/>
    <x v="9"/>
    <x v="40"/>
    <s v="AGUDELO GARCIA DENIN ANGELO"/>
    <x v="0"/>
    <x v="3"/>
    <n v="180"/>
    <n v="20"/>
    <n v="193.26582278481001"/>
    <s v="2 Descuentos (Transbordo) "/>
    <n v="107795.50629999999"/>
    <x v="1"/>
    <n v="12117.948700000001"/>
    <x v="1561"/>
    <x v="0"/>
    <m/>
  </r>
  <r>
    <d v="2025-11-14T01:12:17"/>
    <x v="1"/>
    <x v="42"/>
    <s v="CALLE BOTERO ANDRES CAMILO"/>
    <x v="0"/>
    <x v="0"/>
    <n v="193"/>
    <n v="21.4444444444444"/>
    <n v="193.26582278481001"/>
    <m/>
    <n v="107795.50629999999"/>
    <x v="1"/>
    <n v="12117.948700000001"/>
    <x v="1561"/>
    <x v="0"/>
    <m/>
  </r>
  <r>
    <d v="2025-11-15T02:56:51"/>
    <x v="1"/>
    <x v="0"/>
    <s v="SUAREZ ESCUDERO JONATAN"/>
    <x v="4"/>
    <x v="0"/>
    <n v="101"/>
    <n v="14.4285714285714"/>
    <n v="149.25936599423599"/>
    <s v="13 Descuentos (Transbordo) "/>
    <n v="83221.729099999997"/>
    <x v="0"/>
    <n v="13151.3514"/>
    <x v="1562"/>
    <x v="0"/>
    <m/>
  </r>
  <r>
    <d v="2025-11-15T02:56:51"/>
    <x v="9"/>
    <x v="36"/>
    <s v="PARIAS MURIEL JHON FREDY"/>
    <x v="0"/>
    <x v="0"/>
    <n v="194"/>
    <n v="21.5555555555556"/>
    <n v="191.90489913544701"/>
    <s v="2 Descuentos (Transbordo) "/>
    <n v="106999.36599999999"/>
    <x v="1"/>
    <n v="13151.3514"/>
    <x v="1562"/>
    <x v="0"/>
    <m/>
  </r>
  <r>
    <d v="2025-11-15T02:56:52"/>
    <x v="1"/>
    <x v="1"/>
    <s v="GONZALEZ IPUANA RENE"/>
    <x v="0"/>
    <x v="0"/>
    <n v="177"/>
    <n v="19.6666666666667"/>
    <n v="191.90489913544701"/>
    <s v="4 Descuentos (Transbordo) "/>
    <n v="106999.36599999999"/>
    <x v="0"/>
    <n v="13151.3514"/>
    <x v="1562"/>
    <x v="0"/>
    <m/>
  </r>
  <r>
    <d v="2025-11-15T02:56:52"/>
    <x v="9"/>
    <x v="37"/>
    <s v="SANCHEZ BETANCOURT FRANSCISCO"/>
    <x v="0"/>
    <x v="0"/>
    <n v="214"/>
    <n v="23.7777777777778"/>
    <n v="191.90489913544701"/>
    <s v="4 Descuentos (Transbordo) "/>
    <n v="106999.36599999999"/>
    <x v="0"/>
    <n v="13151.3514"/>
    <x v="1562"/>
    <x v="0"/>
    <m/>
  </r>
  <r>
    <d v="2025-11-15T02:56:53"/>
    <x v="1"/>
    <x v="2"/>
    <s v="VERENZUELA MARTINEZ ALEXANDER"/>
    <x v="1"/>
    <x v="0"/>
    <n v="196"/>
    <n v="17.818181818181799"/>
    <n v="234.55043227665701"/>
    <m/>
    <n v="130777.00290000001"/>
    <x v="1"/>
    <n v="13151.3514"/>
    <x v="1562"/>
    <x v="0"/>
    <m/>
  </r>
  <r>
    <d v="2025-11-15T02:56:53"/>
    <x v="9"/>
    <x v="3"/>
    <s v="LOPEZ PINEDA DANIEL ESTIVEN"/>
    <x v="1"/>
    <x v="0"/>
    <n v="227"/>
    <n v="20.636363636363601"/>
    <n v="234.55043227665701"/>
    <s v="11 Descuentos (Transbordo e incidente con Usuarios) "/>
    <n v="130777.00290000001"/>
    <x v="0"/>
    <n v="13151.3514"/>
    <x v="1562"/>
    <x v="0"/>
    <m/>
  </r>
  <r>
    <d v="2025-11-15T02:56:53"/>
    <x v="1"/>
    <x v="5"/>
    <s v="GONZALEZ PEREZ RAFAEL JOSE"/>
    <x v="1"/>
    <x v="0"/>
    <n v="219"/>
    <n v="19.909090909090899"/>
    <n v="234.55043227665701"/>
    <s v="5 Descuentos (Despachador y transbordo) "/>
    <n v="130777.00290000001"/>
    <x v="1"/>
    <n v="13151.3514"/>
    <x v="1562"/>
    <x v="0"/>
    <m/>
  </r>
  <r>
    <d v="2025-11-15T02:56:54"/>
    <x v="9"/>
    <x v="6"/>
    <s v="CARTAGENA RAMIREZ FREDY ALONSO"/>
    <x v="6"/>
    <x v="0"/>
    <n v="197"/>
    <n v="24.625"/>
    <n v="170.582132564841"/>
    <m/>
    <n v="95110.547600000005"/>
    <x v="0"/>
    <n v="13151.3514"/>
    <x v="1562"/>
    <x v="0"/>
    <m/>
  </r>
  <r>
    <d v="2025-11-15T02:56:54"/>
    <x v="1"/>
    <x v="7"/>
    <s v="GUTIERREZ ARICAPA DANIEL HUMBERTO"/>
    <x v="0"/>
    <x v="0"/>
    <n v="206"/>
    <n v="22.8888888888889"/>
    <n v="191.90489913544701"/>
    <s v="11 Descuentos (Transbordo, conduct, despachador y usuarios desubicados) "/>
    <n v="106999.36599999999"/>
    <x v="0"/>
    <n v="13151.3514"/>
    <x v="1562"/>
    <x v="0"/>
    <m/>
  </r>
  <r>
    <d v="2025-11-15T02:56:55"/>
    <x v="9"/>
    <x v="10"/>
    <s v="MIRANDA MACHADO ALVARO"/>
    <x v="0"/>
    <x v="0"/>
    <n v="211"/>
    <n v="23.4444444444444"/>
    <n v="191.90489913544701"/>
    <s v="7 Descuentos (Transbordo) "/>
    <n v="106999.36599999999"/>
    <x v="0"/>
    <n v="13151.3514"/>
    <x v="1562"/>
    <x v="0"/>
    <m/>
  </r>
  <r>
    <d v="2025-11-15T02:56:55"/>
    <x v="1"/>
    <x v="12"/>
    <s v="HERNANDEZ MACIAS GILBERTO"/>
    <x v="1"/>
    <x v="0"/>
    <n v="266"/>
    <n v="24.181818181818201"/>
    <n v="234.55043227665701"/>
    <m/>
    <n v="130777.00290000001"/>
    <x v="1"/>
    <n v="13151.3514"/>
    <x v="1562"/>
    <x v="0"/>
    <m/>
  </r>
  <r>
    <d v="2025-11-15T02:56:56"/>
    <x v="9"/>
    <x v="13"/>
    <s v="PEREZ GARCIA JUAN ESTEBAN"/>
    <x v="3"/>
    <x v="0"/>
    <n v="199"/>
    <n v="19.899999999999999"/>
    <n v="213.22766570605199"/>
    <s v="1 Descuento (Conduct) "/>
    <n v="118888.1844"/>
    <x v="0"/>
    <n v="13151.3514"/>
    <x v="1562"/>
    <x v="0"/>
    <m/>
  </r>
  <r>
    <d v="2025-11-15T02:56:56"/>
    <x v="1"/>
    <x v="15"/>
    <s v="ALBERTO ARISTIZABAL RAFAEL"/>
    <x v="3"/>
    <x v="0"/>
    <n v="219"/>
    <n v="21.9"/>
    <n v="213.22766570605199"/>
    <s v="5 Descuentos (Transbordo) "/>
    <n v="118888.1844"/>
    <x v="0"/>
    <n v="13151.3514"/>
    <x v="1562"/>
    <x v="0"/>
    <m/>
  </r>
  <r>
    <d v="2025-11-15T02:56:56"/>
    <x v="9"/>
    <x v="17"/>
    <s v="VALENCIA MENDOZA JHON"/>
    <x v="0"/>
    <x v="0"/>
    <n v="165"/>
    <n v="18.3333333333333"/>
    <n v="191.90489913544701"/>
    <s v="8 Descuentos (Transbordo) "/>
    <n v="106999.36599999999"/>
    <x v="0"/>
    <n v="13151.3514"/>
    <x v="1562"/>
    <x v="0"/>
    <m/>
  </r>
  <r>
    <d v="2025-11-15T02:56:57"/>
    <x v="1"/>
    <x v="18"/>
    <s v="DAVID  HENRY GIOVANNY"/>
    <x v="9"/>
    <x v="0"/>
    <n v="245"/>
    <n v="20.4166666666667"/>
    <n v="255.87319884726199"/>
    <s v="JULIAN MACIAS Realiz 6 viajes donde moviliz 103 Usuarios. 4 Descuentos (Usuario desubicado y transbordo) "/>
    <n v="142665.82130000001"/>
    <x v="0"/>
    <n v="13151.3514"/>
    <x v="1562"/>
    <x v="0"/>
    <m/>
  </r>
  <r>
    <d v="2025-11-15T02:56:57"/>
    <x v="9"/>
    <x v="19"/>
    <s v="QUIRAMA CASTAEDA JHON JADER"/>
    <x v="3"/>
    <x v="0"/>
    <n v="234"/>
    <n v="23.4"/>
    <n v="213.22766570605199"/>
    <s v="13 Descuentos (Transbordo y despachador) "/>
    <n v="118888.1844"/>
    <x v="1"/>
    <n v="13151.3514"/>
    <x v="1562"/>
    <x v="0"/>
    <m/>
  </r>
  <r>
    <d v="2025-11-15T02:56:57"/>
    <x v="1"/>
    <x v="20"/>
    <s v="SALDARRIAGA PARRA LUIS ALBERTO"/>
    <x v="3"/>
    <x v="0"/>
    <n v="193"/>
    <n v="19.3"/>
    <n v="213.22766570605199"/>
    <s v="14 Descuentos (Transbordo y usuarios desubicados) "/>
    <n v="118888.1844"/>
    <x v="2"/>
    <n v="13151.3514"/>
    <x v="1562"/>
    <x v="0"/>
    <m/>
  </r>
  <r>
    <d v="2025-11-15T02:56:58"/>
    <x v="9"/>
    <x v="21"/>
    <s v="JIMENEZ HERNANDEZ ESTEBAN CAMILO"/>
    <x v="6"/>
    <x v="0"/>
    <n v="161"/>
    <n v="20.125"/>
    <n v="170.582132564841"/>
    <s v="15 Descuentos (Transbordo y usuario desubicado) "/>
    <n v="95110.547600000005"/>
    <x v="0"/>
    <n v="13151.3514"/>
    <x v="1562"/>
    <x v="0"/>
    <m/>
  </r>
  <r>
    <d v="2025-11-15T02:56:58"/>
    <x v="1"/>
    <x v="38"/>
    <s v="JIMENEZ HURTADO CARLOS ESTIVEN"/>
    <x v="6"/>
    <x v="0"/>
    <n v="180"/>
    <n v="22.5"/>
    <n v="170.582132564841"/>
    <s v="10 Descuentos (Transbordo) "/>
    <n v="95110.547600000005"/>
    <x v="1"/>
    <n v="13151.3514"/>
    <x v="1562"/>
    <x v="0"/>
    <m/>
  </r>
  <r>
    <d v="2025-11-15T02:56:59"/>
    <x v="9"/>
    <x v="22"/>
    <s v="CIRO MARIN RODRIGO ALBERTO"/>
    <x v="3"/>
    <x v="0"/>
    <n v="169"/>
    <n v="16.899999999999999"/>
    <n v="213.22766570605199"/>
    <s v="4 Descuento (Conduct y transbordo) "/>
    <n v="118888.1844"/>
    <x v="0"/>
    <n v="13151.3514"/>
    <x v="1562"/>
    <x v="0"/>
    <m/>
  </r>
  <r>
    <d v="2025-11-15T02:56:59"/>
    <x v="1"/>
    <x v="23"/>
    <s v="FLORES RINCON JORGE ALBERTO"/>
    <x v="6"/>
    <x v="0"/>
    <n v="143"/>
    <n v="17.875"/>
    <n v="170.582132564841"/>
    <m/>
    <n v="95110.547600000005"/>
    <x v="0"/>
    <n v="13151.3514"/>
    <x v="1562"/>
    <x v="0"/>
    <m/>
  </r>
  <r>
    <d v="2025-11-15T02:57:00"/>
    <x v="9"/>
    <x v="24"/>
    <s v="OSORIO URREGO SANTIAGO"/>
    <x v="4"/>
    <x v="0"/>
    <n v="123"/>
    <n v="17.571428571428601"/>
    <n v="149.25936599423599"/>
    <s v="19 Descuentos (Transbordo) "/>
    <n v="83221.729099999997"/>
    <x v="0"/>
    <n v="13151.3514"/>
    <x v="1562"/>
    <x v="0"/>
    <m/>
  </r>
  <r>
    <d v="2025-11-15T02:57:00"/>
    <x v="1"/>
    <x v="25"/>
    <s v="MURILLO  YORMAN ANDRES"/>
    <x v="6"/>
    <x v="0"/>
    <n v="134"/>
    <n v="16.75"/>
    <n v="170.582132564841"/>
    <s v="18 Descuentos (Transbordo) "/>
    <n v="95110.547600000005"/>
    <x v="0"/>
    <n v="13151.3514"/>
    <x v="1562"/>
    <x v="0"/>
    <m/>
  </r>
  <r>
    <d v="2025-11-15T02:57:01"/>
    <x v="9"/>
    <x v="26"/>
    <s v="AGUDELO GARCIA LLORDIN ELIAS"/>
    <x v="3"/>
    <x v="0"/>
    <n v="218"/>
    <n v="21.8"/>
    <n v="213.22766570605199"/>
    <s v="5 Descuentos (Incidente con Usuarios y desubicado) "/>
    <n v="118888.1844"/>
    <x v="0"/>
    <n v="13151.3514"/>
    <x v="1562"/>
    <x v="0"/>
    <m/>
  </r>
  <r>
    <d v="2025-11-15T02:57:01"/>
    <x v="1"/>
    <x v="39"/>
    <s v="HINCAPIE VILLA JUAN ESTIVEN "/>
    <x v="0"/>
    <x v="0"/>
    <n v="188"/>
    <n v="20.8888888888889"/>
    <n v="191.90489913544701"/>
    <s v="14 Descuentos (Transbordo) "/>
    <n v="106999.36599999999"/>
    <x v="0"/>
    <n v="13151.3514"/>
    <x v="1562"/>
    <x v="0"/>
    <m/>
  </r>
  <r>
    <d v="2025-11-15T02:57:02"/>
    <x v="9"/>
    <x v="27"/>
    <s v="PALMAR PANA EDIXON JOSUE"/>
    <x v="0"/>
    <x v="0"/>
    <n v="201"/>
    <n v="22.3333333333333"/>
    <n v="191.90489913544701"/>
    <s v="15 Descuentos (Transbordo) "/>
    <n v="106999.36599999999"/>
    <x v="0"/>
    <n v="13151.3514"/>
    <x v="1562"/>
    <x v="0"/>
    <m/>
  </r>
  <r>
    <d v="2025-11-15T02:57:02"/>
    <x v="1"/>
    <x v="28"/>
    <s v="MARULANDA JARAMILLO DAWER ANDRES"/>
    <x v="6"/>
    <x v="0"/>
    <n v="165"/>
    <n v="20.625"/>
    <n v="170.582132564841"/>
    <m/>
    <n v="95110.547600000005"/>
    <x v="0"/>
    <n v="13151.3514"/>
    <x v="1562"/>
    <x v="0"/>
    <m/>
  </r>
  <r>
    <d v="2025-11-15T02:57:02"/>
    <x v="1"/>
    <x v="29"/>
    <s v="MONTOYA OSPINA GILBERTO ANTONIO"/>
    <x v="13"/>
    <x v="0"/>
    <n v="351"/>
    <n v="25.071428571428601"/>
    <n v="298.51873198847301"/>
    <s v="12 Descuentos (transbordo) "/>
    <n v="166443.45819999999"/>
    <x v="0"/>
    <n v="13151.3514"/>
    <x v="1562"/>
    <x v="0"/>
    <m/>
  </r>
  <r>
    <d v="2025-11-15T02:57:03"/>
    <x v="9"/>
    <x v="30"/>
    <s v="ARAQUE ARROYAVE JOSE ALBEIRO"/>
    <x v="1"/>
    <x v="0"/>
    <n v="211"/>
    <n v="19.181818181818201"/>
    <n v="234.55043227665701"/>
    <s v="1 Descuento (Transbordo) "/>
    <n v="130777.00290000001"/>
    <x v="1"/>
    <n v="13151.3514"/>
    <x v="1562"/>
    <x v="0"/>
    <m/>
  </r>
  <r>
    <d v="2025-11-15T02:57:03"/>
    <x v="1"/>
    <x v="31"/>
    <s v="MARTINEZ CHAVERRA LUIS NORBERTO"/>
    <x v="4"/>
    <x v="0"/>
    <n v="196"/>
    <n v="28"/>
    <n v="149.25936599423599"/>
    <s v="7 Descuentos (Transbordo) "/>
    <n v="83221.729099999997"/>
    <x v="0"/>
    <n v="13151.3514"/>
    <x v="1562"/>
    <x v="0"/>
    <m/>
  </r>
  <r>
    <d v="2025-11-15T02:57:04"/>
    <x v="9"/>
    <x v="32"/>
    <s v="TABORDA ROJAS DIEGO ALEJANDRO"/>
    <x v="10"/>
    <x v="0"/>
    <n v="79"/>
    <n v="19.75"/>
    <n v="85.291066282420701"/>
    <m/>
    <n v="47555.273800000003"/>
    <x v="1"/>
    <n v="13151.3514"/>
    <x v="1562"/>
    <x v="0"/>
    <m/>
  </r>
  <r>
    <d v="2025-11-15T02:57:04"/>
    <x v="9"/>
    <x v="33"/>
    <s v="PARRA VILLA YUBER ALONSO"/>
    <x v="1"/>
    <x v="0"/>
    <n v="223"/>
    <n v="20.272727272727298"/>
    <n v="234.55043227665701"/>
    <s v="15 Descuentos (transbordo) "/>
    <n v="130777.00290000001"/>
    <x v="0"/>
    <n v="13151.3514"/>
    <x v="1562"/>
    <x v="0"/>
    <m/>
  </r>
  <r>
    <d v="2025-11-15T02:57:04"/>
    <x v="1"/>
    <x v="34"/>
    <s v="FRANCO CARVAJAL GERARDO ANTONIO"/>
    <x v="6"/>
    <x v="0"/>
    <n v="178"/>
    <n v="22.25"/>
    <n v="170.582132564841"/>
    <s v="5 Descuentos (Transbordo) "/>
    <n v="95110.547600000005"/>
    <x v="0"/>
    <n v="13151.3514"/>
    <x v="1562"/>
    <x v="0"/>
    <m/>
  </r>
  <r>
    <d v="2025-11-15T02:57:05"/>
    <x v="9"/>
    <x v="35"/>
    <s v="OCAMPO OCAMPO ANTONIO JOSE"/>
    <x v="1"/>
    <x v="0"/>
    <n v="255"/>
    <n v="23.181818181818201"/>
    <n v="234.55043227665701"/>
    <s v="8 Descuentos (Transbordo) "/>
    <n v="130777.00290000001"/>
    <x v="0"/>
    <n v="13151.3514"/>
    <x v="1562"/>
    <x v="0"/>
    <m/>
  </r>
  <r>
    <d v="2025-11-15T02:57:05"/>
    <x v="1"/>
    <x v="41"/>
    <s v="GARCIA DAVID WILSON ALBERTO"/>
    <x v="3"/>
    <x v="0"/>
    <n v="225"/>
    <n v="22.5"/>
    <n v="213.22766570605199"/>
    <m/>
    <n v="118888.1844"/>
    <x v="1"/>
    <n v="13151.3514"/>
    <x v="1562"/>
    <x v="0"/>
    <m/>
  </r>
  <r>
    <d v="2025-11-15T02:57:05"/>
    <x v="9"/>
    <x v="40"/>
    <s v="LOPERA ALVAREZ ESTIVEN"/>
    <x v="9"/>
    <x v="0"/>
    <n v="318"/>
    <n v="26.5"/>
    <n v="255.87319884726199"/>
    <m/>
    <n v="142665.82130000001"/>
    <x v="1"/>
    <n v="13151.3514"/>
    <x v="1562"/>
    <x v="0"/>
    <m/>
  </r>
  <r>
    <d v="2025-11-15T02:57:06"/>
    <x v="1"/>
    <x v="42"/>
    <s v="CALLE BOTERO ANDRES CAMILO"/>
    <x v="0"/>
    <x v="0"/>
    <n v="218"/>
    <n v="24.2222222222222"/>
    <n v="191.90489913544701"/>
    <m/>
    <n v="106999.36599999999"/>
    <x v="1"/>
    <n v="13151.3514"/>
    <x v="1562"/>
    <x v="0"/>
    <m/>
  </r>
  <r>
    <d v="2025-11-16T01:39:50"/>
    <x v="9"/>
    <x v="0"/>
    <s v="SUAREZ ESCUDERO JONATAN"/>
    <x v="0"/>
    <x v="0"/>
    <n v="193"/>
    <n v="21.4444444444444"/>
    <n v="201.661971830986"/>
    <m/>
    <n v="112707.25350000001"/>
    <x v="0"/>
    <n v="13163.1579"/>
    <x v="1563"/>
    <x v="0"/>
    <m/>
  </r>
  <r>
    <d v="2025-11-16T01:39:51"/>
    <x v="1"/>
    <x v="36"/>
    <s v="PARIAS MURIEL JHON FREDY"/>
    <x v="6"/>
    <x v="0"/>
    <n v="166"/>
    <n v="20.75"/>
    <n v="179.25508607198699"/>
    <m/>
    <n v="100184.2254"/>
    <x v="1"/>
    <n v="13163.1579"/>
    <x v="1563"/>
    <x v="0"/>
    <m/>
  </r>
  <r>
    <d v="2025-11-16T01:39:51"/>
    <x v="9"/>
    <x v="1"/>
    <s v="GONZALEZ IPUANA RENE"/>
    <x v="6"/>
    <x v="0"/>
    <n v="214"/>
    <n v="26.75"/>
    <n v="179.25508607198699"/>
    <m/>
    <n v="100184.2254"/>
    <x v="0"/>
    <n v="13163.1579"/>
    <x v="1563"/>
    <x v="0"/>
    <m/>
  </r>
  <r>
    <d v="2025-11-16T01:39:51"/>
    <x v="1"/>
    <x v="37"/>
    <s v="SANCHEZ BETANCOURT FRANSCISCO"/>
    <x v="6"/>
    <x v="0"/>
    <n v="190"/>
    <n v="23.75"/>
    <n v="179.25508607198699"/>
    <s v="1 Descuento (Usuario desubicado) "/>
    <n v="100184.2254"/>
    <x v="0"/>
    <n v="13163.1579"/>
    <x v="1563"/>
    <x v="0"/>
    <m/>
  </r>
  <r>
    <d v="2025-11-16T01:39:52"/>
    <x v="9"/>
    <x v="2"/>
    <s v="LONDOO LOPERA DUVAN ANDRES"/>
    <x v="6"/>
    <x v="0"/>
    <n v="184"/>
    <n v="23"/>
    <n v="179.25508607198699"/>
    <m/>
    <n v="100184.2254"/>
    <x v="1"/>
    <n v="13163.1579"/>
    <x v="1563"/>
    <x v="0"/>
    <m/>
  </r>
  <r>
    <d v="2025-11-16T01:39:53"/>
    <x v="1"/>
    <x v="3"/>
    <s v="LOPEZ PINEDA DANIEL ESTIVEN"/>
    <x v="0"/>
    <x v="0"/>
    <n v="180"/>
    <n v="20"/>
    <n v="201.661971830986"/>
    <s v="6 Descuentos (Transbordo) "/>
    <n v="112707.25350000001"/>
    <x v="0"/>
    <n v="13163.1579"/>
    <x v="1563"/>
    <x v="0"/>
    <m/>
  </r>
  <r>
    <d v="2025-11-16T01:39:53"/>
    <x v="9"/>
    <x v="5"/>
    <s v="GONZALEZ PEREZ RAFAEL JOSE"/>
    <x v="6"/>
    <x v="0"/>
    <n v="135"/>
    <n v="16.875"/>
    <n v="179.25508607198699"/>
    <m/>
    <n v="100184.2254"/>
    <x v="1"/>
    <n v="13163.1579"/>
    <x v="1563"/>
    <x v="0"/>
    <m/>
  </r>
  <r>
    <d v="2025-11-16T01:39:54"/>
    <x v="1"/>
    <x v="6"/>
    <s v="CARTAGENA RAMIREZ FREDY ALONSO"/>
    <x v="1"/>
    <x v="0"/>
    <n v="278"/>
    <n v="25.272727272727298"/>
    <n v="246.475743348983"/>
    <m/>
    <n v="137753.30989999999"/>
    <x v="0"/>
    <n v="13163.1579"/>
    <x v="1563"/>
    <x v="0"/>
    <m/>
  </r>
  <r>
    <d v="2025-11-16T01:39:54"/>
    <x v="9"/>
    <x v="7"/>
    <s v="MARIN ALZATE KEVIN ANDRES"/>
    <x v="1"/>
    <x v="0"/>
    <n v="213"/>
    <n v="19.363636363636399"/>
    <n v="246.475743348983"/>
    <m/>
    <n v="137753.30989999999"/>
    <x v="0"/>
    <n v="13163.1579"/>
    <x v="1563"/>
    <x v="0"/>
    <m/>
  </r>
  <r>
    <d v="2025-11-16T01:39:54"/>
    <x v="1"/>
    <x v="8"/>
    <s v="YEPES TORRES JHON ALEXANDER "/>
    <x v="0"/>
    <x v="0"/>
    <n v="234"/>
    <n v="26"/>
    <n v="201.661971830986"/>
    <m/>
    <n v="112707.25350000001"/>
    <x v="0"/>
    <n v="13163.1579"/>
    <x v="1563"/>
    <x v="0"/>
    <m/>
  </r>
  <r>
    <d v="2025-11-16T01:39:55"/>
    <x v="9"/>
    <x v="10"/>
    <s v="MIRANDA MACHADO ALVARO"/>
    <x v="0"/>
    <x v="0"/>
    <n v="220"/>
    <n v="24.4444444444444"/>
    <n v="201.661971830986"/>
    <m/>
    <n v="112707.25350000001"/>
    <x v="0"/>
    <n v="13163.1579"/>
    <x v="1563"/>
    <x v="0"/>
    <m/>
  </r>
  <r>
    <d v="2025-11-16T01:39:55"/>
    <x v="1"/>
    <x v="11"/>
    <s v="DURANGO PAEZ GILDARDO"/>
    <x v="0"/>
    <x v="0"/>
    <n v="172"/>
    <n v="19.1111111111111"/>
    <n v="201.661971830986"/>
    <m/>
    <n v="112707.25350000001"/>
    <x v="1"/>
    <n v="13163.1579"/>
    <x v="1563"/>
    <x v="0"/>
    <m/>
  </r>
  <r>
    <d v="2025-11-16T01:39:55"/>
    <x v="9"/>
    <x v="12"/>
    <s v="HERNANDEZ MACIAS GILBERTO"/>
    <x v="0"/>
    <x v="0"/>
    <n v="167"/>
    <n v="18.5555555555556"/>
    <n v="201.661971830986"/>
    <m/>
    <n v="112707.25350000001"/>
    <x v="1"/>
    <n v="13163.1579"/>
    <x v="1563"/>
    <x v="0"/>
    <m/>
  </r>
  <r>
    <d v="2025-11-16T01:39:56"/>
    <x v="1"/>
    <x v="13"/>
    <s v="PEREZ GARCIA JUAN ESTEBAN"/>
    <x v="2"/>
    <x v="0"/>
    <n v="121"/>
    <n v="20.1666666666667"/>
    <n v="134.44131455399099"/>
    <m/>
    <n v="75138.168999999994"/>
    <x v="0"/>
    <n v="13163.1579"/>
    <x v="1563"/>
    <x v="0"/>
    <m/>
  </r>
  <r>
    <d v="2025-11-16T01:39:56"/>
    <x v="9"/>
    <x v="14"/>
    <s v="PARRA VILLA YUBER ALONSO"/>
    <x v="6"/>
    <x v="0"/>
    <n v="193"/>
    <n v="24.125"/>
    <n v="179.25508607198699"/>
    <m/>
    <n v="100184.2254"/>
    <x v="0"/>
    <n v="13163.1579"/>
    <x v="1563"/>
    <x v="0"/>
    <m/>
  </r>
  <r>
    <d v="2025-11-16T01:39:56"/>
    <x v="1"/>
    <x v="15"/>
    <s v="ALBERTO ARISTIZABAL RAFAEL"/>
    <x v="0"/>
    <x v="0"/>
    <n v="160"/>
    <n v="17.7777777777778"/>
    <n v="201.661971830986"/>
    <m/>
    <n v="112707.25350000001"/>
    <x v="0"/>
    <n v="13163.1579"/>
    <x v="1563"/>
    <x v="0"/>
    <m/>
  </r>
  <r>
    <d v="2025-11-16T01:39:57"/>
    <x v="9"/>
    <x v="17"/>
    <s v="VALENCIA MENDOZA JHON"/>
    <x v="2"/>
    <x v="0"/>
    <n v="154"/>
    <n v="25.6666666666667"/>
    <n v="134.44131455399099"/>
    <m/>
    <n v="75138.168999999994"/>
    <x v="0"/>
    <n v="13163.1579"/>
    <x v="1563"/>
    <x v="0"/>
    <m/>
  </r>
  <r>
    <d v="2025-11-16T01:39:57"/>
    <x v="1"/>
    <x v="18"/>
    <s v="DURANGO DAVID JOSE"/>
    <x v="0"/>
    <x v="0"/>
    <n v="189"/>
    <n v="21"/>
    <n v="201.661971830986"/>
    <s v="JULIAN MACIAS Realiz 3 viajes donde moviliz 71 Usuarios "/>
    <n v="112707.25350000001"/>
    <x v="0"/>
    <n v="13163.1579"/>
    <x v="1563"/>
    <x v="0"/>
    <m/>
  </r>
  <r>
    <d v="2025-11-16T01:39:57"/>
    <x v="9"/>
    <x v="19"/>
    <s v="QUIRAMA CASTAEDA JHON JADER"/>
    <x v="6"/>
    <x v="0"/>
    <n v="219"/>
    <n v="27.375"/>
    <n v="179.25508607198699"/>
    <s v="Se descuenta 0.5 viaje de 6 48 pm ya que NO ingresa a la minorista. 2 Descuentos (Transbordo) "/>
    <n v="93922.677899999995"/>
    <x v="1"/>
    <n v="13163.1579"/>
    <x v="1563"/>
    <x v="2"/>
    <n v="11.2035"/>
  </r>
  <r>
    <d v="2025-11-16T01:39:58"/>
    <x v="9"/>
    <x v="20"/>
    <s v="FRANCO CARVAJAL GERARDO ANTONIO"/>
    <x v="0"/>
    <x v="0"/>
    <n v="204"/>
    <n v="22.6666666666667"/>
    <n v="201.661971830986"/>
    <s v="5 Descuentos (Transbordo) "/>
    <n v="112707.25350000001"/>
    <x v="2"/>
    <n v="13163.1579"/>
    <x v="1563"/>
    <x v="0"/>
    <m/>
  </r>
  <r>
    <d v="2025-11-16T01:39:58"/>
    <x v="1"/>
    <x v="21"/>
    <s v="JIMENEZ HERNANDEZ ESTEBAN CAMILO"/>
    <x v="6"/>
    <x v="0"/>
    <n v="218"/>
    <n v="27.25"/>
    <n v="179.25508607198699"/>
    <s v="16 Descuentos (Transbordo y usuarios desubicados) "/>
    <n v="100184.2254"/>
    <x v="0"/>
    <n v="13163.1579"/>
    <x v="1563"/>
    <x v="0"/>
    <m/>
  </r>
  <r>
    <d v="2025-11-16T01:39:58"/>
    <x v="9"/>
    <x v="22"/>
    <s v="CIRO MARIN RODRIGO ALBERTO"/>
    <x v="6"/>
    <x v="0"/>
    <n v="192"/>
    <n v="24"/>
    <n v="179.25508607198699"/>
    <m/>
    <n v="100184.2254"/>
    <x v="0"/>
    <n v="13163.1579"/>
    <x v="1563"/>
    <x v="0"/>
    <m/>
  </r>
  <r>
    <d v="2025-11-16T01:39:59"/>
    <x v="1"/>
    <x v="23"/>
    <s v="VERENZUELA MARTINEZ ALEXANDER"/>
    <x v="1"/>
    <x v="0"/>
    <n v="279"/>
    <n v="25.363636363636399"/>
    <n v="246.475743348983"/>
    <s v="Se descuenta 0.5 viaje de 7 14 pm ya que NO ingresa a la minorista. 2 Descuentos (Usuarios desubicados) "/>
    <n v="131491.76240000001"/>
    <x v="0"/>
    <n v="13163.1579"/>
    <x v="1563"/>
    <x v="2"/>
    <n v="11.2035"/>
  </r>
  <r>
    <d v="2025-11-16T01:39:59"/>
    <x v="9"/>
    <x v="24"/>
    <s v="OSORIO URREGO SANTIAGO"/>
    <x v="3"/>
    <x v="0"/>
    <n v="207"/>
    <n v="20.7"/>
    <n v="224.06885758998399"/>
    <s v="2 Descuentos (Conduct y usuario desubicado) "/>
    <n v="125230.28170000001"/>
    <x v="0"/>
    <n v="13163.1579"/>
    <x v="1563"/>
    <x v="0"/>
    <m/>
  </r>
  <r>
    <d v="2025-11-16T01:40:00"/>
    <x v="1"/>
    <x v="25"/>
    <s v="JARAMILLO JARAMILLO FRANCISCO WBEIMAR"/>
    <x v="4"/>
    <x v="0"/>
    <n v="137"/>
    <n v="19.571428571428601"/>
    <n v="156.84820031298901"/>
    <m/>
    <n v="87661.197199999995"/>
    <x v="0"/>
    <n v="13163.1579"/>
    <x v="1563"/>
    <x v="0"/>
    <m/>
  </r>
  <r>
    <d v="2025-11-16T01:40:00"/>
    <x v="9"/>
    <x v="26"/>
    <s v="AGUDELO GARCIA LLORDIN ELIAS"/>
    <x v="0"/>
    <x v="0"/>
    <n v="208"/>
    <n v="23.1111111111111"/>
    <n v="201.661971830986"/>
    <m/>
    <n v="112707.25350000001"/>
    <x v="0"/>
    <n v="13163.1579"/>
    <x v="1563"/>
    <x v="0"/>
    <m/>
  </r>
  <r>
    <d v="2025-11-16T01:40:00"/>
    <x v="1"/>
    <x v="39"/>
    <s v="IBARGUEN GARRIDO JUAN ESTEBAN"/>
    <x v="6"/>
    <x v="0"/>
    <n v="168"/>
    <n v="21"/>
    <n v="179.25508607198699"/>
    <s v="Se descuenta 0.5 viaje de 6 52 pm ya que NO ingresa a la minorista. 23 Descuentos (Transbordo) "/>
    <n v="93922.677899999995"/>
    <x v="0"/>
    <n v="13163.1579"/>
    <x v="1563"/>
    <x v="2"/>
    <n v="11.2035"/>
  </r>
  <r>
    <d v="2025-11-16T01:40:01"/>
    <x v="9"/>
    <x v="27"/>
    <s v="LAYOS JIMENEZ JOHAN CAMILO"/>
    <x v="2"/>
    <x v="0"/>
    <n v="156"/>
    <n v="26"/>
    <n v="134.44131455399099"/>
    <m/>
    <n v="75138.168999999994"/>
    <x v="0"/>
    <n v="13163.1579"/>
    <x v="1563"/>
    <x v="0"/>
    <m/>
  </r>
  <r>
    <d v="2025-11-16T01:40:01"/>
    <x v="1"/>
    <x v="29"/>
    <s v="MONTOYA OSPINA GILBERTO ANTONIO"/>
    <x v="9"/>
    <x v="0"/>
    <n v="246"/>
    <n v="20.5"/>
    <n v="268.88262910798102"/>
    <m/>
    <n v="150276.33799999999"/>
    <x v="0"/>
    <n v="13163.1579"/>
    <x v="1563"/>
    <x v="0"/>
    <m/>
  </r>
  <r>
    <d v="2025-11-16T01:40:01"/>
    <x v="9"/>
    <x v="30"/>
    <s v="DAVID  HENRY GIOVANNY"/>
    <x v="2"/>
    <x v="0"/>
    <n v="155"/>
    <n v="25.8333333333333"/>
    <n v="134.44131455399099"/>
    <s v="13 Descuentos (Incidente con Usuarios) "/>
    <n v="75138.168999999994"/>
    <x v="1"/>
    <n v="13163.1579"/>
    <x v="1563"/>
    <x v="0"/>
    <m/>
  </r>
  <r>
    <d v="2025-11-16T01:40:01"/>
    <x v="1"/>
    <x v="31"/>
    <s v="MARTINEZ CHAVERRA LUIS NORBERTO"/>
    <x v="6"/>
    <x v="0"/>
    <n v="181"/>
    <n v="24.133333333333301"/>
    <n v="168.051643192488"/>
    <s v="1 Descuento (Despachador) "/>
    <n v="93922.711299999995"/>
    <x v="0"/>
    <n v="13163.1579"/>
    <x v="1563"/>
    <x v="0"/>
    <m/>
  </r>
  <r>
    <d v="2025-11-16T01:40:02"/>
    <x v="9"/>
    <x v="32"/>
    <s v="GUTIERREZ ARICAPA DANIEL HUMBERTO"/>
    <x v="0"/>
    <x v="0"/>
    <n v="239"/>
    <n v="26.5555555555556"/>
    <n v="201.661971830986"/>
    <m/>
    <n v="112707.25350000001"/>
    <x v="1"/>
    <n v="13163.1579"/>
    <x v="1563"/>
    <x v="0"/>
    <m/>
  </r>
  <r>
    <d v="2025-11-16T01:40:02"/>
    <x v="1"/>
    <x v="33"/>
    <s v="MARULANDA JARAMILLO DAWER ANDRES"/>
    <x v="6"/>
    <x v="0"/>
    <n v="193"/>
    <n v="24.125"/>
    <n v="179.25508607198699"/>
    <m/>
    <n v="100184.2254"/>
    <x v="0"/>
    <n v="13163.1579"/>
    <x v="1563"/>
    <x v="0"/>
    <m/>
  </r>
  <r>
    <d v="2025-11-16T01:40:02"/>
    <x v="9"/>
    <x v="34"/>
    <s v="PALMAR PANA EDIXON JOSUE"/>
    <x v="6"/>
    <x v="0"/>
    <n v="146"/>
    <n v="18.25"/>
    <n v="179.25508607198699"/>
    <m/>
    <n v="100184.2254"/>
    <x v="0"/>
    <n v="13163.1579"/>
    <x v="1563"/>
    <x v="0"/>
    <m/>
  </r>
  <r>
    <d v="2025-11-16T01:40:03"/>
    <x v="1"/>
    <x v="35"/>
    <s v="OCAMPO OCAMPO ANTONIO JOSE"/>
    <x v="6"/>
    <x v="0"/>
    <n v="132"/>
    <n v="16.5"/>
    <n v="179.25508607198699"/>
    <m/>
    <n v="100184.2254"/>
    <x v="0"/>
    <n v="13163.1579"/>
    <x v="1563"/>
    <x v="0"/>
    <m/>
  </r>
  <r>
    <d v="2025-11-16T01:40:03"/>
    <x v="9"/>
    <x v="41"/>
    <s v="GARCIA DAVID WILSON ALBERTO"/>
    <x v="6"/>
    <x v="0"/>
    <n v="209"/>
    <n v="26.125"/>
    <n v="179.25508607198699"/>
    <m/>
    <n v="100184.2254"/>
    <x v="1"/>
    <n v="13163.1579"/>
    <x v="1563"/>
    <x v="0"/>
    <m/>
  </r>
  <r>
    <d v="2025-11-16T01:40:03"/>
    <x v="1"/>
    <x v="40"/>
    <s v="TABORDA ROJAS DIEGO ALEJANDRO"/>
    <x v="6"/>
    <x v="0"/>
    <n v="152"/>
    <n v="19"/>
    <n v="179.25508607198699"/>
    <m/>
    <n v="100184.2254"/>
    <x v="1"/>
    <n v="13163.1579"/>
    <x v="1563"/>
    <x v="0"/>
    <m/>
  </r>
  <r>
    <d v="2025-11-16T01:40:04"/>
    <x v="9"/>
    <x v="42"/>
    <s v="CALLE BOTERO ANDRES CAMILO"/>
    <x v="4"/>
    <x v="0"/>
    <n v="155"/>
    <n v="22.1428571428571"/>
    <n v="156.84820031298901"/>
    <s v="1 Descuento (Usuario desubicado) "/>
    <n v="87661.197199999995"/>
    <x v="1"/>
    <n v="13163.1579"/>
    <x v="1563"/>
    <x v="0"/>
    <m/>
  </r>
  <r>
    <d v="2025-11-17T01:11:01"/>
    <x v="12"/>
    <x v="5"/>
    <s v="VERENZUELA MARTINEZ ALEXANDER"/>
    <x v="0"/>
    <x v="0"/>
    <n v="215"/>
    <n v="23.8888888888889"/>
    <n v="202.697674418605"/>
    <m/>
    <n v="113313.1395"/>
    <x v="1"/>
    <n v="16086.9565"/>
    <x v="1564"/>
    <x v="0"/>
    <m/>
  </r>
  <r>
    <d v="2025-11-17T01:10:59"/>
    <x v="12"/>
    <x v="0"/>
    <s v="HINCAPIE VILLA JUAN ESTIVEN"/>
    <x v="0"/>
    <x v="0"/>
    <n v="216"/>
    <n v="24"/>
    <n v="202.697674418605"/>
    <m/>
    <n v="113313.1395"/>
    <x v="0"/>
    <n v="16086.9565"/>
    <x v="1564"/>
    <x v="0"/>
    <m/>
  </r>
  <r>
    <d v="2025-11-17T01:11:00"/>
    <x v="12"/>
    <x v="36"/>
    <s v="PARIAS MURIEL JHON FREDY"/>
    <x v="6"/>
    <x v="0"/>
    <n v="157"/>
    <n v="19.625"/>
    <n v="180.17571059431501"/>
    <s v="4 Descuentos (Transbordo y conduct) "/>
    <n v="100722.7907"/>
    <x v="1"/>
    <n v="16086.9565"/>
    <x v="1564"/>
    <x v="0"/>
    <m/>
  </r>
  <r>
    <d v="2025-11-17T01:11:00"/>
    <x v="12"/>
    <x v="37"/>
    <s v="SANCHEZ BETANCOURT FRANSCISCO"/>
    <x v="3"/>
    <x v="0"/>
    <n v="243"/>
    <n v="24.3"/>
    <n v="225.21963824289401"/>
    <m/>
    <n v="125903.4884"/>
    <x v="0"/>
    <n v="16086.9565"/>
    <x v="1564"/>
    <x v="0"/>
    <m/>
  </r>
  <r>
    <d v="2025-11-17T01:11:01"/>
    <x v="12"/>
    <x v="3"/>
    <s v="LOPEZ PINEDA DANIEL ESTIVEN"/>
    <x v="6"/>
    <x v="0"/>
    <n v="173"/>
    <n v="21.625"/>
    <n v="180.17571059431501"/>
    <m/>
    <n v="100722.7907"/>
    <x v="0"/>
    <n v="16086.9565"/>
    <x v="1564"/>
    <x v="0"/>
    <m/>
  </r>
  <r>
    <d v="2025-11-17T01:11:02"/>
    <x v="12"/>
    <x v="7"/>
    <s v="MARIN ALZATE KEVIN ANDRES"/>
    <x v="0"/>
    <x v="0"/>
    <n v="202"/>
    <n v="22.4444444444444"/>
    <n v="202.697674418605"/>
    <m/>
    <n v="113313.1395"/>
    <x v="0"/>
    <n v="16086.9565"/>
    <x v="1564"/>
    <x v="0"/>
    <m/>
  </r>
  <r>
    <d v="2025-11-17T01:11:02"/>
    <x v="12"/>
    <x v="8"/>
    <s v="SUAREZ ESCUDERO JONATAN"/>
    <x v="8"/>
    <x v="0"/>
    <n v="105"/>
    <n v="21"/>
    <n v="112.609819121447"/>
    <m/>
    <n v="62951.744200000001"/>
    <x v="0"/>
    <n v="16086.9565"/>
    <x v="1564"/>
    <x v="0"/>
    <m/>
  </r>
  <r>
    <d v="2025-11-17T01:11:03"/>
    <x v="12"/>
    <x v="11"/>
    <s v="DURANGO PAEZ GILDARDO"/>
    <x v="6"/>
    <x v="0"/>
    <n v="142"/>
    <n v="17.75"/>
    <n v="180.17571059431501"/>
    <m/>
    <n v="100722.7907"/>
    <x v="1"/>
    <n v="16086.9565"/>
    <x v="1564"/>
    <x v="0"/>
    <m/>
  </r>
  <r>
    <d v="2025-11-17T01:11:04"/>
    <x v="12"/>
    <x v="13"/>
    <s v="PEREZ GARCIA JUAN ESTEBAN"/>
    <x v="0"/>
    <x v="0"/>
    <n v="182"/>
    <n v="20.2222222222222"/>
    <n v="202.697674418605"/>
    <m/>
    <n v="113313.1395"/>
    <x v="0"/>
    <n v="16086.9565"/>
    <x v="1564"/>
    <x v="0"/>
    <m/>
  </r>
  <r>
    <d v="2025-11-17T01:11:04"/>
    <x v="12"/>
    <x v="15"/>
    <s v="ALBERTO ARISTIZABAL RAFAEL"/>
    <x v="0"/>
    <x v="0"/>
    <n v="196"/>
    <n v="21.7777777777778"/>
    <n v="202.697674418605"/>
    <s v="2 Descuentos (Usuarios desubicados) "/>
    <n v="113313.1395"/>
    <x v="0"/>
    <n v="16086.9565"/>
    <x v="1564"/>
    <x v="0"/>
    <m/>
  </r>
  <r>
    <d v="2025-11-17T01:11:04"/>
    <x v="12"/>
    <x v="17"/>
    <s v="VALENCIA MENDOZA JHON"/>
    <x v="3"/>
    <x v="0"/>
    <n v="233"/>
    <n v="23.3"/>
    <n v="225.21963824289401"/>
    <m/>
    <n v="125903.4884"/>
    <x v="0"/>
    <n v="16086.9565"/>
    <x v="1564"/>
    <x v="0"/>
    <m/>
  </r>
  <r>
    <d v="2025-11-17T01:11:05"/>
    <x v="12"/>
    <x v="18"/>
    <s v="DAVID  HENRY GIOVANNY"/>
    <x v="3"/>
    <x v="0"/>
    <n v="269"/>
    <n v="26.9"/>
    <n v="225.21963824289401"/>
    <s v="2 Descuentos (Despachador) "/>
    <n v="125903.4884"/>
    <x v="0"/>
    <n v="16086.9565"/>
    <x v="1564"/>
    <x v="0"/>
    <m/>
  </r>
  <r>
    <d v="2025-11-17T01:11:05"/>
    <x v="12"/>
    <x v="19"/>
    <s v="QUIRAMA CASTAEDA JHON JADER"/>
    <x v="8"/>
    <x v="0"/>
    <n v="144"/>
    <n v="28.8"/>
    <n v="112.609819121447"/>
    <m/>
    <n v="62951.744200000001"/>
    <x v="1"/>
    <n v="16086.9565"/>
    <x v="1564"/>
    <x v="0"/>
    <m/>
  </r>
  <r>
    <d v="2025-11-17T01:11:06"/>
    <x v="12"/>
    <x v="22"/>
    <s v="CIRO MARIN RODRIGO ALBERTO"/>
    <x v="3"/>
    <x v="0"/>
    <n v="214"/>
    <n v="21.4"/>
    <n v="225.21963824289401"/>
    <m/>
    <n v="125903.4884"/>
    <x v="0"/>
    <n v="16086.9565"/>
    <x v="1564"/>
    <x v="0"/>
    <m/>
  </r>
  <r>
    <d v="2025-11-17T01:11:06"/>
    <x v="12"/>
    <x v="21"/>
    <s v="JIMENEZ HERNANDEZ ESTEBAN CAMILO"/>
    <x v="4"/>
    <x v="0"/>
    <n v="137"/>
    <n v="19.571428571428601"/>
    <n v="157.653746770026"/>
    <m/>
    <n v="88132.441900000005"/>
    <x v="0"/>
    <n v="16086.9565"/>
    <x v="1564"/>
    <x v="0"/>
    <m/>
  </r>
  <r>
    <d v="2025-11-17T01:11:07"/>
    <x v="12"/>
    <x v="23"/>
    <s v="FLORES RINCON JORGE ALBERTO"/>
    <x v="1"/>
    <x v="0"/>
    <n v="243"/>
    <n v="22.090909090909101"/>
    <n v="247.74160206718301"/>
    <m/>
    <n v="138493.83720000001"/>
    <x v="0"/>
    <n v="16086.9565"/>
    <x v="1564"/>
    <x v="0"/>
    <m/>
  </r>
  <r>
    <d v="2025-11-17T01:11:07"/>
    <x v="12"/>
    <x v="24"/>
    <s v="OSORIO URREGO SANTIAGO"/>
    <x v="2"/>
    <x v="0"/>
    <n v="143"/>
    <n v="23.8333333333333"/>
    <n v="135.13178294573601"/>
    <m/>
    <n v="75542.092999999993"/>
    <x v="0"/>
    <n v="16086.9565"/>
    <x v="1564"/>
    <x v="0"/>
    <m/>
  </r>
  <r>
    <d v="2025-11-17T01:11:08"/>
    <x v="12"/>
    <x v="26"/>
    <s v="AGUDELO GARCIA LLORDIN ELIAS"/>
    <x v="3"/>
    <x v="0"/>
    <n v="204"/>
    <n v="20.399999999999999"/>
    <n v="225.21963824289401"/>
    <s v="2 Descuentos (Usuarios desubicados) "/>
    <n v="125903.4884"/>
    <x v="0"/>
    <n v="16086.9565"/>
    <x v="1564"/>
    <x v="0"/>
    <m/>
  </r>
  <r>
    <d v="2025-11-17T01:11:08"/>
    <x v="12"/>
    <x v="27"/>
    <s v="LAYOS JIMENEZ JOHAN CAMILO"/>
    <x v="2"/>
    <x v="0"/>
    <n v="141"/>
    <n v="23.5"/>
    <n v="135.13178294573601"/>
    <m/>
    <n v="75542.092999999993"/>
    <x v="0"/>
    <n v="16086.9565"/>
    <x v="1564"/>
    <x v="0"/>
    <m/>
  </r>
  <r>
    <d v="2025-11-17T01:11:09"/>
    <x v="12"/>
    <x v="29"/>
    <s v="LOPERA ALVAREZ ESTIVEN"/>
    <x v="6"/>
    <x v="0"/>
    <n v="233"/>
    <n v="27.411764705882401"/>
    <n v="191.43669250645999"/>
    <s v="1 Descuento (Despachador) "/>
    <n v="107017.9651"/>
    <x v="0"/>
    <n v="16086.9565"/>
    <x v="1564"/>
    <x v="0"/>
    <m/>
  </r>
  <r>
    <d v="2025-11-17T01:11:09"/>
    <x v="12"/>
    <x v="31"/>
    <s v="JARAMILLO JARAMILLO FRANCISCO WBEIMAR"/>
    <x v="0"/>
    <x v="0"/>
    <n v="164"/>
    <n v="18.2222222222222"/>
    <n v="202.697674418605"/>
    <m/>
    <n v="113313.1395"/>
    <x v="0"/>
    <n v="16086.9565"/>
    <x v="1564"/>
    <x v="0"/>
    <m/>
  </r>
  <r>
    <d v="2025-11-17T01:11:09"/>
    <x v="12"/>
    <x v="34"/>
    <s v="PULGARIN GARCIA YONATHAN ANDRES"/>
    <x v="6"/>
    <x v="0"/>
    <n v="156"/>
    <n v="19.5"/>
    <n v="180.17571059431501"/>
    <m/>
    <n v="100722.7907"/>
    <x v="0"/>
    <n v="16086.9565"/>
    <x v="1564"/>
    <x v="0"/>
    <m/>
  </r>
  <r>
    <d v="2025-11-17T01:11:10"/>
    <x v="12"/>
    <x v="35"/>
    <s v="FRANCO CARVAJAL GERARDO ANTONIO"/>
    <x v="0"/>
    <x v="0"/>
    <n v="246"/>
    <n v="27.3333333333333"/>
    <n v="202.697674418605"/>
    <m/>
    <n v="113313.1395"/>
    <x v="0"/>
    <n v="16086.9565"/>
    <x v="1564"/>
    <x v="0"/>
    <m/>
  </r>
  <r>
    <d v="2025-11-18T00:05:04"/>
    <x v="12"/>
    <x v="0"/>
    <s v="SUAREZ ESCUDERO JONATAN"/>
    <x v="0"/>
    <x v="0"/>
    <n v="147"/>
    <n v="16.3333333333333"/>
    <n v="155.272727272727"/>
    <s v="6 Descuentos (Transbordo) "/>
    <n v="85569.545499999993"/>
    <x v="0"/>
    <n v="9547.6190000000006"/>
    <x v="1565"/>
    <x v="0"/>
    <m/>
  </r>
  <r>
    <d v="2025-11-18T00:05:04"/>
    <x v="12"/>
    <x v="36"/>
    <s v="DAVID HENRY GIOVANNY "/>
    <x v="2"/>
    <x v="0"/>
    <n v="147"/>
    <n v="24.5"/>
    <n v="103.515151515152"/>
    <s v="1 Descuento (Despachador) "/>
    <n v="57046.363599999997"/>
    <x v="1"/>
    <n v="9547.6190000000006"/>
    <x v="1565"/>
    <x v="0"/>
    <m/>
  </r>
  <r>
    <d v="2025-11-18T00:05:05"/>
    <x v="12"/>
    <x v="1"/>
    <s v="GONZALEZ IPUANA RENE 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5"/>
    <x v="12"/>
    <x v="2"/>
    <s v="LONDOO LOPERA DUVAN ANDRES"/>
    <x v="3"/>
    <x v="0"/>
    <n v="139"/>
    <n v="13.9"/>
    <n v="172.52525252525299"/>
    <m/>
    <n v="95077.272700000001"/>
    <x v="1"/>
    <n v="9547.6190000000006"/>
    <x v="1565"/>
    <x v="0"/>
    <m/>
  </r>
  <r>
    <d v="2025-11-18T00:05:05"/>
    <x v="12"/>
    <x v="6"/>
    <s v="CARTAGENA RAMIREZ FREDY ALONSO"/>
    <x v="9"/>
    <x v="0"/>
    <n v="226"/>
    <n v="18.8333333333333"/>
    <n v="207.030303030303"/>
    <s v="1 Descuento (Despachador) "/>
    <n v="114092.7273"/>
    <x v="0"/>
    <n v="9547.6190000000006"/>
    <x v="1565"/>
    <x v="0"/>
    <m/>
  </r>
  <r>
    <d v="2025-11-18T00:05:06"/>
    <x v="12"/>
    <x v="8"/>
    <s v="YEPES TORRES JHON ALEXANDER"/>
    <x v="0"/>
    <x v="0"/>
    <n v="176"/>
    <n v="19.5555555555556"/>
    <n v="155.272727272727"/>
    <m/>
    <n v="85569.545499999993"/>
    <x v="0"/>
    <n v="9547.6190000000006"/>
    <x v="1565"/>
    <x v="0"/>
    <m/>
  </r>
  <r>
    <d v="2025-11-18T00:05:06"/>
    <x v="12"/>
    <x v="10"/>
    <s v="MIRANDA MACHADO ALVARO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6"/>
    <x v="12"/>
    <x v="12"/>
    <s v="ESPINOZA CHAVARRIA GUILLERMO LEON"/>
    <x v="6"/>
    <x v="0"/>
    <n v="144"/>
    <n v="18"/>
    <n v="138.02020202020199"/>
    <m/>
    <n v="76061.818199999994"/>
    <x v="1"/>
    <n v="9547.6190000000006"/>
    <x v="1565"/>
    <x v="0"/>
    <m/>
  </r>
  <r>
    <d v="2025-11-18T00:05:07"/>
    <x v="12"/>
    <x v="14"/>
    <s v="PARRA VILLA YUBER ALONSO"/>
    <x v="3"/>
    <x v="0"/>
    <n v="170"/>
    <n v="17"/>
    <n v="172.52525252525299"/>
    <s v="Se descuenta 0.5 viaje de 8 30 am ya que NO ingresa a la minorista luego de ir al recaudo."/>
    <n v="95077.272700000001"/>
    <x v="0"/>
    <n v="9547.6190000000006"/>
    <x v="1565"/>
    <x v="0"/>
    <m/>
  </r>
  <r>
    <d v="2025-11-18T00:05:07"/>
    <x v="12"/>
    <x v="18"/>
    <s v="MACIAS HERNANDEZ JULIAN DAVID"/>
    <x v="9"/>
    <x v="0"/>
    <n v="215"/>
    <n v="17.9166666666667"/>
    <n v="207.030303030303"/>
    <s v="1 Descuento (Usuario desubicado) "/>
    <n v="114092.7273"/>
    <x v="0"/>
    <n v="9547.6190000000006"/>
    <x v="1565"/>
    <x v="0"/>
    <m/>
  </r>
  <r>
    <d v="2025-11-18T00:05:07"/>
    <x v="12"/>
    <x v="20"/>
    <s v="FRANCO CARVAJAL GERARDO ANTONIO"/>
    <x v="3"/>
    <x v="0"/>
    <n v="195"/>
    <n v="19.5"/>
    <n v="172.52525252525299"/>
    <s v="Se descuenta 0.5 viaje de 5 40 am ya que NO ingresa a la minorista luego de ir al recaudo. 2 Descuentos (Transbordo) "/>
    <n v="95077.272700000001"/>
    <x v="2"/>
    <n v="9547.6190000000006"/>
    <x v="1565"/>
    <x v="0"/>
    <m/>
  </r>
  <r>
    <d v="2025-11-18T00:05:08"/>
    <x v="12"/>
    <x v="23"/>
    <s v="VALENCIA MENDOZA JHON"/>
    <x v="1"/>
    <x v="0"/>
    <n v="179"/>
    <n v="16.272727272727298"/>
    <n v="189.777777777778"/>
    <m/>
    <n v="104585"/>
    <x v="0"/>
    <n v="9547.6190000000006"/>
    <x v="1565"/>
    <x v="0"/>
    <m/>
  </r>
  <r>
    <d v="2025-11-18T00:05:08"/>
    <x v="12"/>
    <x v="39"/>
    <s v="HINCAPIE VILLA JUAN ESTIVEN"/>
    <x v="3"/>
    <x v="0"/>
    <n v="163"/>
    <n v="16.3"/>
    <n v="172.52525252525299"/>
    <m/>
    <n v="95077.272700000001"/>
    <x v="0"/>
    <n v="9547.6190000000006"/>
    <x v="1565"/>
    <x v="0"/>
    <m/>
  </r>
  <r>
    <d v="2025-11-18T00:05:08"/>
    <x v="12"/>
    <x v="30"/>
    <s v="ARAQUE ARROYAVE JOSE ALBEIRO"/>
    <x v="3"/>
    <x v="0"/>
    <n v="164"/>
    <n v="16.399999999999999"/>
    <n v="172.52525252525299"/>
    <s v="2 Descuentos (Usuarios desubicados) "/>
    <n v="95077.272700000001"/>
    <x v="1"/>
    <n v="9547.6190000000006"/>
    <x v="1565"/>
    <x v="0"/>
    <m/>
  </r>
  <r>
    <d v="2025-11-18T00:05:08"/>
    <x v="12"/>
    <x v="31"/>
    <s v="JARAMILLO JARAMILLO FRANCISCO WBEIMAR"/>
    <x v="3"/>
    <x v="0"/>
    <n v="135"/>
    <n v="13.5"/>
    <n v="172.52525252525299"/>
    <m/>
    <n v="95077.272700000001"/>
    <x v="0"/>
    <n v="9547.6190000000006"/>
    <x v="1565"/>
    <x v="0"/>
    <m/>
  </r>
  <r>
    <d v="2025-11-18T00:05:09"/>
    <x v="12"/>
    <x v="32"/>
    <s v="VERENZUELA MARTINEZ ALEXANDER"/>
    <x v="0"/>
    <x v="0"/>
    <n v="152"/>
    <n v="16.8888888888889"/>
    <n v="155.272727272727"/>
    <s v="2 Descuentos (Usuarios desubicados) "/>
    <n v="85569.545499999993"/>
    <x v="1"/>
    <n v="9547.6190000000006"/>
    <x v="1565"/>
    <x v="0"/>
    <m/>
  </r>
  <r>
    <d v="2025-11-18T00:05:09"/>
    <x v="12"/>
    <x v="33"/>
    <s v="MARULANDA JARAMILLO DAWER ANDRES"/>
    <x v="4"/>
    <x v="0"/>
    <n v="75"/>
    <n v="10.714285714285699"/>
    <n v="120.767676767677"/>
    <m/>
    <n v="66554.090899999996"/>
    <x v="0"/>
    <n v="9547.6190000000006"/>
    <x v="1565"/>
    <x v="0"/>
    <m/>
  </r>
  <r>
    <d v="2025-11-18T00:05:09"/>
    <x v="12"/>
    <x v="34"/>
    <s v="MACEA ARBELAEZ MATEO"/>
    <x v="3"/>
    <x v="3"/>
    <n v="153"/>
    <n v="15.3"/>
    <n v="172.52525252525299"/>
    <m/>
    <n v="95077.272700000001"/>
    <x v="0"/>
    <n v="9547.6190000000006"/>
    <x v="1565"/>
    <x v="0"/>
    <m/>
  </r>
  <r>
    <d v="2025-11-18T00:05:10"/>
    <x v="12"/>
    <x v="41"/>
    <s v="GARCIA DAVID WILSON ALBERTO"/>
    <x v="6"/>
    <x v="0"/>
    <n v="150"/>
    <n v="18.75"/>
    <n v="138.02020202020199"/>
    <m/>
    <n v="76061.818199999994"/>
    <x v="1"/>
    <n v="9547.6190000000006"/>
    <x v="1565"/>
    <x v="0"/>
    <m/>
  </r>
  <r>
    <d v="2025-11-18T00:05:10"/>
    <x v="12"/>
    <x v="40"/>
    <s v="LOPERA ALVAREZ ESTIVEN"/>
    <x v="3"/>
    <x v="0"/>
    <n v="184"/>
    <n v="18.399999999999999"/>
    <n v="172.52525252525299"/>
    <m/>
    <n v="95077.272700000001"/>
    <x v="1"/>
    <n v="9547.6190000000006"/>
    <x v="1565"/>
    <x v="0"/>
    <m/>
  </r>
  <r>
    <d v="2025-11-18T00:05:10"/>
    <x v="12"/>
    <x v="42"/>
    <s v="CALLE BOTERO ANDRES CAMILO"/>
    <x v="0"/>
    <x v="0"/>
    <n v="136"/>
    <n v="15.1111111111111"/>
    <n v="155.272727272727"/>
    <s v="2 Descuentos (Conduct y despachador) "/>
    <n v="85569.545499999993"/>
    <x v="1"/>
    <n v="9547.6190000000006"/>
    <x v="1565"/>
    <x v="0"/>
    <m/>
  </r>
  <r>
    <d v="2025-11-19T00:44:51"/>
    <x v="1"/>
    <x v="36"/>
    <s v="PARIAS MURIEL JHON FREDY"/>
    <x v="6"/>
    <x v="0"/>
    <n v="215"/>
    <n v="26.875"/>
    <n v="183.13916786226699"/>
    <s v="6 Descuentos (Transbordo) "/>
    <n v="102456.4132"/>
    <x v="1"/>
    <n v="12782.5"/>
    <x v="1566"/>
    <x v="0"/>
    <m/>
  </r>
  <r>
    <d v="2025-11-19T00:44:51"/>
    <x v="9"/>
    <x v="0"/>
    <s v="SUAREZ ESCUDERO JONATAN"/>
    <x v="6"/>
    <x v="0"/>
    <n v="167"/>
    <n v="20.875"/>
    <n v="183.13916786226699"/>
    <s v="Se descuenta 0.5 viaje de 2 38 pm ya que NO ingresa a placita zea. 6 Descuentos (Transbordo, despachador, conduct y usuario movilidad reducida) "/>
    <n v="96053.003200000006"/>
    <x v="0"/>
    <n v="12782.5"/>
    <x v="1566"/>
    <x v="2"/>
    <n v="11.446"/>
  </r>
  <r>
    <d v="2025-11-19T00:44:51"/>
    <x v="9"/>
    <x v="1"/>
    <s v="GONZALEZ IPUANA RENE"/>
    <x v="10"/>
    <x v="0"/>
    <n v="71"/>
    <n v="20.285714285714299"/>
    <n v="80.123385939741794"/>
    <s v="3 Descuentos (Transbordo) "/>
    <n v="44824.680800000002"/>
    <x v="0"/>
    <n v="12782.5"/>
    <x v="1566"/>
    <x v="0"/>
    <m/>
  </r>
  <r>
    <d v="2025-11-19T00:44:52"/>
    <x v="1"/>
    <x v="37"/>
    <s v="SANCHEZ BETANCOURT FRANSCISCO"/>
    <x v="4"/>
    <x v="0"/>
    <n v="148"/>
    <n v="21.1428571428571"/>
    <n v="160.24677187948399"/>
    <s v="19 Descuentos (Transbordo) "/>
    <n v="89649.361499999999"/>
    <x v="0"/>
    <n v="12782.5"/>
    <x v="1566"/>
    <x v="0"/>
    <m/>
  </r>
  <r>
    <d v="2025-11-19T00:44:52"/>
    <x v="9"/>
    <x v="2"/>
    <s v="LONDOO LOPERA DUVAN ANDRES"/>
    <x v="3"/>
    <x v="0"/>
    <n v="248"/>
    <n v="24.8"/>
    <n v="228.92395982783401"/>
    <s v="2 Descuentos (Usuarios desubicados) "/>
    <n v="128070.5165"/>
    <x v="1"/>
    <n v="12782.5"/>
    <x v="1566"/>
    <x v="0"/>
    <m/>
  </r>
  <r>
    <d v="2025-11-19T00:44:52"/>
    <x v="1"/>
    <x v="3"/>
    <s v="LOPEZ PINEDA DANIEL ESTIVEN"/>
    <x v="11"/>
    <x v="0"/>
    <n v="36"/>
    <n v="18"/>
    <n v="45.784791965566697"/>
    <m/>
    <n v="25614.103299999999"/>
    <x v="0"/>
    <n v="12782.5"/>
    <x v="1566"/>
    <x v="0"/>
    <m/>
  </r>
  <r>
    <d v="2025-11-19T00:44:52"/>
    <x v="9"/>
    <x v="4"/>
    <s v="JARAMILLO JARAMILLO FRANCISCO WBEIMAR "/>
    <x v="7"/>
    <x v="0"/>
    <n v="52"/>
    <n v="17.3333333333333"/>
    <n v="68.677187948350095"/>
    <m/>
    <n v="38421.154900000001"/>
    <x v="1"/>
    <n v="12782.5"/>
    <x v="1566"/>
    <x v="0"/>
    <m/>
  </r>
  <r>
    <d v="2025-11-19T00:44:53"/>
    <x v="1"/>
    <x v="5"/>
    <s v="JARAMILLO JARAMILLO FRANCISCO WBEIMAR "/>
    <x v="2"/>
    <x v="0"/>
    <n v="151"/>
    <n v="25.1666666666667"/>
    <n v="137.35437589669999"/>
    <s v="RAFAEL GONZALEZ Realiz 1 viaje donde moviliz 34 usuarios"/>
    <n v="76842.309899999993"/>
    <x v="1"/>
    <n v="12782.5"/>
    <x v="1566"/>
    <x v="0"/>
    <m/>
  </r>
  <r>
    <d v="2025-11-19T00:44:53"/>
    <x v="9"/>
    <x v="6"/>
    <s v="CARTAGENA RAMIREZ FREDY ALONSO"/>
    <x v="3"/>
    <x v="0"/>
    <n v="227"/>
    <n v="22.7"/>
    <n v="228.92395982783401"/>
    <m/>
    <n v="128070.5165"/>
    <x v="0"/>
    <n v="12782.5"/>
    <x v="1566"/>
    <x v="0"/>
    <m/>
  </r>
  <r>
    <d v="2025-11-19T00:44:53"/>
    <x v="1"/>
    <x v="7"/>
    <s v="MARIN ALZATE KEVIN ANDRES "/>
    <x v="3"/>
    <x v="0"/>
    <n v="209"/>
    <n v="20.9"/>
    <n v="228.92395982783401"/>
    <s v="Se descuenta 0.5 viaje de 2 30 pm ya que NO ingresa a placita zea. 8 Descuentos (Transbordo) "/>
    <n v="121667.10649999999"/>
    <x v="0"/>
    <n v="12782.5"/>
    <x v="1566"/>
    <x v="2"/>
    <n v="11.446"/>
  </r>
  <r>
    <d v="2025-11-19T00:44:53"/>
    <x v="9"/>
    <x v="8"/>
    <s v="YEPES TORRES JHON ALEXANDER"/>
    <x v="0"/>
    <x v="0"/>
    <n v="249"/>
    <n v="27.6666666666667"/>
    <n v="206.03156384504999"/>
    <s v="6 Descuentos (Transbordo) "/>
    <n v="115263.4648"/>
    <x v="0"/>
    <n v="12782.5"/>
    <x v="1566"/>
    <x v="0"/>
    <m/>
  </r>
  <r>
    <d v="2025-11-19T00:44:54"/>
    <x v="1"/>
    <x v="10"/>
    <s v="MIRANDA MACHADO ALVARO"/>
    <x v="3"/>
    <x v="0"/>
    <n v="227"/>
    <n v="22.7"/>
    <n v="228.92395982783401"/>
    <s v="9 Descuentos (Transbordo) "/>
    <n v="128070.5165"/>
    <x v="0"/>
    <n v="12782.5"/>
    <x v="1566"/>
    <x v="0"/>
    <m/>
  </r>
  <r>
    <d v="2025-11-19T00:44:54"/>
    <x v="9"/>
    <x v="11"/>
    <s v="VERENZUELA MARTINEZ ALEXANDER"/>
    <x v="9"/>
    <x v="0"/>
    <n v="251"/>
    <n v="20.9166666666667"/>
    <n v="274.70875179339998"/>
    <s v="3 Descuentos (Transbordo) "/>
    <n v="153684.61979999999"/>
    <x v="1"/>
    <n v="12782.5"/>
    <x v="1566"/>
    <x v="0"/>
    <m/>
  </r>
  <r>
    <d v="2025-11-19T00:44:54"/>
    <x v="1"/>
    <x v="12"/>
    <s v="HERNANDEZ MACIAS GILBERTO"/>
    <x v="9"/>
    <x v="0"/>
    <n v="279"/>
    <n v="24.260869565217401"/>
    <n v="263.26255380200899"/>
    <m/>
    <n v="147281.09400000001"/>
    <x v="1"/>
    <n v="12782.5"/>
    <x v="1566"/>
    <x v="0"/>
    <m/>
  </r>
  <r>
    <d v="2025-11-19T00:44:55"/>
    <x v="9"/>
    <x v="13"/>
    <s v="PEREZ GARCIA JUAN ESTEBAN "/>
    <x v="6"/>
    <x v="0"/>
    <n v="213"/>
    <n v="26.625"/>
    <n v="183.13916786226699"/>
    <s v="13 Descuentos (Transbordo) "/>
    <n v="102456.4132"/>
    <x v="0"/>
    <n v="12782.5"/>
    <x v="1566"/>
    <x v="0"/>
    <m/>
  </r>
  <r>
    <d v="2025-11-19T00:44:55"/>
    <x v="1"/>
    <x v="14"/>
    <s v="PARRA VILLA YUBER ALONSO"/>
    <x v="1"/>
    <x v="0"/>
    <n v="186"/>
    <n v="16.909090909090899"/>
    <n v="251.81635581061701"/>
    <s v="13 Descuentos (transbordo y conduct) "/>
    <n v="140877.5681"/>
    <x v="0"/>
    <n v="12782.5"/>
    <x v="1566"/>
    <x v="0"/>
    <m/>
  </r>
  <r>
    <d v="2025-11-19T00:44:55"/>
    <x v="9"/>
    <x v="15"/>
    <s v="ALBERTO ARISTIZABAL RAFAEL"/>
    <x v="6"/>
    <x v="0"/>
    <n v="184"/>
    <n v="23"/>
    <n v="183.13916786226699"/>
    <s v="1 Descuento (Despachador) "/>
    <n v="102456.4132"/>
    <x v="0"/>
    <n v="12782.5"/>
    <x v="1566"/>
    <x v="0"/>
    <m/>
  </r>
  <r>
    <d v="2025-11-19T00:44:55"/>
    <x v="1"/>
    <x v="17"/>
    <s v="MURILLO  YORMAN ANDRES"/>
    <x v="1"/>
    <x v="0"/>
    <n v="269"/>
    <n v="24.454545454545499"/>
    <n v="251.81635581061701"/>
    <s v="1 Descuento (Despachador) "/>
    <n v="140877.5681"/>
    <x v="0"/>
    <n v="12782.5"/>
    <x v="1566"/>
    <x v="0"/>
    <m/>
  </r>
  <r>
    <d v="2025-11-19T00:44:56"/>
    <x v="9"/>
    <x v="18"/>
    <s v="DAVID  HENRY GIOVANNY"/>
    <x v="1"/>
    <x v="0"/>
    <n v="238"/>
    <n v="21.636363636363601"/>
    <n v="251.81635581061701"/>
    <s v="JULIAN MACIAS Realiz 5 viajes donde moviliz 107 usuarios "/>
    <n v="140877.5681"/>
    <x v="0"/>
    <n v="12782.5"/>
    <x v="1566"/>
    <x v="0"/>
    <m/>
  </r>
  <r>
    <d v="2025-11-19T00:44:56"/>
    <x v="1"/>
    <x v="19"/>
    <s v="QUIRAMA CASTAEDA JHON JADER"/>
    <x v="12"/>
    <x v="0"/>
    <n v="369"/>
    <n v="28.384615384615401"/>
    <n v="297.60114777618401"/>
    <m/>
    <n v="166491.67139999999"/>
    <x v="1"/>
    <n v="12782.5"/>
    <x v="1566"/>
    <x v="0"/>
    <m/>
  </r>
  <r>
    <d v="2025-11-19T00:44:56"/>
    <x v="9"/>
    <x v="20"/>
    <s v="SALDARRIAGA PARRA LUIS ALBERTO"/>
    <x v="0"/>
    <x v="0"/>
    <n v="207"/>
    <n v="23"/>
    <n v="206.03156384504999"/>
    <m/>
    <n v="115263.4648"/>
    <x v="2"/>
    <n v="12782.5"/>
    <x v="1566"/>
    <x v="0"/>
    <m/>
  </r>
  <r>
    <d v="2025-11-19T00:44:56"/>
    <x v="1"/>
    <x v="21"/>
    <s v="JIMENEZ HERNANDEZ ESTEBAN CAMILO"/>
    <x v="3"/>
    <x v="0"/>
    <n v="212"/>
    <n v="21.2"/>
    <n v="228.92395982783401"/>
    <m/>
    <n v="128070.5165"/>
    <x v="0"/>
    <n v="12782.5"/>
    <x v="1566"/>
    <x v="0"/>
    <m/>
  </r>
  <r>
    <d v="2025-11-19T00:44:56"/>
    <x v="9"/>
    <x v="22"/>
    <s v="ESPINOZA CHAVARRIA GUILLERMO LEON"/>
    <x v="10"/>
    <x v="0"/>
    <n v="104"/>
    <n v="26"/>
    <n v="91.569583931133394"/>
    <m/>
    <n v="51228.206599999998"/>
    <x v="0"/>
    <n v="12782.5"/>
    <x v="1566"/>
    <x v="0"/>
    <m/>
  </r>
  <r>
    <d v="2025-11-19T00:44:57"/>
    <x v="1"/>
    <x v="23"/>
    <s v="HENAO MUOZ FERNEY "/>
    <x v="15"/>
    <x v="0"/>
    <n v="298"/>
    <n v="19.866666666666699"/>
    <n v="343.38593974175001"/>
    <s v="JORGE FLORES Realiz 13 viajes donde moviliz 258 usuarios "/>
    <n v="192105.77470000001"/>
    <x v="0"/>
    <n v="12782.5"/>
    <x v="1566"/>
    <x v="0"/>
    <m/>
  </r>
  <r>
    <d v="2025-11-19T00:44:57"/>
    <x v="9"/>
    <x v="24"/>
    <s v="OSORIO URREGO SANTIAGO"/>
    <x v="0"/>
    <x v="0"/>
    <n v="164"/>
    <n v="18.2222222222222"/>
    <n v="206.03156384504999"/>
    <s v="2 Descuentos (Transbordo) "/>
    <n v="115263.4648"/>
    <x v="0"/>
    <n v="12782.5"/>
    <x v="1566"/>
    <x v="0"/>
    <m/>
  </r>
  <r>
    <d v="2025-11-19T00:44:57"/>
    <x v="1"/>
    <x v="25"/>
    <s v="LEON PEREZ RAUL ENRIQUE "/>
    <x v="3"/>
    <x v="0"/>
    <n v="190"/>
    <n v="19"/>
    <n v="228.92395982783401"/>
    <s v="5 Descuentos (Transbordo y conduct) "/>
    <n v="128070.5165"/>
    <x v="0"/>
    <n v="12782.5"/>
    <x v="1566"/>
    <x v="0"/>
    <m/>
  </r>
  <r>
    <d v="2025-11-19T00:44:57"/>
    <x v="9"/>
    <x v="26"/>
    <s v="AGUDELO GARCIA LLORDIN ELIAS"/>
    <x v="2"/>
    <x v="3"/>
    <n v="108"/>
    <n v="19.636363636363601"/>
    <n v="125.90817790530799"/>
    <m/>
    <n v="70438.784100000004"/>
    <x v="0"/>
    <n v="12782.5"/>
    <x v="1566"/>
    <x v="0"/>
    <m/>
  </r>
  <r>
    <d v="2025-11-19T00:44:58"/>
    <x v="1"/>
    <x v="39"/>
    <s v="IBARGUEN GARRIDO JUAN ESTEBAN"/>
    <x v="3"/>
    <x v="0"/>
    <n v="239"/>
    <n v="23.9"/>
    <n v="228.92395982783401"/>
    <s v="9 Descuentos (Transbordo) "/>
    <n v="128070.5165"/>
    <x v="0"/>
    <n v="12782.5"/>
    <x v="1566"/>
    <x v="0"/>
    <m/>
  </r>
  <r>
    <d v="2025-11-19T00:44:58"/>
    <x v="9"/>
    <x v="27"/>
    <s v="LAYOS JIMENEZ JOHAN CAMILO"/>
    <x v="2"/>
    <x v="0"/>
    <n v="119"/>
    <n v="19.8333333333333"/>
    <n v="137.35437589669999"/>
    <s v="8 Descuentos (Conduct y transbordo) "/>
    <n v="76842.309899999993"/>
    <x v="0"/>
    <n v="12782.5"/>
    <x v="1566"/>
    <x v="0"/>
    <m/>
  </r>
  <r>
    <d v="2025-11-19T00:44:58"/>
    <x v="1"/>
    <x v="28"/>
    <s v="MARULANDA JARAMILLO DAWER ANDRES"/>
    <x v="6"/>
    <x v="0"/>
    <n v="154"/>
    <n v="19.25"/>
    <n v="183.13916786226699"/>
    <s v="31 Descuentos (Transbordo) "/>
    <n v="102456.4132"/>
    <x v="0"/>
    <n v="12782.5"/>
    <x v="1566"/>
    <x v="0"/>
    <m/>
  </r>
  <r>
    <d v="2025-11-19T00:44:58"/>
    <x v="9"/>
    <x v="29"/>
    <s v="MONTOYA OSPINA GILBERTO ANTONIO "/>
    <x v="0"/>
    <x v="0"/>
    <n v="250"/>
    <n v="27.7777777777778"/>
    <n v="206.03156384504999"/>
    <s v="6 Descuentos (Transbordo) "/>
    <n v="115263.4648"/>
    <x v="0"/>
    <n v="12782.5"/>
    <x v="1566"/>
    <x v="0"/>
    <m/>
  </r>
  <r>
    <d v="2025-11-19T00:44:59"/>
    <x v="1"/>
    <x v="30"/>
    <s v="PULGARIN GARCIA YONATHAN ANDRES"/>
    <x v="0"/>
    <x v="0"/>
    <n v="190"/>
    <n v="21.1111111111111"/>
    <n v="206.03156384504999"/>
    <s v="1 Descuento (conduct) "/>
    <n v="115263.4648"/>
    <x v="1"/>
    <n v="12782.5"/>
    <x v="1566"/>
    <x v="0"/>
    <m/>
  </r>
  <r>
    <d v="2025-11-19T00:44:59"/>
    <x v="9"/>
    <x v="31"/>
    <s v="MARTINEZ CHAVERRA LUIS NORBERTO"/>
    <x v="3"/>
    <x v="0"/>
    <n v="286"/>
    <n v="28.6"/>
    <n v="228.92395982783401"/>
    <s v="6 Descuentos (Transbordo) "/>
    <n v="128070.5165"/>
    <x v="0"/>
    <n v="12782.5"/>
    <x v="1566"/>
    <x v="0"/>
    <m/>
  </r>
  <r>
    <d v="2025-11-19T00:44:59"/>
    <x v="1"/>
    <x v="32"/>
    <s v="GUTIERREZ ARICAPA DANIEL HUMBERTO"/>
    <x v="6"/>
    <x v="0"/>
    <n v="221"/>
    <n v="27.625"/>
    <n v="183.13916786226699"/>
    <s v="7 Descuentos (Transbordo) "/>
    <n v="102456.4132"/>
    <x v="1"/>
    <n v="12782.5"/>
    <x v="1566"/>
    <x v="0"/>
    <m/>
  </r>
  <r>
    <d v="2025-11-19T00:44:59"/>
    <x v="9"/>
    <x v="33"/>
    <s v="FRANCO CARVAJAL GERARDO ANTONIO"/>
    <x v="3"/>
    <x v="0"/>
    <n v="238"/>
    <n v="23.8"/>
    <n v="228.92395982783401"/>
    <s v="6 Descuentos (Transbordo) "/>
    <n v="128070.5165"/>
    <x v="0"/>
    <n v="12782.5"/>
    <x v="1566"/>
    <x v="0"/>
    <m/>
  </r>
  <r>
    <d v="2025-11-19T00:44:59"/>
    <x v="1"/>
    <x v="34"/>
    <s v="PALMAR PANA EDIXON JOSUE"/>
    <x v="2"/>
    <x v="0"/>
    <n v="142"/>
    <n v="23.6666666666667"/>
    <n v="137.35437589669999"/>
    <s v="4 Descuentos (Transbordo) "/>
    <n v="76842.309899999993"/>
    <x v="0"/>
    <n v="12782.5"/>
    <x v="1566"/>
    <x v="0"/>
    <m/>
  </r>
  <r>
    <d v="2025-11-19T00:45:00"/>
    <x v="9"/>
    <x v="35"/>
    <s v="OCAMPO OCAMPO ANTONIO JOSE"/>
    <x v="0"/>
    <x v="0"/>
    <n v="185"/>
    <n v="20.5555555555556"/>
    <n v="206.03156384504999"/>
    <s v="1 Descuento (Transbordo) "/>
    <n v="115263.4648"/>
    <x v="0"/>
    <n v="12782.5"/>
    <x v="1566"/>
    <x v="0"/>
    <m/>
  </r>
  <r>
    <d v="2025-11-19T00:45:00"/>
    <x v="1"/>
    <x v="41"/>
    <s v="GARCIA DAVID WILSON ALBERTO"/>
    <x v="3"/>
    <x v="0"/>
    <n v="182"/>
    <n v="18.2"/>
    <n v="228.92395982783401"/>
    <m/>
    <n v="128070.5165"/>
    <x v="1"/>
    <n v="12782.5"/>
    <x v="1566"/>
    <x v="0"/>
    <m/>
  </r>
  <r>
    <d v="2025-11-19T00:45:00"/>
    <x v="9"/>
    <x v="40"/>
    <s v="LOPERA ALVAREZ ESTIVEN"/>
    <x v="3"/>
    <x v="0"/>
    <n v="256"/>
    <n v="25.6"/>
    <n v="228.92395982783401"/>
    <s v="Se descuenta 0.5 viaje de 12 18 pm ya que NO ingresa a placita zea "/>
    <n v="121667.10649999999"/>
    <x v="1"/>
    <n v="12782.5"/>
    <x v="1566"/>
    <x v="2"/>
    <n v="11.446"/>
  </r>
  <r>
    <d v="2025-11-19T00:45:00"/>
    <x v="1"/>
    <x v="42"/>
    <s v="CALLE BOTERO ANDRES CAMILO"/>
    <x v="0"/>
    <x v="0"/>
    <n v="244"/>
    <n v="27.1111111111111"/>
    <n v="206.03156384504999"/>
    <m/>
    <n v="115263.4648"/>
    <x v="1"/>
    <n v="12782.5"/>
    <x v="1566"/>
    <x v="0"/>
    <m/>
  </r>
  <r>
    <d v="2025-11-20T02:54:42"/>
    <x v="9"/>
    <x v="0"/>
    <s v="SUAREZ ESCUDERO JONATAN"/>
    <x v="6"/>
    <x v="0"/>
    <n v="154"/>
    <n v="19.25"/>
    <n v="180.06741573033699"/>
    <s v="26 Descuentos (Conduct y transbordo) "/>
    <n v="100659.4382"/>
    <x v="0"/>
    <n v="12487.5"/>
    <x v="1567"/>
    <x v="0"/>
    <m/>
  </r>
  <r>
    <d v="2025-11-20T02:54:43"/>
    <x v="1"/>
    <x v="36"/>
    <s v="PARIAS MURIEL JHON FREDY"/>
    <x v="0"/>
    <x v="0"/>
    <n v="215"/>
    <n v="23.8888888888889"/>
    <n v="202.575842696629"/>
    <m/>
    <n v="113241.868"/>
    <x v="1"/>
    <n v="12487.5"/>
    <x v="1567"/>
    <x v="0"/>
    <m/>
  </r>
  <r>
    <d v="2025-11-20T02:54:43"/>
    <x v="9"/>
    <x v="37"/>
    <s v="SANCHEZ BETANCOURT FRANSCISCO"/>
    <x v="0"/>
    <x v="0"/>
    <n v="199"/>
    <n v="22.1111111111111"/>
    <n v="202.575842696629"/>
    <s v="12 Descuentos (Transbordo y despachador) "/>
    <n v="113241.868"/>
    <x v="0"/>
    <n v="12487.5"/>
    <x v="1567"/>
    <x v="0"/>
    <m/>
  </r>
  <r>
    <d v="2025-11-20T02:54:43"/>
    <x v="1"/>
    <x v="2"/>
    <s v="LONDOO LOPERA DUVAN ANDRES"/>
    <x v="6"/>
    <x v="0"/>
    <n v="190"/>
    <n v="23.75"/>
    <n v="180.06741573033699"/>
    <s v="2 Descuentos (transbordo) "/>
    <n v="100659.4382"/>
    <x v="1"/>
    <n v="12487.5"/>
    <x v="1567"/>
    <x v="0"/>
    <m/>
  </r>
  <r>
    <d v="2025-11-20T02:54:44"/>
    <x v="9"/>
    <x v="3"/>
    <s v="LOPERA ALVAREZ ESTIVEN"/>
    <x v="3"/>
    <x v="0"/>
    <n v="232"/>
    <n v="23.2"/>
    <n v="225.084269662921"/>
    <s v="21 Descuentos (Transbordo, despachador y usuario desubicado) "/>
    <n v="125824.2978"/>
    <x v="0"/>
    <n v="12487.5"/>
    <x v="1567"/>
    <x v="0"/>
    <m/>
  </r>
  <r>
    <d v="2025-11-20T02:54:44"/>
    <x v="1"/>
    <x v="4"/>
    <s v="JARAMILLO JARAMILLO FRANCISCO WBEIMAR"/>
    <x v="6"/>
    <x v="0"/>
    <n v="167"/>
    <n v="20.875"/>
    <n v="180.06741573033699"/>
    <m/>
    <n v="100659.4382"/>
    <x v="1"/>
    <n v="12487.5"/>
    <x v="1567"/>
    <x v="0"/>
    <m/>
  </r>
  <r>
    <d v="2025-11-20T02:54:44"/>
    <x v="9"/>
    <x v="5"/>
    <s v="GONZALEZ PEREZ RAFAEL JOSE"/>
    <x v="12"/>
    <x v="0"/>
    <n v="297"/>
    <n v="22.846153846153801"/>
    <n v="292.60955056179802"/>
    <s v="3 Descuentos (Transbordo) "/>
    <n v="163571.5871"/>
    <x v="1"/>
    <n v="12487.5"/>
    <x v="1567"/>
    <x v="0"/>
    <m/>
  </r>
  <r>
    <d v="2025-11-20T02:54:44"/>
    <x v="1"/>
    <x v="6"/>
    <s v="CARTAGENA RAMIREZ FREDY ALONSO"/>
    <x v="3"/>
    <x v="0"/>
    <n v="245"/>
    <n v="24.5"/>
    <n v="225.084269662921"/>
    <s v="1 Descuento (Conduct) "/>
    <n v="125824.2978"/>
    <x v="0"/>
    <n v="12487.5"/>
    <x v="1567"/>
    <x v="0"/>
    <m/>
  </r>
  <r>
    <d v="2025-11-20T02:54:45"/>
    <x v="9"/>
    <x v="7"/>
    <s v="MARIN ALZATE KEVIN ANDRES"/>
    <x v="0"/>
    <x v="0"/>
    <n v="215"/>
    <n v="23.8888888888889"/>
    <n v="202.575842696629"/>
    <s v="4 Descuentos (Transbordo) "/>
    <n v="113241.868"/>
    <x v="0"/>
    <n v="12487.5"/>
    <x v="1567"/>
    <x v="0"/>
    <m/>
  </r>
  <r>
    <d v="2025-11-20T02:54:45"/>
    <x v="1"/>
    <x v="8"/>
    <s v="YEPES TORRES JHON ALEXANDER"/>
    <x v="0"/>
    <x v="0"/>
    <n v="223"/>
    <n v="24.7777777777778"/>
    <n v="202.575842696629"/>
    <s v="3 Descuentos (Transbordo) "/>
    <n v="113241.868"/>
    <x v="0"/>
    <n v="12487.5"/>
    <x v="1567"/>
    <x v="0"/>
    <m/>
  </r>
  <r>
    <d v="2025-11-20T02:54:45"/>
    <x v="9"/>
    <x v="10"/>
    <s v="MIRANDA MACHADO ALVARO"/>
    <x v="6"/>
    <x v="0"/>
    <n v="166"/>
    <n v="20.75"/>
    <n v="180.06741573033699"/>
    <s v="9 Descuentos (transbordo y despachador) "/>
    <n v="100659.4382"/>
    <x v="0"/>
    <n v="12487.5"/>
    <x v="1567"/>
    <x v="0"/>
    <m/>
  </r>
  <r>
    <d v="2025-11-20T02:54:46"/>
    <x v="1"/>
    <x v="11"/>
    <s v="VERENZUELA MARTINEZ ALEXANDER"/>
    <x v="13"/>
    <x v="0"/>
    <n v="308"/>
    <n v="22"/>
    <n v="315.11797752809002"/>
    <s v="3 Descuentos (Transbordo) "/>
    <n v="176154.01689999999"/>
    <x v="1"/>
    <n v="12487.5"/>
    <x v="1567"/>
    <x v="0"/>
    <m/>
  </r>
  <r>
    <d v="2025-11-20T02:54:46"/>
    <x v="9"/>
    <x v="12"/>
    <s v="HERNANDEZ MACIAS GILBERTO"/>
    <x v="9"/>
    <x v="0"/>
    <n v="278"/>
    <n v="24.173913043478301"/>
    <n v="258.84691011235998"/>
    <s v="2 Descuentos (transbordo) "/>
    <n v="144697.9424"/>
    <x v="1"/>
    <n v="12487.5"/>
    <x v="1567"/>
    <x v="0"/>
    <m/>
  </r>
  <r>
    <d v="2025-11-20T02:54:46"/>
    <x v="1"/>
    <x v="13"/>
    <s v="PEREZ GARCIA JUAN ESTEBAN"/>
    <x v="6"/>
    <x v="0"/>
    <n v="155"/>
    <n v="19.375"/>
    <n v="180.06741573033699"/>
    <s v="2 Descuentos (transbordo y conduct) "/>
    <n v="100659.4382"/>
    <x v="0"/>
    <n v="12487.5"/>
    <x v="1567"/>
    <x v="0"/>
    <m/>
  </r>
  <r>
    <d v="2025-11-20T02:54:47"/>
    <x v="9"/>
    <x v="14"/>
    <s v="HINCAPIE VILLA JUAN ESTIVEN"/>
    <x v="0"/>
    <x v="0"/>
    <n v="185"/>
    <n v="20.5555555555556"/>
    <n v="202.575842696629"/>
    <m/>
    <n v="113241.868"/>
    <x v="0"/>
    <n v="12487.5"/>
    <x v="1567"/>
    <x v="0"/>
    <m/>
  </r>
  <r>
    <d v="2025-11-20T02:54:47"/>
    <x v="1"/>
    <x v="15"/>
    <s v="ALBERTO ARISTIZABAL RAFAEL"/>
    <x v="2"/>
    <x v="0"/>
    <n v="130"/>
    <n v="21.6666666666667"/>
    <n v="135.05056179775301"/>
    <s v="1 Descuento (Transbordo)"/>
    <n v="75494.578699999998"/>
    <x v="0"/>
    <n v="12487.5"/>
    <x v="1567"/>
    <x v="0"/>
    <m/>
  </r>
  <r>
    <d v="2025-11-20T02:54:47"/>
    <x v="9"/>
    <x v="17"/>
    <s v="MURILLO  YORMAN ANDRES"/>
    <x v="6"/>
    <x v="0"/>
    <n v="223"/>
    <n v="27.875"/>
    <n v="180.06741573033699"/>
    <s v="5 Descuentos (Transbordo) "/>
    <n v="100659.4382"/>
    <x v="0"/>
    <n v="12487.5"/>
    <x v="1567"/>
    <x v="0"/>
    <m/>
  </r>
  <r>
    <d v="2025-11-20T02:54:48"/>
    <x v="1"/>
    <x v="18"/>
    <s v="DAVID  HENRY GIOVANNY"/>
    <x v="3"/>
    <x v="0"/>
    <n v="256"/>
    <n v="25.6"/>
    <n v="225.084269662921"/>
    <s v="JULIAN MACIAS Realiz 5 viajes donde moviliz 120 usuarios. 10 Descuentos (Oficina, despachador y transbordo) "/>
    <n v="125824.2978"/>
    <x v="0"/>
    <n v="12487.5"/>
    <x v="1567"/>
    <x v="0"/>
    <m/>
  </r>
  <r>
    <d v="2025-11-20T02:54:48"/>
    <x v="9"/>
    <x v="19"/>
    <s v="QUIRAMA CASTAEDA JHON JADER"/>
    <x v="0"/>
    <x v="0"/>
    <n v="235"/>
    <n v="26.1111111111111"/>
    <n v="202.575842696629"/>
    <m/>
    <n v="113241.868"/>
    <x v="1"/>
    <n v="12487.5"/>
    <x v="1567"/>
    <x v="0"/>
    <m/>
  </r>
  <r>
    <d v="2025-11-20T02:54:48"/>
    <x v="1"/>
    <x v="20"/>
    <s v="SALDARRIAGA PARRA LUIS ALBERTO"/>
    <x v="6"/>
    <x v="0"/>
    <n v="142"/>
    <n v="17.75"/>
    <n v="180.06741573033699"/>
    <s v="8 Descuentos (Transbordo) "/>
    <n v="100659.4382"/>
    <x v="2"/>
    <n v="12487.5"/>
    <x v="1567"/>
    <x v="0"/>
    <m/>
  </r>
  <r>
    <d v="2025-11-20T02:54:49"/>
    <x v="9"/>
    <x v="21"/>
    <s v="JIMENEZ HERNANDEZ ESTEBAN CAMILO"/>
    <x v="2"/>
    <x v="0"/>
    <n v="145"/>
    <n v="24.1666666666667"/>
    <n v="135.05056179775301"/>
    <s v="17 Descuentos (transbordo) "/>
    <n v="75494.578699999998"/>
    <x v="0"/>
    <n v="12487.5"/>
    <x v="1567"/>
    <x v="0"/>
    <m/>
  </r>
  <r>
    <d v="2025-11-20T02:54:49"/>
    <x v="1"/>
    <x v="38"/>
    <s v="JIMENEZ HURTADO CARLOS ESTIVEN"/>
    <x v="0"/>
    <x v="0"/>
    <n v="142"/>
    <n v="15.7777777777778"/>
    <n v="202.575842696629"/>
    <m/>
    <n v="113241.868"/>
    <x v="1"/>
    <n v="12487.5"/>
    <x v="1567"/>
    <x v="0"/>
    <m/>
  </r>
  <r>
    <d v="2025-11-20T02:54:49"/>
    <x v="9"/>
    <x v="22"/>
    <s v="CIRO MARIN RODRIGO ALBERTO"/>
    <x v="0"/>
    <x v="0"/>
    <n v="168"/>
    <n v="18.6666666666667"/>
    <n v="202.575842696629"/>
    <s v="16 Descuentos (transbordo y despachador) "/>
    <n v="113241.868"/>
    <x v="0"/>
    <n v="12487.5"/>
    <x v="1567"/>
    <x v="0"/>
    <m/>
  </r>
  <r>
    <d v="2025-11-20T02:54:50"/>
    <x v="1"/>
    <x v="23"/>
    <s v="HENAO MUOZ FERNEY"/>
    <x v="0"/>
    <x v="0"/>
    <n v="211"/>
    <n v="23.4444444444444"/>
    <n v="202.575842696629"/>
    <m/>
    <n v="113241.868"/>
    <x v="0"/>
    <n v="12487.5"/>
    <x v="1567"/>
    <x v="0"/>
    <m/>
  </r>
  <r>
    <d v="2025-11-20T02:54:50"/>
    <x v="9"/>
    <x v="24"/>
    <s v="OSORIO URREGO SANTIAGO"/>
    <x v="0"/>
    <x v="0"/>
    <n v="194"/>
    <n v="21.5555555555556"/>
    <n v="202.575842696629"/>
    <s v="6 Descuentos (Transbordo) "/>
    <n v="113241.868"/>
    <x v="0"/>
    <n v="12487.5"/>
    <x v="1567"/>
    <x v="0"/>
    <m/>
  </r>
  <r>
    <d v="2025-11-20T02:54:50"/>
    <x v="1"/>
    <x v="25"/>
    <s v="LEON PEREZ RAUL ENRIQUE"/>
    <x v="0"/>
    <x v="0"/>
    <n v="187"/>
    <n v="20.7777777777778"/>
    <n v="202.575842696629"/>
    <m/>
    <n v="113241.868"/>
    <x v="0"/>
    <n v="12487.5"/>
    <x v="1567"/>
    <x v="0"/>
    <m/>
  </r>
  <r>
    <d v="2025-11-20T02:54:51"/>
    <x v="9"/>
    <x v="26"/>
    <s v="AGUDELO GARCIA LLORDIN ELIAS"/>
    <x v="2"/>
    <x v="0"/>
    <n v="134"/>
    <n v="20.615384615384599"/>
    <n v="146.30477528089901"/>
    <s v="4 Descuentos (usuario desubicado y transbordo) "/>
    <n v="81785.7935"/>
    <x v="0"/>
    <n v="12487.5"/>
    <x v="1567"/>
    <x v="0"/>
    <m/>
  </r>
  <r>
    <d v="2025-11-20T02:54:51"/>
    <x v="1"/>
    <x v="39"/>
    <s v="IBARGUEN GARRIDO JUAN ESTEBAN"/>
    <x v="0"/>
    <x v="0"/>
    <n v="214"/>
    <n v="23.7777777777778"/>
    <n v="202.575842696629"/>
    <s v="4 Descuentos (Transbordo) "/>
    <n v="113241.868"/>
    <x v="0"/>
    <n v="12487.5"/>
    <x v="1567"/>
    <x v="0"/>
    <m/>
  </r>
  <r>
    <d v="2025-11-20T02:54:51"/>
    <x v="9"/>
    <x v="27"/>
    <s v="LAYOS JIMENEZ JOHAN CAMILO"/>
    <x v="6"/>
    <x v="0"/>
    <n v="158"/>
    <n v="19.75"/>
    <n v="180.06741573033699"/>
    <s v="14 Descuentos (Transbordo) "/>
    <n v="100659.4382"/>
    <x v="0"/>
    <n v="12487.5"/>
    <x v="1567"/>
    <x v="0"/>
    <m/>
  </r>
  <r>
    <d v="2025-11-20T02:54:51"/>
    <x v="1"/>
    <x v="28"/>
    <s v="MARULANDA JARAMILLO DAWER ANDRES"/>
    <x v="0"/>
    <x v="0"/>
    <n v="199"/>
    <n v="22.1111111111111"/>
    <n v="202.575842696629"/>
    <s v="4 Descuentos (Transbordo) "/>
    <n v="113241.868"/>
    <x v="0"/>
    <n v="12487.5"/>
    <x v="1567"/>
    <x v="0"/>
    <m/>
  </r>
  <r>
    <d v="2025-11-20T02:54:52"/>
    <x v="9"/>
    <x v="29"/>
    <s v="MONTOYA OSPINA GILBERTO ANTONIO"/>
    <x v="0"/>
    <x v="0"/>
    <n v="225"/>
    <n v="25"/>
    <n v="202.575842696629"/>
    <s v="1 Descuento (Conduct) "/>
    <n v="113241.868"/>
    <x v="0"/>
    <n v="12487.5"/>
    <x v="1567"/>
    <x v="0"/>
    <m/>
  </r>
  <r>
    <d v="2025-11-20T02:54:52"/>
    <x v="1"/>
    <x v="30"/>
    <s v="ARAQUE ARROYAVE JOSE ALBEIRO"/>
    <x v="0"/>
    <x v="0"/>
    <n v="238"/>
    <n v="26.4444444444444"/>
    <n v="202.575842696629"/>
    <m/>
    <n v="113241.868"/>
    <x v="1"/>
    <n v="12487.5"/>
    <x v="1567"/>
    <x v="0"/>
    <m/>
  </r>
  <r>
    <d v="2025-11-20T02:54:52"/>
    <x v="9"/>
    <x v="31"/>
    <s v="MARTINEZ CHAVERRA LUIS NORBERTO"/>
    <x v="6"/>
    <x v="0"/>
    <n v="223"/>
    <n v="27.875"/>
    <n v="180.06741573033699"/>
    <m/>
    <n v="100659.4382"/>
    <x v="0"/>
    <n v="12487.5"/>
    <x v="1567"/>
    <x v="0"/>
    <m/>
  </r>
  <r>
    <d v="2025-11-20T02:54:53"/>
    <x v="1"/>
    <x v="32"/>
    <s v="GUTIERREZ ARICAPA DANIEL HUMBERTO"/>
    <x v="3"/>
    <x v="0"/>
    <n v="252"/>
    <n v="25.2"/>
    <n v="225.084269662921"/>
    <s v="11 Descuentos (Transbordo y usuarios desubicados) "/>
    <n v="125824.2978"/>
    <x v="1"/>
    <n v="12487.5"/>
    <x v="1567"/>
    <x v="0"/>
    <m/>
  </r>
  <r>
    <d v="2025-11-20T02:54:53"/>
    <x v="9"/>
    <x v="33"/>
    <s v="FRANCO CARVAJAL GERARDO ANTONIO"/>
    <x v="3"/>
    <x v="0"/>
    <n v="176"/>
    <n v="17.600000000000001"/>
    <n v="225.084269662921"/>
    <m/>
    <n v="125824.2978"/>
    <x v="0"/>
    <n v="12487.5"/>
    <x v="1567"/>
    <x v="0"/>
    <m/>
  </r>
  <r>
    <d v="2025-11-20T02:54:53"/>
    <x v="1"/>
    <x v="34"/>
    <s v="MACEA ARBELAEZ MATEO"/>
    <x v="6"/>
    <x v="0"/>
    <n v="191"/>
    <n v="23.875"/>
    <n v="180.06741573033699"/>
    <s v="5 Descuentos (Transbordo) "/>
    <n v="100659.4382"/>
    <x v="0"/>
    <n v="12487.5"/>
    <x v="1567"/>
    <x v="0"/>
    <m/>
  </r>
  <r>
    <d v="2025-11-20T02:54:54"/>
    <x v="9"/>
    <x v="35"/>
    <s v="OCAMPO OCAMPO ANTONIO JOSE"/>
    <x v="3"/>
    <x v="0"/>
    <n v="187"/>
    <n v="18.7"/>
    <n v="225.084269662921"/>
    <s v="1 Descuento (Conduct) "/>
    <n v="125824.2978"/>
    <x v="0"/>
    <n v="12487.5"/>
    <x v="1567"/>
    <x v="0"/>
    <m/>
  </r>
  <r>
    <d v="2025-11-20T02:54:54"/>
    <x v="1"/>
    <x v="41"/>
    <s v="PALMAR PANA EDIXON JOSUE"/>
    <x v="0"/>
    <x v="0"/>
    <n v="210"/>
    <n v="23.3333333333333"/>
    <n v="202.575842696629"/>
    <s v="3 Descuentos (Transbordo) "/>
    <n v="113241.868"/>
    <x v="1"/>
    <n v="12487.5"/>
    <x v="1567"/>
    <x v="0"/>
    <m/>
  </r>
  <r>
    <d v="2025-11-20T02:54:54"/>
    <x v="9"/>
    <x v="40"/>
    <s v="AGUDELO GARCIA DENIN ANGELO"/>
    <x v="0"/>
    <x v="0"/>
    <n v="194"/>
    <n v="21.5555555555556"/>
    <n v="202.575842696629"/>
    <s v="1 Descuento (Despachador) "/>
    <n v="113241.868"/>
    <x v="1"/>
    <n v="12487.5"/>
    <x v="1567"/>
    <x v="0"/>
    <m/>
  </r>
  <r>
    <d v="2025-11-20T02:54:54"/>
    <x v="1"/>
    <x v="42"/>
    <s v="CALLE BOTERO ANDRES CAMILO"/>
    <x v="2"/>
    <x v="0"/>
    <n v="150"/>
    <n v="25"/>
    <n v="135.05056179775301"/>
    <s v="2 Descuentos (usuario desubicado y despachador) "/>
    <n v="75494.578699999998"/>
    <x v="1"/>
    <n v="12487.5"/>
    <x v="1567"/>
    <x v="0"/>
    <m/>
  </r>
  <r>
    <d v="2025-11-20T03:05:05"/>
    <x v="9"/>
    <x v="0"/>
    <s v="HINCAPIE VILLA JUAN ESTIVEN"/>
    <x v="3"/>
    <x v="0"/>
    <n v="201"/>
    <n v="20.100000000000001"/>
    <n v="228.712241653418"/>
    <m/>
    <n v="127946.6614"/>
    <x v="0"/>
    <n v="13178.3784"/>
    <x v="1568"/>
    <x v="0"/>
    <m/>
  </r>
  <r>
    <d v="2025-11-20T03:05:05"/>
    <x v="1"/>
    <x v="36"/>
    <s v="PARIAS MURIEL JHON FREDY"/>
    <x v="0"/>
    <x v="0"/>
    <n v="246"/>
    <n v="27.3333333333333"/>
    <n v="205.84101748807601"/>
    <m/>
    <n v="115151.9952"/>
    <x v="1"/>
    <n v="13178.3784"/>
    <x v="1568"/>
    <x v="0"/>
    <m/>
  </r>
  <r>
    <d v="2025-11-20T03:05:06"/>
    <x v="9"/>
    <x v="1"/>
    <s v="GONZALEZ IPUANA RENE"/>
    <x v="0"/>
    <x v="0"/>
    <n v="213"/>
    <n v="23.6666666666667"/>
    <n v="205.84101748807601"/>
    <s v="Se adicionan 12 Usuarios restantes del dia 31/10 "/>
    <n v="115151.9952"/>
    <x v="0"/>
    <n v="13178.3784"/>
    <x v="1568"/>
    <x v="0"/>
    <m/>
  </r>
  <r>
    <d v="2025-11-20T03:05:06"/>
    <x v="1"/>
    <x v="37"/>
    <s v="SANCHEZ BETANCOURT FRANSCISCO"/>
    <x v="6"/>
    <x v="0"/>
    <n v="190"/>
    <n v="23.75"/>
    <n v="182.96979332273401"/>
    <m/>
    <n v="102357.3291"/>
    <x v="0"/>
    <n v="13178.3784"/>
    <x v="1568"/>
    <x v="0"/>
    <m/>
  </r>
  <r>
    <d v="2025-11-20T03:05:06"/>
    <x v="9"/>
    <x v="2"/>
    <s v="VERENZUELA MARTINEZ ALEXANDER"/>
    <x v="0"/>
    <x v="0"/>
    <n v="218"/>
    <n v="24.2222222222222"/>
    <n v="205.84101748807601"/>
    <m/>
    <n v="115151.9952"/>
    <x v="1"/>
    <n v="13178.3784"/>
    <x v="1568"/>
    <x v="0"/>
    <m/>
  </r>
  <r>
    <d v="2025-11-20T03:05:07"/>
    <x v="1"/>
    <x v="3"/>
    <s v="OSORIO URREGO SANTIAGO"/>
    <x v="4"/>
    <x v="0"/>
    <n v="144"/>
    <n v="20.571428571428601"/>
    <n v="160.098569157393"/>
    <m/>
    <n v="89562.663"/>
    <x v="0"/>
    <n v="13178.3784"/>
    <x v="1568"/>
    <x v="0"/>
    <m/>
  </r>
  <r>
    <d v="2025-11-20T03:05:07"/>
    <x v="9"/>
    <x v="4"/>
    <s v="PALACIO ARIAS YORFAN ALEXIS"/>
    <x v="8"/>
    <x v="0"/>
    <n v="94"/>
    <n v="18.8"/>
    <n v="114.356120826709"/>
    <s v="2 Descuentos (Usuarios desubicados) "/>
    <n v="63973.330699999999"/>
    <x v="1"/>
    <n v="13178.3784"/>
    <x v="1568"/>
    <x v="0"/>
    <m/>
  </r>
  <r>
    <d v="2025-11-20T03:05:07"/>
    <x v="1"/>
    <x v="5"/>
    <s v="GONZALEZ PEREZ RAFAEL JOSE"/>
    <x v="3"/>
    <x v="0"/>
    <n v="216"/>
    <n v="21.6"/>
    <n v="228.712241653418"/>
    <s v="5 Descuentos (Jefe de ruta, transbordo y usuario desubicado) "/>
    <n v="127946.6614"/>
    <x v="1"/>
    <n v="13178.3784"/>
    <x v="1568"/>
    <x v="0"/>
    <m/>
  </r>
  <r>
    <d v="2025-11-20T03:05:07"/>
    <x v="9"/>
    <x v="6"/>
    <s v="CARTAGENA RAMIREZ FREDY ALONSO"/>
    <x v="9"/>
    <x v="0"/>
    <n v="288"/>
    <n v="24"/>
    <n v="274.454689984102"/>
    <s v="2 Descuentos (conduct y usuario desubicado) "/>
    <n v="153535.99359999999"/>
    <x v="0"/>
    <n v="13178.3784"/>
    <x v="1568"/>
    <x v="0"/>
    <m/>
  </r>
  <r>
    <d v="2025-11-20T03:05:08"/>
    <x v="1"/>
    <x v="7"/>
    <s v="MARIN ALZATE KEVIN ANDRES"/>
    <x v="8"/>
    <x v="0"/>
    <n v="114"/>
    <n v="22.8"/>
    <n v="114.356120826709"/>
    <m/>
    <n v="63973.330699999999"/>
    <x v="0"/>
    <n v="13178.3784"/>
    <x v="1568"/>
    <x v="0"/>
    <m/>
  </r>
  <r>
    <d v="2025-11-20T03:05:08"/>
    <x v="9"/>
    <x v="8"/>
    <s v="YEPES TORRES JHON ALEXANDER"/>
    <x v="3"/>
    <x v="0"/>
    <n v="273"/>
    <n v="27.3"/>
    <n v="228.712241653418"/>
    <m/>
    <n v="127946.6614"/>
    <x v="0"/>
    <n v="13178.3784"/>
    <x v="1568"/>
    <x v="0"/>
    <m/>
  </r>
  <r>
    <d v="2025-11-20T03:05:08"/>
    <x v="1"/>
    <x v="11"/>
    <s v="DURANGO PAEZ GILDARDO"/>
    <x v="0"/>
    <x v="0"/>
    <n v="191"/>
    <n v="21.2222222222222"/>
    <n v="205.84101748807601"/>
    <m/>
    <n v="115151.9952"/>
    <x v="1"/>
    <n v="13178.3784"/>
    <x v="1568"/>
    <x v="0"/>
    <m/>
  </r>
  <r>
    <d v="2025-11-20T03:05:09"/>
    <x v="1"/>
    <x v="13"/>
    <s v="PEREZ GARCIA JUAN ESTEBAN"/>
    <x v="0"/>
    <x v="0"/>
    <n v="202"/>
    <n v="22.4444444444444"/>
    <n v="205.84101748807601"/>
    <m/>
    <n v="115151.9952"/>
    <x v="0"/>
    <n v="13178.3784"/>
    <x v="1568"/>
    <x v="0"/>
    <m/>
  </r>
  <r>
    <d v="2025-11-20T03:05:09"/>
    <x v="9"/>
    <x v="12"/>
    <s v="HERNANDEZ MACIAS GILBERTO"/>
    <x v="0"/>
    <x v="0"/>
    <n v="182"/>
    <n v="20.2222222222222"/>
    <n v="205.84101748807601"/>
    <m/>
    <n v="115151.9952"/>
    <x v="1"/>
    <n v="13178.3784"/>
    <x v="1568"/>
    <x v="0"/>
    <m/>
  </r>
  <r>
    <d v="2025-11-20T03:05:09"/>
    <x v="9"/>
    <x v="14"/>
    <s v="PARRA VILLA YUBER ALONSO"/>
    <x v="5"/>
    <x v="0"/>
    <n v="18"/>
    <n v="18"/>
    <n v="22.8712241653418"/>
    <m/>
    <n v="12794.6661"/>
    <x v="0"/>
    <n v="13178.3784"/>
    <x v="1568"/>
    <x v="0"/>
    <m/>
  </r>
  <r>
    <d v="2025-11-20T03:05:10"/>
    <x v="1"/>
    <x v="15"/>
    <s v="ALBERTO ARISTIZABAL RAFAEL"/>
    <x v="1"/>
    <x v="0"/>
    <n v="281"/>
    <n v="25.545454545454501"/>
    <n v="251.58346581876"/>
    <m/>
    <n v="140741.32750000001"/>
    <x v="0"/>
    <n v="13178.3784"/>
    <x v="1568"/>
    <x v="0"/>
    <m/>
  </r>
  <r>
    <d v="2025-11-20T03:05:10"/>
    <x v="9"/>
    <x v="17"/>
    <s v="MURILLO  YORMAN ANDRES"/>
    <x v="0"/>
    <x v="0"/>
    <n v="229"/>
    <n v="25.4444444444444"/>
    <n v="205.84101748807601"/>
    <m/>
    <n v="115151.9952"/>
    <x v="0"/>
    <n v="13178.3784"/>
    <x v="1568"/>
    <x v="0"/>
    <m/>
  </r>
  <r>
    <d v="2025-11-20T03:05:10"/>
    <x v="1"/>
    <x v="18"/>
    <s v="MACIAS HERNANDEZ JULIAN DAVID"/>
    <x v="1"/>
    <x v="0"/>
    <n v="245"/>
    <n v="22.272727272727298"/>
    <n v="251.58346581876"/>
    <s v="1 Descuento (conduct) "/>
    <n v="140741.32750000001"/>
    <x v="0"/>
    <n v="13178.3784"/>
    <x v="1568"/>
    <x v="0"/>
    <m/>
  </r>
  <r>
    <d v="2025-11-20T03:05:11"/>
    <x v="9"/>
    <x v="19"/>
    <s v="QUIRAMA CASTAEDA JHON JADER"/>
    <x v="2"/>
    <x v="0"/>
    <n v="162"/>
    <n v="24.923076923076898"/>
    <n v="148.66295707472199"/>
    <m/>
    <n v="83165.329899999997"/>
    <x v="1"/>
    <n v="13178.3784"/>
    <x v="1568"/>
    <x v="0"/>
    <m/>
  </r>
  <r>
    <d v="2025-11-20T03:05:11"/>
    <x v="1"/>
    <x v="20"/>
    <s v="SALDARRIAGA PARRA LUIS ALBERTO"/>
    <x v="0"/>
    <x v="0"/>
    <n v="201"/>
    <n v="22.3333333333333"/>
    <n v="205.84101748807601"/>
    <m/>
    <n v="115151.9952"/>
    <x v="2"/>
    <n v="13178.3784"/>
    <x v="1568"/>
    <x v="0"/>
    <m/>
  </r>
  <r>
    <d v="2025-11-20T03:05:11"/>
    <x v="9"/>
    <x v="21"/>
    <s v="JIMENEZ HERNANDEZ ESTEBAN CAMILO"/>
    <x v="2"/>
    <x v="0"/>
    <n v="160"/>
    <n v="26.6666666666667"/>
    <n v="137.227344992051"/>
    <s v="5 Descuentos (conducts y usuarios desubicados) "/>
    <n v="76767.996799999994"/>
    <x v="0"/>
    <n v="13178.3784"/>
    <x v="1568"/>
    <x v="0"/>
    <m/>
  </r>
  <r>
    <d v="2025-11-20T03:05:12"/>
    <x v="1"/>
    <x v="22"/>
    <s v="CIRO MARIN RODRIGO ALBERTO"/>
    <x v="3"/>
    <x v="0"/>
    <n v="185"/>
    <n v="18.5"/>
    <n v="228.712241653418"/>
    <s v="6 Descuentos (Transbordo) "/>
    <n v="127946.6614"/>
    <x v="0"/>
    <n v="13178.3784"/>
    <x v="1568"/>
    <x v="0"/>
    <m/>
  </r>
  <r>
    <d v="2025-11-20T03:05:12"/>
    <x v="9"/>
    <x v="23"/>
    <s v="FLORES RINCON JORGE ALBERTO"/>
    <x v="9"/>
    <x v="0"/>
    <n v="233"/>
    <n v="19.4166666666667"/>
    <n v="274.454689984102"/>
    <m/>
    <n v="153535.99359999999"/>
    <x v="0"/>
    <n v="13178.3784"/>
    <x v="1568"/>
    <x v="0"/>
    <m/>
  </r>
  <r>
    <d v="2025-11-20T03:05:12"/>
    <x v="1"/>
    <x v="24"/>
    <s v="AGUDELO GARCIA LLORDIN ELIAS"/>
    <x v="3"/>
    <x v="0"/>
    <n v="212"/>
    <n v="21.2"/>
    <n v="228.712241653418"/>
    <m/>
    <n v="127946.6614"/>
    <x v="0"/>
    <n v="13178.3784"/>
    <x v="1568"/>
    <x v="0"/>
    <m/>
  </r>
  <r>
    <d v="2025-11-20T03:05:13"/>
    <x v="9"/>
    <x v="25"/>
    <s v="LEON PEREZ RAUL ENRIQUE"/>
    <x v="3"/>
    <x v="0"/>
    <n v="290"/>
    <n v="29"/>
    <n v="228.712241653418"/>
    <s v="3 Descuentos (Usuarios desubicados) "/>
    <n v="127946.6614"/>
    <x v="0"/>
    <n v="13178.3784"/>
    <x v="1568"/>
    <x v="0"/>
    <m/>
  </r>
  <r>
    <d v="2025-11-20T03:05:13"/>
    <x v="1"/>
    <x v="39"/>
    <s v="IBARGUEN GARRIDO JUAN ESTEBAN"/>
    <x v="6"/>
    <x v="0"/>
    <n v="166"/>
    <n v="20.75"/>
    <n v="182.96979332273401"/>
    <s v="13 Descuentos (Transbordo) "/>
    <n v="102357.3291"/>
    <x v="0"/>
    <n v="13178.3784"/>
    <x v="1568"/>
    <x v="0"/>
    <m/>
  </r>
  <r>
    <d v="2025-11-20T03:05:13"/>
    <x v="9"/>
    <x v="27"/>
    <s v="LAYOS JIMENEZ JOHAN CAMILO"/>
    <x v="6"/>
    <x v="0"/>
    <n v="156"/>
    <n v="19.5"/>
    <n v="182.96979332273401"/>
    <m/>
    <n v="102357.3291"/>
    <x v="0"/>
    <n v="13178.3784"/>
    <x v="1568"/>
    <x v="0"/>
    <m/>
  </r>
  <r>
    <d v="2025-11-20T03:05:14"/>
    <x v="1"/>
    <x v="28"/>
    <s v="MARULANDA JARAMILLO DAWER ANDRES"/>
    <x v="6"/>
    <x v="0"/>
    <n v="195"/>
    <n v="24.375"/>
    <n v="182.96979332273401"/>
    <m/>
    <n v="102357.3291"/>
    <x v="0"/>
    <n v="13178.3784"/>
    <x v="1568"/>
    <x v="0"/>
    <m/>
  </r>
  <r>
    <d v="2025-11-20T03:05:14"/>
    <x v="9"/>
    <x v="29"/>
    <s v="MONTOYA OSPINA GILBERTO ANTONIO"/>
    <x v="0"/>
    <x v="0"/>
    <n v="223"/>
    <n v="24.7777777777778"/>
    <n v="205.84101748807601"/>
    <m/>
    <n v="115151.9952"/>
    <x v="0"/>
    <n v="13178.3784"/>
    <x v="1568"/>
    <x v="0"/>
    <m/>
  </r>
  <r>
    <d v="2025-11-20T03:05:14"/>
    <x v="1"/>
    <x v="30"/>
    <s v="ARAQUE ARROYAVE JOSE ALBEIRO"/>
    <x v="2"/>
    <x v="0"/>
    <n v="181"/>
    <n v="30.1666666666667"/>
    <n v="137.227344992051"/>
    <m/>
    <n v="76767.996799999994"/>
    <x v="1"/>
    <n v="13178.3784"/>
    <x v="1568"/>
    <x v="0"/>
    <m/>
  </r>
  <r>
    <d v="2025-11-20T03:05:15"/>
    <x v="9"/>
    <x v="31"/>
    <s v="JARAMILLO JARAMILLO FRANCISCO WBEIMAR"/>
    <x v="0"/>
    <x v="0"/>
    <n v="172"/>
    <n v="19.1111111111111"/>
    <n v="205.84101748807601"/>
    <m/>
    <n v="115151.9952"/>
    <x v="0"/>
    <n v="13178.3784"/>
    <x v="1568"/>
    <x v="0"/>
    <m/>
  </r>
  <r>
    <d v="2025-11-20T03:05:15"/>
    <x v="1"/>
    <x v="32"/>
    <s v="TABORDA ROJAS DIEGO ALEJANDRO"/>
    <x v="6"/>
    <x v="0"/>
    <n v="155"/>
    <n v="19.375"/>
    <n v="182.96979332273401"/>
    <m/>
    <n v="102357.3291"/>
    <x v="1"/>
    <n v="13178.3784"/>
    <x v="1568"/>
    <x v="0"/>
    <m/>
  </r>
  <r>
    <d v="2025-11-20T03:05:15"/>
    <x v="9"/>
    <x v="33"/>
    <s v="CALLE BOTERO ANDRES CAMILO "/>
    <x v="2"/>
    <x v="0"/>
    <n v="131"/>
    <n v="21.8333333333333"/>
    <n v="137.227344992051"/>
    <s v="RICARDO CALLE Realiz 1 viaje donde moviliz 14 Usuarios "/>
    <n v="76767.996799999994"/>
    <x v="0"/>
    <n v="13178.3784"/>
    <x v="1568"/>
    <x v="0"/>
    <m/>
  </r>
  <r>
    <d v="2025-11-20T03:05:15"/>
    <x v="1"/>
    <x v="34"/>
    <s v="PALMAR PANA EDIXON JOSUE"/>
    <x v="4"/>
    <x v="0"/>
    <n v="161"/>
    <n v="23"/>
    <n v="160.098569157393"/>
    <m/>
    <n v="89562.663"/>
    <x v="0"/>
    <n v="13178.3784"/>
    <x v="1568"/>
    <x v="0"/>
    <m/>
  </r>
  <r>
    <d v="2025-11-20T03:05:16"/>
    <x v="9"/>
    <x v="35"/>
    <s v="OCAMPO OCAMPO ANTONIO JOSE"/>
    <x v="3"/>
    <x v="0"/>
    <n v="194"/>
    <n v="19.399999999999999"/>
    <n v="228.712241653418"/>
    <s v="Se descuenta 0.5 viaje de 6 06 pm ya que NO ingresa a la minorista "/>
    <n v="121549.3939"/>
    <x v="0"/>
    <n v="13178.3784"/>
    <x v="1568"/>
    <x v="2"/>
    <n v="11.435499999999999"/>
  </r>
  <r>
    <d v="2025-11-20T03:05:16"/>
    <x v="1"/>
    <x v="41"/>
    <s v="GARCIA DAVID WILSON ALBERTO"/>
    <x v="0"/>
    <x v="0"/>
    <n v="219"/>
    <n v="24.3333333333333"/>
    <n v="205.84101748807601"/>
    <s v="Se descuenta 0.5 viaje de 5 37 pm ya que NO ingresa a la minorista. 4 Descuentos (transbordo) "/>
    <n v="108754.7277"/>
    <x v="1"/>
    <n v="13178.3784"/>
    <x v="1568"/>
    <x v="2"/>
    <n v="11.435499999999999"/>
  </r>
  <r>
    <d v="2025-11-20T03:05:16"/>
    <x v="9"/>
    <x v="40"/>
    <s v="AGUDELO GARCIA DENIN ANGELO"/>
    <x v="3"/>
    <x v="0"/>
    <n v="252"/>
    <n v="25.2"/>
    <n v="228.712241653418"/>
    <s v="1 Descuento (conduct) "/>
    <n v="127946.6614"/>
    <x v="1"/>
    <n v="13178.3784"/>
    <x v="1568"/>
    <x v="0"/>
    <m/>
  </r>
  <r>
    <d v="2025-11-21T01:31:19"/>
    <x v="9"/>
    <x v="0"/>
    <s v="SUAREZ ESCUDERO JONATAN"/>
    <x v="3"/>
    <x v="0"/>
    <n v="200"/>
    <n v="20"/>
    <n v="209.490616621984"/>
    <s v="2 Descuentos (Conduct y usuario desubicado) "/>
    <n v="116702.0107"/>
    <x v="0"/>
    <n v="12341.463400000001"/>
    <x v="1569"/>
    <x v="0"/>
    <m/>
  </r>
  <r>
    <d v="2025-11-21T01:31:20"/>
    <x v="1"/>
    <x v="36"/>
    <s v="PARIAS MURIEL JHON FREDY"/>
    <x v="8"/>
    <x v="0"/>
    <n v="107"/>
    <n v="21.4"/>
    <n v="104.745308310992"/>
    <m/>
    <n v="58351.005400000002"/>
    <x v="1"/>
    <n v="12341.463400000001"/>
    <x v="1569"/>
    <x v="0"/>
    <m/>
  </r>
  <r>
    <d v="2025-11-21T01:31:20"/>
    <x v="9"/>
    <x v="37"/>
    <s v="SANCHEZ BETANCOURT FRANSCISCO"/>
    <x v="3"/>
    <x v="0"/>
    <n v="247"/>
    <n v="24.7"/>
    <n v="209.490616621984"/>
    <m/>
    <n v="116702.0107"/>
    <x v="0"/>
    <n v="12341.463400000001"/>
    <x v="1569"/>
    <x v="0"/>
    <m/>
  </r>
  <r>
    <d v="2025-11-21T01:31:20"/>
    <x v="1"/>
    <x v="2"/>
    <s v="VERENZUELA MARTINEZ ALEXANDER"/>
    <x v="12"/>
    <x v="0"/>
    <n v="290"/>
    <n v="22.307692307692299"/>
    <n v="272.33780160857901"/>
    <m/>
    <n v="151712.6139"/>
    <x v="1"/>
    <n v="12341.463400000001"/>
    <x v="1569"/>
    <x v="0"/>
    <m/>
  </r>
  <r>
    <d v="2025-11-21T01:31:21"/>
    <x v="9"/>
    <x v="3"/>
    <s v="LOPEZ PINEDA DANIEL ESTIVEN"/>
    <x v="7"/>
    <x v="0"/>
    <n v="55"/>
    <n v="18.3333333333333"/>
    <n v="62.847184986595202"/>
    <s v="2 Descuentos (Transbordo) "/>
    <n v="35010.603199999998"/>
    <x v="0"/>
    <n v="12341.463400000001"/>
    <x v="1569"/>
    <x v="0"/>
    <m/>
  </r>
  <r>
    <d v="2025-11-21T01:31:21"/>
    <x v="1"/>
    <x v="4"/>
    <s v="JARAMILLO JARAMILLO FRANCISCO WBEIMAR"/>
    <x v="0"/>
    <x v="0"/>
    <n v="206"/>
    <n v="22.8888888888889"/>
    <n v="188.541554959786"/>
    <m/>
    <n v="105031.8097"/>
    <x v="1"/>
    <n v="12341.463400000001"/>
    <x v="1569"/>
    <x v="0"/>
    <m/>
  </r>
  <r>
    <d v="2025-11-21T01:31:21"/>
    <x v="9"/>
    <x v="5"/>
    <s v="GONZALEZ PEREZ RAFAEL JOSE"/>
    <x v="9"/>
    <x v="3"/>
    <n v="236"/>
    <n v="19.6666666666667"/>
    <n v="251.38873994638101"/>
    <m/>
    <n v="140042.4129"/>
    <x v="1"/>
    <n v="12341.463400000001"/>
    <x v="1569"/>
    <x v="0"/>
    <m/>
  </r>
  <r>
    <d v="2025-11-21T01:31:21"/>
    <x v="1"/>
    <x v="6"/>
    <s v="CARTAGENA RAMIREZ FREDY ALONSO"/>
    <x v="6"/>
    <x v="0"/>
    <n v="189"/>
    <n v="23.625"/>
    <n v="167.592493297587"/>
    <m/>
    <n v="93361.608600000007"/>
    <x v="0"/>
    <n v="12341.463400000001"/>
    <x v="1569"/>
    <x v="0"/>
    <m/>
  </r>
  <r>
    <d v="2025-11-21T01:31:22"/>
    <x v="9"/>
    <x v="7"/>
    <s v="GUTIERREZ ARICAPA DANIEL HUMBERTO"/>
    <x v="6"/>
    <x v="0"/>
    <n v="189"/>
    <n v="23.625"/>
    <n v="167.592493297587"/>
    <s v="2 Descuentos (Usuarios desubicados) "/>
    <n v="93361.608600000007"/>
    <x v="0"/>
    <n v="12341.463400000001"/>
    <x v="1569"/>
    <x v="0"/>
    <m/>
  </r>
  <r>
    <d v="2025-11-21T01:31:22"/>
    <x v="1"/>
    <x v="8"/>
    <s v="YEPES TORRES JHON ALEXANDER"/>
    <x v="6"/>
    <x v="0"/>
    <n v="215"/>
    <n v="26.875"/>
    <n v="167.592493297587"/>
    <m/>
    <n v="93361.608600000007"/>
    <x v="0"/>
    <n v="12341.463400000001"/>
    <x v="1569"/>
    <x v="0"/>
    <m/>
  </r>
  <r>
    <d v="2025-11-21T01:31:22"/>
    <x v="9"/>
    <x v="9"/>
    <s v="DAVID  HENRY GIOVANNY"/>
    <x v="10"/>
    <x v="0"/>
    <n v="114"/>
    <n v="28.5"/>
    <n v="83.796246648793598"/>
    <m/>
    <n v="46680.804300000003"/>
    <x v="0"/>
    <n v="12341.463400000001"/>
    <x v="1569"/>
    <x v="0"/>
    <m/>
  </r>
  <r>
    <d v="2025-11-21T01:31:22"/>
    <x v="1"/>
    <x v="10"/>
    <s v="MIRANDA MACHADO ALVARO"/>
    <x v="3"/>
    <x v="0"/>
    <n v="259"/>
    <n v="25.9"/>
    <n v="209.490616621984"/>
    <m/>
    <n v="116702.0107"/>
    <x v="0"/>
    <n v="12341.463400000001"/>
    <x v="1569"/>
    <x v="0"/>
    <m/>
  </r>
  <r>
    <d v="2025-11-21T01:31:22"/>
    <x v="9"/>
    <x v="11"/>
    <s v="DURANGO PAEZ GILDARDO"/>
    <x v="13"/>
    <x v="0"/>
    <n v="296"/>
    <n v="21.1428571428571"/>
    <n v="293.28686327077702"/>
    <s v="3 Descuentos (Despachador y conduct) "/>
    <n v="163382.815"/>
    <x v="1"/>
    <n v="12341.463400000001"/>
    <x v="1569"/>
    <x v="0"/>
    <m/>
  </r>
  <r>
    <d v="2025-11-21T01:31:23"/>
    <x v="1"/>
    <x v="12"/>
    <s v="HERNANDEZ MACIAS GILBERTO"/>
    <x v="9"/>
    <x v="0"/>
    <n v="261"/>
    <n v="21.75"/>
    <n v="251.38873994638101"/>
    <m/>
    <n v="140042.4129"/>
    <x v="1"/>
    <n v="12341.463400000001"/>
    <x v="1569"/>
    <x v="0"/>
    <m/>
  </r>
  <r>
    <d v="2025-11-21T01:31:23"/>
    <x v="9"/>
    <x v="13"/>
    <s v="PEREZ GARCIA JUAN ESTEBAN"/>
    <x v="3"/>
    <x v="0"/>
    <n v="203"/>
    <n v="20.3"/>
    <n v="209.490616621984"/>
    <s v="9 Descuentos (Transbordo) "/>
    <n v="116702.0107"/>
    <x v="0"/>
    <n v="12341.463400000001"/>
    <x v="1569"/>
    <x v="0"/>
    <m/>
  </r>
  <r>
    <d v="2025-11-21T01:31:23"/>
    <x v="1"/>
    <x v="14"/>
    <s v="PARRA VILLA YUBER ALONSO"/>
    <x v="0"/>
    <x v="0"/>
    <n v="160"/>
    <n v="17.7777777777778"/>
    <n v="188.541554959786"/>
    <s v="10 Descuentos (Transbordo y conduct) "/>
    <n v="105031.8097"/>
    <x v="0"/>
    <n v="12341.463400000001"/>
    <x v="1569"/>
    <x v="0"/>
    <m/>
  </r>
  <r>
    <d v="2025-11-21T01:31:23"/>
    <x v="9"/>
    <x v="15"/>
    <s v="ALBERTO ARISTIZABAL RAFAEL"/>
    <x v="6"/>
    <x v="0"/>
    <n v="178"/>
    <n v="22.25"/>
    <n v="167.592493297587"/>
    <m/>
    <n v="93361.608600000007"/>
    <x v="0"/>
    <n v="12341.463400000001"/>
    <x v="1569"/>
    <x v="0"/>
    <m/>
  </r>
  <r>
    <d v="2025-11-21T01:31:24"/>
    <x v="1"/>
    <x v="17"/>
    <s v="MURILLO  YORMAN ANDRES"/>
    <x v="3"/>
    <x v="0"/>
    <n v="182"/>
    <n v="18.2"/>
    <n v="209.490616621984"/>
    <m/>
    <n v="116702.0107"/>
    <x v="0"/>
    <n v="12341.463400000001"/>
    <x v="1569"/>
    <x v="0"/>
    <m/>
  </r>
  <r>
    <d v="2025-11-21T01:31:24"/>
    <x v="9"/>
    <x v="18"/>
    <s v="DURANGO DAVID JOSE"/>
    <x v="9"/>
    <x v="0"/>
    <n v="235"/>
    <n v="19.5833333333333"/>
    <n v="251.38873994638101"/>
    <s v="JULIAN MACIAS Realiz 6 viajes donde moviliz 125 usuarios "/>
    <n v="140042.4129"/>
    <x v="0"/>
    <n v="12341.463400000001"/>
    <x v="1569"/>
    <x v="0"/>
    <m/>
  </r>
  <r>
    <d v="2025-11-21T01:31:24"/>
    <x v="1"/>
    <x v="19"/>
    <s v="QUIRAMA CASTAEDA JHON JADER"/>
    <x v="3"/>
    <x v="0"/>
    <n v="194"/>
    <n v="19.399999999999999"/>
    <n v="209.490616621984"/>
    <m/>
    <n v="116702.0107"/>
    <x v="1"/>
    <n v="12341.463400000001"/>
    <x v="1569"/>
    <x v="0"/>
    <m/>
  </r>
  <r>
    <d v="2025-11-21T01:31:24"/>
    <x v="9"/>
    <x v="20"/>
    <s v="SALDARRIAGA PARRA LUIS ALBERTO"/>
    <x v="6"/>
    <x v="0"/>
    <n v="156"/>
    <n v="19.5"/>
    <n v="167.592493297587"/>
    <m/>
    <n v="93361.608600000007"/>
    <x v="2"/>
    <n v="12341.463400000001"/>
    <x v="1569"/>
    <x v="0"/>
    <m/>
  </r>
  <r>
    <d v="2025-11-21T01:31:25"/>
    <x v="1"/>
    <x v="21"/>
    <s v="JIMENEZ HERNANDEZ ESTEBAN CAMILO"/>
    <x v="4"/>
    <x v="0"/>
    <n v="172"/>
    <n v="24.571428571428601"/>
    <n v="146.64343163538899"/>
    <s v="6 Descuentos (Transbordo y conducts) "/>
    <n v="81691.407500000001"/>
    <x v="0"/>
    <n v="12341.463400000001"/>
    <x v="1569"/>
    <x v="0"/>
    <m/>
  </r>
  <r>
    <d v="2025-11-21T01:31:25"/>
    <x v="9"/>
    <x v="38"/>
    <s v="JIMENEZ HURTADO CARLOS ESTIVEN"/>
    <x v="3"/>
    <x v="0"/>
    <n v="192"/>
    <n v="19.2"/>
    <n v="209.490616621984"/>
    <m/>
    <n v="116702.0107"/>
    <x v="1"/>
    <n v="12341.463400000001"/>
    <x v="1569"/>
    <x v="0"/>
    <m/>
  </r>
  <r>
    <d v="2025-11-21T01:31:25"/>
    <x v="1"/>
    <x v="22"/>
    <s v="CIRO MARIN RODRIGO ALBERTO"/>
    <x v="0"/>
    <x v="0"/>
    <n v="148"/>
    <n v="16.4444444444444"/>
    <n v="188.541554959786"/>
    <s v="1 Descuento (Asociado) "/>
    <n v="105031.8097"/>
    <x v="0"/>
    <n v="12341.463400000001"/>
    <x v="1569"/>
    <x v="0"/>
    <m/>
  </r>
  <r>
    <d v="2025-11-21T01:31:25"/>
    <x v="9"/>
    <x v="23"/>
    <s v="FLORES RINCON JORGE ALBERTO"/>
    <x v="15"/>
    <x v="0"/>
    <n v="314"/>
    <n v="20.933333333333302"/>
    <n v="314.23592493297599"/>
    <s v="1 Descuento (Oficina) "/>
    <n v="175053.01610000001"/>
    <x v="0"/>
    <n v="12341.463400000001"/>
    <x v="1569"/>
    <x v="0"/>
    <m/>
  </r>
  <r>
    <d v="2025-11-21T01:31:26"/>
    <x v="1"/>
    <x v="24"/>
    <s v="OSORIO URREGO SANTIAGO"/>
    <x v="3"/>
    <x v="0"/>
    <n v="202"/>
    <n v="20.2"/>
    <n v="209.490616621984"/>
    <s v="2 Descuentos (Despachador) "/>
    <n v="116702.0107"/>
    <x v="0"/>
    <n v="12341.463400000001"/>
    <x v="1569"/>
    <x v="0"/>
    <m/>
  </r>
  <r>
    <d v="2025-11-21T01:31:26"/>
    <x v="9"/>
    <x v="25"/>
    <s v="LEON PEREZ RAUL ENRIQUE"/>
    <x v="0"/>
    <x v="0"/>
    <n v="181"/>
    <n v="20.1111111111111"/>
    <n v="188.541554959786"/>
    <m/>
    <n v="105031.8097"/>
    <x v="0"/>
    <n v="12341.463400000001"/>
    <x v="1569"/>
    <x v="0"/>
    <m/>
  </r>
  <r>
    <d v="2025-11-21T01:31:26"/>
    <x v="1"/>
    <x v="26"/>
    <s v="DAVID  HENRY GIOVANNY"/>
    <x v="6"/>
    <x v="0"/>
    <n v="192"/>
    <n v="24"/>
    <n v="167.592493297587"/>
    <s v="LLORDIN AGUDELO Realiz 2 viajes donde moviliz 44 Usuarios "/>
    <n v="93361.608600000007"/>
    <x v="0"/>
    <n v="12341.463400000001"/>
    <x v="1569"/>
    <x v="0"/>
    <m/>
  </r>
  <r>
    <d v="2025-11-21T01:31:26"/>
    <x v="9"/>
    <x v="39"/>
    <s v="IBARGUEN GARRIDO JUAN ESTEBAN"/>
    <x v="0"/>
    <x v="0"/>
    <n v="161"/>
    <n v="17.8888888888889"/>
    <n v="188.541554959786"/>
    <s v="Se descuenta 0.5 viaje de 2 42 pm ya que NO ingresa a la minorista. 18 Descuentos (Transbordo) "/>
    <n v="99196.727199999994"/>
    <x v="0"/>
    <n v="12341.463400000001"/>
    <x v="1569"/>
    <x v="2"/>
    <n v="10.474500000000001"/>
  </r>
  <r>
    <d v="2025-11-21T01:31:27"/>
    <x v="1"/>
    <x v="27"/>
    <s v="LAYOS JIMENEZ JOHAN CAMILO"/>
    <x v="6"/>
    <x v="0"/>
    <n v="146"/>
    <n v="18.25"/>
    <n v="167.592493297587"/>
    <s v="10 Descuentos (Transbordo) "/>
    <n v="93361.608600000007"/>
    <x v="0"/>
    <n v="12341.463400000001"/>
    <x v="1569"/>
    <x v="0"/>
    <m/>
  </r>
  <r>
    <d v="2025-11-21T01:31:27"/>
    <x v="9"/>
    <x v="28"/>
    <s v="MARULANDA JARAMILLO DAWER ANDRES"/>
    <x v="3"/>
    <x v="0"/>
    <n v="167"/>
    <n v="16.7"/>
    <n v="209.490616621984"/>
    <s v="1 Descuento (Despachador) "/>
    <n v="116702.0107"/>
    <x v="0"/>
    <n v="12341.463400000001"/>
    <x v="1569"/>
    <x v="0"/>
    <m/>
  </r>
  <r>
    <d v="2025-11-21T01:31:27"/>
    <x v="1"/>
    <x v="29"/>
    <s v="MONTOYA OSPINA GILBERTO ANTONIO"/>
    <x v="0"/>
    <x v="0"/>
    <n v="185"/>
    <n v="20.5555555555556"/>
    <n v="188.541554959786"/>
    <s v="6 Descuentos (Transbordo y usuario desubicado) "/>
    <n v="105031.8097"/>
    <x v="0"/>
    <n v="12341.463400000001"/>
    <x v="1569"/>
    <x v="0"/>
    <m/>
  </r>
  <r>
    <d v="2025-11-21T01:31:27"/>
    <x v="9"/>
    <x v="30"/>
    <s v="ARAQUE ARROYAVE JOSE ALBEIRO"/>
    <x v="0"/>
    <x v="0"/>
    <n v="238"/>
    <n v="26.4444444444444"/>
    <n v="188.541554959786"/>
    <s v="1 Descuento (Transbordo) "/>
    <n v="105031.8097"/>
    <x v="1"/>
    <n v="12341.463400000001"/>
    <x v="1569"/>
    <x v="0"/>
    <m/>
  </r>
  <r>
    <d v="2025-11-21T01:31:28"/>
    <x v="1"/>
    <x v="31"/>
    <s v="MARTINEZ CHAVERRA LUIS NORBERTO "/>
    <x v="0"/>
    <x v="0"/>
    <n v="179"/>
    <n v="19.8888888888889"/>
    <n v="188.541554959786"/>
    <s v="30 Descuentos (Conducts y transbordo) "/>
    <n v="105031.8097"/>
    <x v="0"/>
    <n v="12341.463400000001"/>
    <x v="1569"/>
    <x v="0"/>
    <m/>
  </r>
  <r>
    <d v="2025-11-21T01:31:28"/>
    <x v="9"/>
    <x v="32"/>
    <s v="TABORDA ROJAS DIEGO ALEJANDRO"/>
    <x v="4"/>
    <x v="0"/>
    <n v="157"/>
    <n v="22.428571428571399"/>
    <n v="146.64343163538899"/>
    <m/>
    <n v="81691.407500000001"/>
    <x v="1"/>
    <n v="12341.463400000001"/>
    <x v="1569"/>
    <x v="0"/>
    <m/>
  </r>
  <r>
    <d v="2025-11-21T01:31:28"/>
    <x v="1"/>
    <x v="33"/>
    <s v="GONZALEZ IPUANA RENE"/>
    <x v="0"/>
    <x v="0"/>
    <n v="196"/>
    <n v="21.7777777777778"/>
    <n v="188.541554959786"/>
    <m/>
    <n v="105031.8097"/>
    <x v="0"/>
    <n v="12341.463400000001"/>
    <x v="1569"/>
    <x v="0"/>
    <m/>
  </r>
  <r>
    <d v="2025-11-21T01:31:28"/>
    <x v="9"/>
    <x v="34"/>
    <s v="PALMAR PANA EDIXON JOSUE"/>
    <x v="3"/>
    <x v="0"/>
    <n v="195"/>
    <n v="19.5"/>
    <n v="209.490616621984"/>
    <s v="3 Descuentos (Controlador y transbordo) "/>
    <n v="116702.0107"/>
    <x v="0"/>
    <n v="12341.463400000001"/>
    <x v="1569"/>
    <x v="0"/>
    <m/>
  </r>
  <r>
    <d v="2025-11-21T01:31:29"/>
    <x v="1"/>
    <x v="35"/>
    <s v="OCAMPO OCAMPO ANTONIO JOSE "/>
    <x v="3"/>
    <x v="0"/>
    <n v="196"/>
    <n v="19.600000000000001"/>
    <n v="209.490616621984"/>
    <s v="1 Descuento (Despachador) "/>
    <n v="116702.0107"/>
    <x v="0"/>
    <n v="12341.463400000001"/>
    <x v="1569"/>
    <x v="0"/>
    <m/>
  </r>
  <r>
    <d v="2025-11-21T01:31:29"/>
    <x v="9"/>
    <x v="41"/>
    <s v="PULGARIN GARCIA YONATHAN ANDRES"/>
    <x v="2"/>
    <x v="0"/>
    <n v="121"/>
    <n v="20.1666666666667"/>
    <n v="125.69436997319001"/>
    <s v="1 Descuento (Despachador) "/>
    <n v="70021.206399999995"/>
    <x v="1"/>
    <n v="12341.463400000001"/>
    <x v="1569"/>
    <x v="0"/>
    <m/>
  </r>
  <r>
    <d v="2025-11-21T01:31:29"/>
    <x v="1"/>
    <x v="40"/>
    <s v="AGUDELO GARCIA DENIN ANGELO"/>
    <x v="6"/>
    <x v="0"/>
    <n v="151"/>
    <n v="18.875"/>
    <n v="167.592493297587"/>
    <m/>
    <n v="93361.608600000007"/>
    <x v="1"/>
    <n v="12341.463400000001"/>
    <x v="1569"/>
    <x v="0"/>
    <m/>
  </r>
  <r>
    <d v="2025-11-21T01:31:29"/>
    <x v="9"/>
    <x v="42"/>
    <s v="CALLE BOTERO ANDRES CAMILO"/>
    <x v="6"/>
    <x v="0"/>
    <n v="149"/>
    <n v="18.625"/>
    <n v="167.592493297587"/>
    <m/>
    <n v="93361.608600000007"/>
    <x v="1"/>
    <n v="12341.463400000001"/>
    <x v="1569"/>
    <x v="0"/>
    <m/>
  </r>
  <r>
    <d v="2025-11-22T02:44:25"/>
    <x v="1"/>
    <x v="3"/>
    <s v="LOPEZ PINEDA DANIEL ESTIVEN"/>
    <x v="1"/>
    <x v="0"/>
    <n v="208"/>
    <n v="18.909090909090899"/>
    <n v="229.144032921811"/>
    <s v="2 Descuentos (Transbordo) "/>
    <n v="127614.25930000001"/>
    <x v="0"/>
    <n v="12710"/>
    <x v="1570"/>
    <x v="0"/>
    <m/>
  </r>
  <r>
    <d v="2025-11-22T02:44:23"/>
    <x v="1"/>
    <x v="0"/>
    <s v="HINCAPIE VILLA JUAN ESTIVEN"/>
    <x v="0"/>
    <x v="0"/>
    <n v="169"/>
    <n v="18.7777777777778"/>
    <n v="187.48148148148101"/>
    <s v="13 Descuentos (Transbordo) "/>
    <n v="104411.6667"/>
    <x v="0"/>
    <n v="12710"/>
    <x v="1570"/>
    <x v="0"/>
    <m/>
  </r>
  <r>
    <d v="2025-11-22T02:44:24"/>
    <x v="9"/>
    <x v="36"/>
    <s v="PARIAS MURIEL JHON FREDY"/>
    <x v="0"/>
    <x v="0"/>
    <n v="241"/>
    <n v="26.7777777777778"/>
    <n v="187.48148148148101"/>
    <m/>
    <n v="104411.6667"/>
    <x v="1"/>
    <n v="12710"/>
    <x v="1570"/>
    <x v="0"/>
    <m/>
  </r>
  <r>
    <d v="2025-11-22T02:44:24"/>
    <x v="1"/>
    <x v="37"/>
    <s v="SANCHEZ BETANCOURT FRANSCISCO"/>
    <x v="3"/>
    <x v="0"/>
    <n v="231"/>
    <n v="23.1"/>
    <n v="208.31275720164601"/>
    <m/>
    <n v="116012.963"/>
    <x v="0"/>
    <n v="12710"/>
    <x v="1570"/>
    <x v="0"/>
    <m/>
  </r>
  <r>
    <d v="2025-11-22T02:44:25"/>
    <x v="9"/>
    <x v="2"/>
    <s v="VERENZUELA MARTINEZ ALEXANDER"/>
    <x v="3"/>
    <x v="0"/>
    <n v="234"/>
    <n v="23.4"/>
    <n v="208.31275720164601"/>
    <s v="4 descuentos (Transbordo) "/>
    <n v="116012.963"/>
    <x v="1"/>
    <n v="12710"/>
    <x v="1570"/>
    <x v="0"/>
    <m/>
  </r>
  <r>
    <d v="2025-11-22T02:44:25"/>
    <x v="9"/>
    <x v="5"/>
    <s v="GONZALEZ PEREZ RAFAEL JOSE"/>
    <x v="6"/>
    <x v="0"/>
    <n v="182"/>
    <n v="22.75"/>
    <n v="166.65020576131701"/>
    <s v="3 Descuentos (Transbordo) "/>
    <n v="92810.3704"/>
    <x v="1"/>
    <n v="12710"/>
    <x v="1570"/>
    <x v="0"/>
    <m/>
  </r>
  <r>
    <d v="2025-11-22T02:44:26"/>
    <x v="1"/>
    <x v="6"/>
    <s v="CARTAGENA RAMIREZ FREDY ALONSO"/>
    <x v="6"/>
    <x v="0"/>
    <n v="185"/>
    <n v="23.125"/>
    <n v="166.65020576131701"/>
    <m/>
    <n v="92810.3704"/>
    <x v="0"/>
    <n v="12710"/>
    <x v="1570"/>
    <x v="0"/>
    <m/>
  </r>
  <r>
    <d v="2025-11-22T02:44:26"/>
    <x v="9"/>
    <x v="7"/>
    <s v="MARIN ALZATE KEVIN ANDRES"/>
    <x v="10"/>
    <x v="0"/>
    <n v="97"/>
    <n v="24.25"/>
    <n v="83.325102880658406"/>
    <s v="2 Descuentos (Transbordo) "/>
    <n v="46405.1852"/>
    <x v="0"/>
    <n v="12710"/>
    <x v="1570"/>
    <x v="0"/>
    <m/>
  </r>
  <r>
    <d v="2025-11-22T02:44:26"/>
    <x v="1"/>
    <x v="8"/>
    <s v="SUAREZ ESCUDERO JONATAN"/>
    <x v="6"/>
    <x v="0"/>
    <n v="192"/>
    <n v="24"/>
    <n v="166.65020576131701"/>
    <s v="7 Descuentos (Transbordo) "/>
    <n v="92810.3704"/>
    <x v="0"/>
    <n v="12710"/>
    <x v="1570"/>
    <x v="0"/>
    <m/>
  </r>
  <r>
    <d v="2025-11-22T02:44:27"/>
    <x v="9"/>
    <x v="9"/>
    <s v="DAVID  HENRY GIOVANNY"/>
    <x v="0"/>
    <x v="0"/>
    <n v="205"/>
    <n v="22.7777777777778"/>
    <n v="187.48148148148101"/>
    <s v="13 Descuentos (Transbordo) "/>
    <n v="104411.6667"/>
    <x v="0"/>
    <n v="12710"/>
    <x v="1570"/>
    <x v="0"/>
    <m/>
  </r>
  <r>
    <d v="2025-11-22T02:44:27"/>
    <x v="1"/>
    <x v="10"/>
    <s v="MIRANDA MACHADO ALVARO"/>
    <x v="6"/>
    <x v="0"/>
    <n v="164"/>
    <n v="20.5"/>
    <n v="166.65020576131701"/>
    <s v="4 descuentos (Transbordo) "/>
    <n v="92810.3704"/>
    <x v="0"/>
    <n v="12710"/>
    <x v="1570"/>
    <x v="0"/>
    <m/>
  </r>
  <r>
    <d v="2025-11-22T02:44:27"/>
    <x v="9"/>
    <x v="11"/>
    <s v="DURANGO PAEZ GILDARDO"/>
    <x v="15"/>
    <x v="0"/>
    <n v="286"/>
    <n v="19.066666666666698"/>
    <n v="312.469135802469"/>
    <s v="3 Descuentos (Despachador, transbordo y usuario desubicado) "/>
    <n v="174019.44440000001"/>
    <x v="1"/>
    <n v="12710"/>
    <x v="1570"/>
    <x v="0"/>
    <m/>
  </r>
  <r>
    <d v="2025-11-22T02:44:28"/>
    <x v="1"/>
    <x v="12"/>
    <s v="HERNANDEZ MACIAS GILBERTO "/>
    <x v="7"/>
    <x v="0"/>
    <n v="69"/>
    <n v="23"/>
    <n v="62.493827160493801"/>
    <m/>
    <n v="34803.888899999998"/>
    <x v="1"/>
    <n v="12710"/>
    <x v="1570"/>
    <x v="0"/>
    <m/>
  </r>
  <r>
    <d v="2025-11-22T02:44:28"/>
    <x v="9"/>
    <x v="13"/>
    <s v="PEREZ GARCIA JUAN ESTEBAN"/>
    <x v="0"/>
    <x v="0"/>
    <n v="173"/>
    <n v="19.2222222222222"/>
    <n v="187.48148148148101"/>
    <s v="3 Descuentos (conduct, despachador y usuario desubicado) "/>
    <n v="104411.6667"/>
    <x v="0"/>
    <n v="12710"/>
    <x v="1570"/>
    <x v="0"/>
    <m/>
  </r>
  <r>
    <d v="2025-11-22T02:44:28"/>
    <x v="1"/>
    <x v="14"/>
    <s v="PARRA VILLA YUBER ALONSO"/>
    <x v="1"/>
    <x v="0"/>
    <n v="184"/>
    <n v="16.727272727272702"/>
    <n v="229.144032921811"/>
    <s v="5 Descuentos (Despachador y transbordo) "/>
    <n v="127614.25930000001"/>
    <x v="0"/>
    <n v="12710"/>
    <x v="1570"/>
    <x v="0"/>
    <m/>
  </r>
  <r>
    <d v="2025-11-22T02:44:28"/>
    <x v="9"/>
    <x v="15"/>
    <s v="ALBERTO ARISTIZABAL RAFAEL"/>
    <x v="0"/>
    <x v="0"/>
    <n v="168"/>
    <n v="18.6666666666667"/>
    <n v="187.48148148148101"/>
    <s v="15 Descuentos (transbordo y conduct) "/>
    <n v="104411.6667"/>
    <x v="0"/>
    <n v="12710"/>
    <x v="1570"/>
    <x v="0"/>
    <m/>
  </r>
  <r>
    <d v="2025-11-22T02:44:29"/>
    <x v="1"/>
    <x v="16"/>
    <s v="MACEA ARBELAEZ MATEO"/>
    <x v="2"/>
    <x v="0"/>
    <n v="127"/>
    <n v="21.1666666666667"/>
    <n v="124.987654320988"/>
    <s v="1 Descuento (Despachador) "/>
    <n v="69607.777799999996"/>
    <x v="0"/>
    <n v="12710"/>
    <x v="1570"/>
    <x v="0"/>
    <m/>
  </r>
  <r>
    <d v="2025-11-22T02:44:29"/>
    <x v="9"/>
    <x v="17"/>
    <s v="MURILLO  YORMAN ANDRES"/>
    <x v="0"/>
    <x v="0"/>
    <n v="178"/>
    <n v="19.7777777777778"/>
    <n v="187.48148148148101"/>
    <m/>
    <n v="104411.6667"/>
    <x v="0"/>
    <n v="12710"/>
    <x v="1570"/>
    <x v="0"/>
    <m/>
  </r>
  <r>
    <d v="2025-11-22T02:44:29"/>
    <x v="1"/>
    <x v="18"/>
    <s v="DURANGO DAVID JOSE"/>
    <x v="4"/>
    <x v="0"/>
    <n v="110"/>
    <n v="15.714285714285699"/>
    <n v="145.81893004115199"/>
    <s v="12 Descuentos (transbordo) "/>
    <n v="81209.074099999998"/>
    <x v="0"/>
    <n v="12710"/>
    <x v="1570"/>
    <x v="0"/>
    <m/>
  </r>
  <r>
    <d v="2025-11-22T02:44:30"/>
    <x v="9"/>
    <x v="19"/>
    <s v="QUIRAMA CASTAEDA JHON JADER"/>
    <x v="0"/>
    <x v="0"/>
    <n v="187"/>
    <n v="20.7777777777778"/>
    <n v="187.48148148148101"/>
    <s v="10 Descuentos (transbordo) "/>
    <n v="104411.6667"/>
    <x v="1"/>
    <n v="12710"/>
    <x v="1570"/>
    <x v="0"/>
    <m/>
  </r>
  <r>
    <d v="2025-11-22T02:44:30"/>
    <x v="1"/>
    <x v="20"/>
    <s v="SALDARRIAGA PARRA LUIS ALBERTO"/>
    <x v="9"/>
    <x v="0"/>
    <n v="220"/>
    <n v="18.3333333333333"/>
    <n v="249.975308641975"/>
    <s v="10 Descuentos (conducts y transbordo) "/>
    <n v="139215.55559999999"/>
    <x v="2"/>
    <n v="12710"/>
    <x v="1570"/>
    <x v="0"/>
    <m/>
  </r>
  <r>
    <d v="2025-11-22T02:44:30"/>
    <x v="9"/>
    <x v="21"/>
    <s v="JIMENEZ HERNANDEZ ESTEBAN CAMILO"/>
    <x v="3"/>
    <x v="0"/>
    <n v="151"/>
    <n v="15.1"/>
    <n v="208.31275720164601"/>
    <s v="15 Descuentos (Transbordo) "/>
    <n v="116012.963"/>
    <x v="0"/>
    <n v="12710"/>
    <x v="1570"/>
    <x v="0"/>
    <m/>
  </r>
  <r>
    <d v="2025-11-22T02:44:31"/>
    <x v="1"/>
    <x v="38"/>
    <s v="JIMENEZ HURTADO CARLOS ESTIVEN"/>
    <x v="0"/>
    <x v="0"/>
    <n v="172"/>
    <n v="19.1111111111111"/>
    <n v="187.48148148148101"/>
    <s v="2 Descuentos (Transbordo) "/>
    <n v="104411.6667"/>
    <x v="1"/>
    <n v="12710"/>
    <x v="1570"/>
    <x v="0"/>
    <m/>
  </r>
  <r>
    <d v="2025-11-22T02:44:31"/>
    <x v="9"/>
    <x v="22"/>
    <s v="CIRO MARIN RODRIGO ALBERTO"/>
    <x v="4"/>
    <x v="0"/>
    <n v="140"/>
    <n v="20"/>
    <n v="145.81893004115199"/>
    <s v="13 Descuentos (Conduct y transbordo) "/>
    <n v="81209.074099999998"/>
    <x v="0"/>
    <n v="12710"/>
    <x v="1570"/>
    <x v="0"/>
    <m/>
  </r>
  <r>
    <d v="2025-11-22T02:44:31"/>
    <x v="1"/>
    <x v="23"/>
    <s v="HENAO MUOZ FERNEY"/>
    <x v="9"/>
    <x v="0"/>
    <n v="279"/>
    <n v="23.25"/>
    <n v="249.975308641975"/>
    <s v="JORGE FLORES Realiz 7 viajes donde moviliz 152 usuarios. 2 Descuentos (transbordo) "/>
    <n v="139215.55559999999"/>
    <x v="0"/>
    <n v="12710"/>
    <x v="1570"/>
    <x v="0"/>
    <m/>
  </r>
  <r>
    <d v="2025-11-22T02:44:31"/>
    <x v="9"/>
    <x v="24"/>
    <s v="LOPERA ALVAREZ ESTIVEN"/>
    <x v="3"/>
    <x v="0"/>
    <n v="214"/>
    <n v="21.4"/>
    <n v="208.31275720164601"/>
    <m/>
    <n v="116012.963"/>
    <x v="0"/>
    <n v="12710"/>
    <x v="1570"/>
    <x v="0"/>
    <m/>
  </r>
  <r>
    <d v="2025-11-22T02:44:32"/>
    <x v="1"/>
    <x v="25"/>
    <s v="LEON PEREZ RAUL ENRIQUE"/>
    <x v="0"/>
    <x v="0"/>
    <n v="158"/>
    <n v="17.5555555555556"/>
    <n v="187.48148148148101"/>
    <s v="4 Descuentos (Transbordo) "/>
    <n v="104411.6667"/>
    <x v="0"/>
    <n v="12710"/>
    <x v="1570"/>
    <x v="0"/>
    <m/>
  </r>
  <r>
    <d v="2025-11-22T02:44:32"/>
    <x v="9"/>
    <x v="26"/>
    <s v="AGUDELO GARCIA LLORDIN ELIAS"/>
    <x v="0"/>
    <x v="0"/>
    <n v="198"/>
    <n v="22"/>
    <n v="187.48148148148101"/>
    <m/>
    <n v="104411.6667"/>
    <x v="0"/>
    <n v="12710"/>
    <x v="1570"/>
    <x v="0"/>
    <m/>
  </r>
  <r>
    <d v="2025-11-22T02:44:32"/>
    <x v="1"/>
    <x v="39"/>
    <s v="IBARGUEN GARRIDO JUAN ESTEBAN"/>
    <x v="0"/>
    <x v="0"/>
    <n v="133"/>
    <n v="14.7777777777778"/>
    <n v="187.48148148148101"/>
    <s v="2 Descuentos (Usuarios desubicados) "/>
    <n v="104411.6667"/>
    <x v="0"/>
    <n v="12710"/>
    <x v="1570"/>
    <x v="0"/>
    <m/>
  </r>
  <r>
    <d v="2025-11-22T02:44:32"/>
    <x v="9"/>
    <x v="27"/>
    <s v="LAYOS JIMENEZ JOHAN CAMILO"/>
    <x v="6"/>
    <x v="0"/>
    <n v="170"/>
    <n v="22.6666666666667"/>
    <n v="156.23456790123501"/>
    <m/>
    <n v="87009.722200000004"/>
    <x v="0"/>
    <n v="12710"/>
    <x v="1570"/>
    <x v="0"/>
    <m/>
  </r>
  <r>
    <d v="2025-11-22T02:44:33"/>
    <x v="1"/>
    <x v="28"/>
    <s v="MARULANDA JARAMILLO DAWER ANDRES"/>
    <x v="0"/>
    <x v="0"/>
    <n v="170"/>
    <n v="18.8888888888889"/>
    <n v="187.48148148148101"/>
    <s v="8 Descuentos (transbordo y usuario desubicado) "/>
    <n v="104411.6667"/>
    <x v="0"/>
    <n v="12710"/>
    <x v="1570"/>
    <x v="0"/>
    <m/>
  </r>
  <r>
    <d v="2025-11-22T02:44:33"/>
    <x v="9"/>
    <x v="29"/>
    <s v="MONTOYA OSPINA GILBERTO ANTONIO"/>
    <x v="3"/>
    <x v="0"/>
    <n v="243"/>
    <n v="24.3"/>
    <n v="208.31275720164601"/>
    <s v="5 Descuentos (Transbordo) "/>
    <n v="116012.963"/>
    <x v="0"/>
    <n v="12710"/>
    <x v="1570"/>
    <x v="0"/>
    <m/>
  </r>
  <r>
    <d v="2025-11-22T02:44:33"/>
    <x v="1"/>
    <x v="30"/>
    <s v="ARAQUE ARROYAVE JOSE ALBEIRO"/>
    <x v="0"/>
    <x v="0"/>
    <n v="180"/>
    <n v="20"/>
    <n v="187.48148148148101"/>
    <s v="1 Descuento (transbordo) "/>
    <n v="104411.6667"/>
    <x v="1"/>
    <n v="12710"/>
    <x v="1570"/>
    <x v="0"/>
    <m/>
  </r>
  <r>
    <d v="2025-11-22T02:44:34"/>
    <x v="9"/>
    <x v="31"/>
    <s v="JARAMILLO JARAMILLO FRANCISCO WBEIMAR"/>
    <x v="0"/>
    <x v="0"/>
    <n v="159"/>
    <n v="17.6666666666667"/>
    <n v="187.48148148148101"/>
    <s v="1 Descuento (Conduct) "/>
    <n v="104411.6667"/>
    <x v="0"/>
    <n v="12710"/>
    <x v="1570"/>
    <x v="0"/>
    <m/>
  </r>
  <r>
    <d v="2025-11-22T02:44:34"/>
    <x v="1"/>
    <x v="32"/>
    <s v="TABORDA ROJAS DIEGO ALEJANDRO"/>
    <x v="1"/>
    <x v="0"/>
    <n v="261"/>
    <n v="23.727272727272702"/>
    <n v="229.144032921811"/>
    <m/>
    <n v="127614.25930000001"/>
    <x v="1"/>
    <n v="12710"/>
    <x v="1570"/>
    <x v="0"/>
    <m/>
  </r>
  <r>
    <d v="2025-11-22T02:44:34"/>
    <x v="9"/>
    <x v="33"/>
    <s v="GONZALEZ IPUANA RENE"/>
    <x v="3"/>
    <x v="0"/>
    <n v="232"/>
    <n v="23.2"/>
    <n v="208.31275720164601"/>
    <s v="10 Descuentos (transbordo y usuario desubicado) "/>
    <n v="116012.963"/>
    <x v="0"/>
    <n v="12710"/>
    <x v="1570"/>
    <x v="0"/>
    <m/>
  </r>
  <r>
    <d v="2025-11-22T02:44:35"/>
    <x v="9"/>
    <x v="35"/>
    <s v="OCAMPO OCAMPO ANTONIO JOSE"/>
    <x v="1"/>
    <x v="0"/>
    <n v="220"/>
    <n v="20"/>
    <n v="229.144032921811"/>
    <s v="19 Descuentos (transbordo) "/>
    <n v="127614.25930000001"/>
    <x v="0"/>
    <n v="12710"/>
    <x v="1570"/>
    <x v="0"/>
    <m/>
  </r>
  <r>
    <d v="2025-11-22T02:44:35"/>
    <x v="1"/>
    <x v="41"/>
    <s v="GARCIA DAVID WILSON ALBERTO"/>
    <x v="1"/>
    <x v="0"/>
    <n v="267"/>
    <n v="24.272727272727298"/>
    <n v="229.144032921811"/>
    <s v="Se descuenta 0.5 viaje de 4 50 pm ya que NO ingresa a la minorista. "/>
    <n v="121813.6918"/>
    <x v="1"/>
    <n v="12710"/>
    <x v="1570"/>
    <x v="2"/>
    <n v="10.4155"/>
  </r>
  <r>
    <d v="2025-11-22T02:44:34"/>
    <x v="1"/>
    <x v="34"/>
    <s v="PALMAR PANA EDIXON JOSUE"/>
    <x v="0"/>
    <x v="0"/>
    <n v="226"/>
    <n v="25.1111111111111"/>
    <n v="187.48148148148101"/>
    <s v="2 Descuentos (controlador) "/>
    <n v="104411.6667"/>
    <x v="0"/>
    <n v="12710"/>
    <x v="1570"/>
    <x v="0"/>
    <m/>
  </r>
  <r>
    <d v="2025-11-22T02:44:35"/>
    <x v="9"/>
    <x v="40"/>
    <s v="AGUDELO GARCIA DENIN ANGELO"/>
    <x v="0"/>
    <x v="0"/>
    <n v="210"/>
    <n v="23.3333333333333"/>
    <n v="187.48148148148101"/>
    <m/>
    <n v="104411.6667"/>
    <x v="1"/>
    <n v="12710"/>
    <x v="1570"/>
    <x v="0"/>
    <m/>
  </r>
  <r>
    <d v="2025-11-23T00:43:56"/>
    <x v="1"/>
    <x v="0"/>
    <s v="SUAREZ ESCUDERO JONATAN"/>
    <x v="3"/>
    <x v="0"/>
    <n v="207"/>
    <n v="20.7"/>
    <n v="201.967694566814"/>
    <m/>
    <n v="112301.10129999999"/>
    <x v="0"/>
    <n v="12461.538500000001"/>
    <x v="1571"/>
    <x v="0"/>
    <m/>
  </r>
  <r>
    <d v="2025-11-23T00:43:56"/>
    <x v="9"/>
    <x v="36"/>
    <s v="PALMAR PANA EDIXON JOSUE"/>
    <x v="0"/>
    <x v="0"/>
    <n v="199"/>
    <n v="22.1111111111111"/>
    <n v="181.770925110132"/>
    <m/>
    <n v="101070.9912"/>
    <x v="1"/>
    <n v="12461.538500000001"/>
    <x v="1571"/>
    <x v="0"/>
    <m/>
  </r>
  <r>
    <d v="2025-11-23T00:43:57"/>
    <x v="1"/>
    <x v="37"/>
    <s v="SANCHEZ BETANCOURT FRANSCISCO"/>
    <x v="6"/>
    <x v="0"/>
    <n v="186"/>
    <n v="23.25"/>
    <n v="161.57415565345099"/>
    <s v="1 Descuento (Despachador) "/>
    <n v="89840.881099999999"/>
    <x v="0"/>
    <n v="12461.538500000001"/>
    <x v="1571"/>
    <x v="0"/>
    <m/>
  </r>
  <r>
    <d v="2025-11-23T00:43:57"/>
    <x v="9"/>
    <x v="2"/>
    <s v="LONDOO LOPERA DUVAN ANDRES "/>
    <x v="3"/>
    <x v="0"/>
    <n v="204"/>
    <n v="20.399999999999999"/>
    <n v="201.967694566814"/>
    <s v="3 Descuentos (Despachador y usuarios desubicados)"/>
    <n v="112301.10129999999"/>
    <x v="1"/>
    <n v="12461.538500000001"/>
    <x v="1571"/>
    <x v="0"/>
    <m/>
  </r>
  <r>
    <d v="2025-11-23T00:43:58"/>
    <x v="1"/>
    <x v="3"/>
    <s v="LOPEZ PINEDA DANIEL ESTIVEN"/>
    <x v="3"/>
    <x v="0"/>
    <n v="239"/>
    <n v="23.9"/>
    <n v="201.967694566814"/>
    <m/>
    <n v="112301.10129999999"/>
    <x v="0"/>
    <n v="12461.538500000001"/>
    <x v="1571"/>
    <x v="0"/>
    <m/>
  </r>
  <r>
    <d v="2025-11-23T00:43:58"/>
    <x v="9"/>
    <x v="5"/>
    <s v="GONZALEZ PEREZ RAFAEL JOSE"/>
    <x v="4"/>
    <x v="0"/>
    <n v="115"/>
    <n v="16.428571428571399"/>
    <n v="141.37738619676901"/>
    <m/>
    <n v="78610.770900000003"/>
    <x v="1"/>
    <n v="12461.538500000001"/>
    <x v="1571"/>
    <x v="0"/>
    <m/>
  </r>
  <r>
    <d v="2025-11-23T00:43:58"/>
    <x v="1"/>
    <x v="6"/>
    <s v="CARTAGENA RAMIREZ FREDY ALONSO"/>
    <x v="0"/>
    <x v="0"/>
    <n v="183"/>
    <n v="20.3333333333333"/>
    <n v="181.770925110132"/>
    <m/>
    <n v="101070.9912"/>
    <x v="0"/>
    <n v="12461.538500000001"/>
    <x v="1571"/>
    <x v="0"/>
    <m/>
  </r>
  <r>
    <d v="2025-11-23T00:43:59"/>
    <x v="9"/>
    <x v="8"/>
    <s v="YEPES TORRES JHON ALEXANDER"/>
    <x v="0"/>
    <x v="0"/>
    <n v="184"/>
    <n v="20.4444444444444"/>
    <n v="181.770925110132"/>
    <m/>
    <n v="101070.9912"/>
    <x v="0"/>
    <n v="12461.538500000001"/>
    <x v="1571"/>
    <x v="0"/>
    <m/>
  </r>
  <r>
    <d v="2025-11-23T00:43:59"/>
    <x v="1"/>
    <x v="9"/>
    <s v="DAVID  HENRY GIOVANNY"/>
    <x v="9"/>
    <x v="0"/>
    <n v="234"/>
    <n v="19.5"/>
    <n v="242.361233480176"/>
    <s v="JOSE DURANGO Realiz 6 viajes donde moviliz 96 usuarios. 2 Descuentos (conducts)  "/>
    <n v="134761.3216"/>
    <x v="0"/>
    <n v="12461.538500000001"/>
    <x v="1571"/>
    <x v="0"/>
    <m/>
  </r>
  <r>
    <d v="2025-11-23T00:43:59"/>
    <x v="9"/>
    <x v="10"/>
    <s v="MIRANDA MACHADO ALVARO"/>
    <x v="3"/>
    <x v="0"/>
    <n v="167"/>
    <n v="17.578947368421101"/>
    <n v="191.86930983847299"/>
    <m/>
    <n v="106686.0463"/>
    <x v="0"/>
    <n v="12461.538500000001"/>
    <x v="1571"/>
    <x v="0"/>
    <m/>
  </r>
  <r>
    <d v="2025-11-23T00:44:00"/>
    <x v="1"/>
    <x v="11"/>
    <s v="DURANGO PAEZ GILDARDO"/>
    <x v="9"/>
    <x v="0"/>
    <n v="237"/>
    <n v="20.6086956521739"/>
    <n v="232.262848751836"/>
    <s v="Se descuenta 0.5 viaje de 8 48 am ya que NO espera el tiempo indicado en el paradero. 2 Descuentos (conducts) "/>
    <n v="129146.2665"/>
    <x v="1"/>
    <n v="12461.538500000001"/>
    <x v="1571"/>
    <x v="0"/>
    <m/>
  </r>
  <r>
    <d v="2025-11-23T00:44:00"/>
    <x v="9"/>
    <x v="12"/>
    <s v="HERNANDEZ MACIAS GILBERTO "/>
    <x v="2"/>
    <x v="0"/>
    <n v="120"/>
    <n v="21.818181818181799"/>
    <n v="111.082232011747"/>
    <s v="1 Descuento (Conduct) "/>
    <n v="61765.6057"/>
    <x v="1"/>
    <n v="12461.538500000001"/>
    <x v="1571"/>
    <x v="0"/>
    <m/>
  </r>
  <r>
    <d v="2025-11-23T00:44:01"/>
    <x v="1"/>
    <x v="13"/>
    <s v="PEREZ GARCIA JUAN ESTEBAN"/>
    <x v="0"/>
    <x v="0"/>
    <n v="197"/>
    <n v="21.8888888888889"/>
    <n v="181.770925110132"/>
    <s v="12 Descuentos (Transbordo, conducts y despachador) "/>
    <n v="101070.9912"/>
    <x v="0"/>
    <n v="12461.538500000001"/>
    <x v="1571"/>
    <x v="0"/>
    <m/>
  </r>
  <r>
    <d v="2025-11-23T00:44:01"/>
    <x v="9"/>
    <x v="14"/>
    <s v="PARRA VILLA YUBER ALONSO"/>
    <x v="8"/>
    <x v="0"/>
    <n v="71"/>
    <n v="14.2"/>
    <n v="100.983847283407"/>
    <s v="4 Descuentos (Transbordo) "/>
    <n v="56150.5507"/>
    <x v="0"/>
    <n v="12461.538500000001"/>
    <x v="1571"/>
    <x v="0"/>
    <m/>
  </r>
  <r>
    <d v="2025-11-23T00:44:02"/>
    <x v="1"/>
    <x v="15"/>
    <s v="ALBERTO ARISTIZABAL RAFAEL"/>
    <x v="0"/>
    <x v="0"/>
    <n v="227"/>
    <n v="25.2222222222222"/>
    <n v="181.770925110132"/>
    <s v="1 Descuento (Despachador) "/>
    <n v="101070.9912"/>
    <x v="0"/>
    <n v="12461.538500000001"/>
    <x v="1571"/>
    <x v="0"/>
    <m/>
  </r>
  <r>
    <d v="2025-11-23T00:44:02"/>
    <x v="9"/>
    <x v="16"/>
    <s v="MACEA ARBELAEZ MATEO"/>
    <x v="1"/>
    <x v="0"/>
    <n v="183"/>
    <n v="16.636363636363601"/>
    <n v="222.16446402349499"/>
    <m/>
    <n v="123531.2115"/>
    <x v="0"/>
    <n v="12461.538500000001"/>
    <x v="1571"/>
    <x v="0"/>
    <m/>
  </r>
  <r>
    <d v="2025-11-23T00:44:03"/>
    <x v="1"/>
    <x v="17"/>
    <s v="MURILLO  YORMAN ANDRES"/>
    <x v="0"/>
    <x v="0"/>
    <n v="213"/>
    <n v="23.6666666666667"/>
    <n v="181.770925110132"/>
    <s v="1 Descuento (Conduct) "/>
    <n v="101070.9912"/>
    <x v="0"/>
    <n v="12461.538500000001"/>
    <x v="1571"/>
    <x v="0"/>
    <m/>
  </r>
  <r>
    <d v="2025-11-23T00:44:03"/>
    <x v="9"/>
    <x v="18"/>
    <s v="MACIAS HERNANDEZ JULIAN DAVID"/>
    <x v="0"/>
    <x v="0"/>
    <n v="161"/>
    <n v="17.8888888888889"/>
    <n v="181.770925110132"/>
    <m/>
    <n v="101070.9912"/>
    <x v="0"/>
    <n v="12461.538500000001"/>
    <x v="1571"/>
    <x v="0"/>
    <m/>
  </r>
  <r>
    <d v="2025-11-23T00:44:04"/>
    <x v="1"/>
    <x v="19"/>
    <s v="QUIRAMA CASTAEDA JHON JADER"/>
    <x v="0"/>
    <x v="0"/>
    <n v="190"/>
    <n v="21.1111111111111"/>
    <n v="181.770925110132"/>
    <m/>
    <n v="101070.9912"/>
    <x v="1"/>
    <n v="12461.538500000001"/>
    <x v="1571"/>
    <x v="0"/>
    <m/>
  </r>
  <r>
    <d v="2025-11-23T00:44:04"/>
    <x v="9"/>
    <x v="20"/>
    <s v="SALDARRIAGA PARRA LUIS ALBERTO"/>
    <x v="2"/>
    <x v="0"/>
    <n v="101"/>
    <n v="16.8333333333333"/>
    <n v="121.180616740088"/>
    <m/>
    <n v="67380.660799999998"/>
    <x v="2"/>
    <n v="12461.538500000001"/>
    <x v="1571"/>
    <x v="0"/>
    <m/>
  </r>
  <r>
    <d v="2025-11-23T00:44:04"/>
    <x v="1"/>
    <x v="21"/>
    <s v="JIMENEZ HERNANDEZ ESTEBAN CAMILO"/>
    <x v="0"/>
    <x v="0"/>
    <n v="193"/>
    <n v="21.4444444444444"/>
    <n v="181.770925110132"/>
    <s v="3 Descuentos (despachador, conduct y usuario desubicado) "/>
    <n v="101070.9912"/>
    <x v="0"/>
    <n v="12461.538500000001"/>
    <x v="1571"/>
    <x v="0"/>
    <m/>
  </r>
  <r>
    <d v="2025-11-23T00:44:05"/>
    <x v="9"/>
    <x v="22"/>
    <s v="CIRO MARIN RODRIGO ALBERTO"/>
    <x v="0"/>
    <x v="0"/>
    <n v="166"/>
    <n v="18.4444444444444"/>
    <n v="181.770925110132"/>
    <s v="7 Descuentos (transbordo y Usuarios desubicados) "/>
    <n v="101070.9912"/>
    <x v="0"/>
    <n v="12461.538500000001"/>
    <x v="1571"/>
    <x v="0"/>
    <m/>
  </r>
  <r>
    <d v="2025-11-23T00:44:05"/>
    <x v="1"/>
    <x v="23"/>
    <s v="VERENZUELA MARTINEZ ALEXANDER"/>
    <x v="0"/>
    <x v="0"/>
    <n v="163"/>
    <n v="18.1111111111111"/>
    <n v="181.770925110132"/>
    <m/>
    <n v="101070.9912"/>
    <x v="0"/>
    <n v="12461.538500000001"/>
    <x v="1571"/>
    <x v="0"/>
    <m/>
  </r>
  <r>
    <d v="2025-11-23T00:44:06"/>
    <x v="9"/>
    <x v="24"/>
    <s v="OSORIO URREGO SANTIAGO"/>
    <x v="0"/>
    <x v="0"/>
    <n v="206"/>
    <n v="22.8888888888889"/>
    <n v="181.770925110132"/>
    <m/>
    <n v="101070.9912"/>
    <x v="0"/>
    <n v="12461.538500000001"/>
    <x v="1571"/>
    <x v="0"/>
    <m/>
  </r>
  <r>
    <d v="2025-11-23T00:44:06"/>
    <x v="1"/>
    <x v="25"/>
    <s v="LEON PEREZ RAUL ENRIQUE"/>
    <x v="0"/>
    <x v="0"/>
    <n v="174"/>
    <n v="19.3333333333333"/>
    <n v="181.770925110132"/>
    <m/>
    <n v="101070.9912"/>
    <x v="0"/>
    <n v="12461.538500000001"/>
    <x v="1571"/>
    <x v="0"/>
    <m/>
  </r>
  <r>
    <d v="2025-11-23T00:44:07"/>
    <x v="9"/>
    <x v="26"/>
    <s v="AGUDELO GARCIA LLORDIN ELIAS"/>
    <x v="6"/>
    <x v="0"/>
    <n v="132"/>
    <n v="16.5"/>
    <n v="161.57415565345099"/>
    <m/>
    <n v="89840.881099999999"/>
    <x v="0"/>
    <n v="12461.538500000001"/>
    <x v="1571"/>
    <x v="0"/>
    <m/>
  </r>
  <r>
    <d v="2025-11-23T00:44:07"/>
    <x v="1"/>
    <x v="39"/>
    <s v="IBARGUEN GARRIDO JUAN ESTEBAN"/>
    <x v="6"/>
    <x v="0"/>
    <n v="175"/>
    <n v="21.875"/>
    <n v="161.57415565345099"/>
    <s v="10 Descuentos (Despachador y transbordo) "/>
    <n v="89840.881099999999"/>
    <x v="0"/>
    <n v="12461.538500000001"/>
    <x v="1571"/>
    <x v="0"/>
    <m/>
  </r>
  <r>
    <d v="2025-11-23T00:44:08"/>
    <x v="9"/>
    <x v="27"/>
    <s v="MARIN ALZATE KEVIN ANDRES"/>
    <x v="1"/>
    <x v="0"/>
    <n v="267"/>
    <n v="24.272727272727298"/>
    <n v="222.16446402349499"/>
    <s v="2 Descuentos (conduct y usuario desubicado) "/>
    <n v="123531.2115"/>
    <x v="0"/>
    <n v="12461.538500000001"/>
    <x v="1571"/>
    <x v="0"/>
    <m/>
  </r>
  <r>
    <d v="2025-11-23T00:44:08"/>
    <x v="1"/>
    <x v="28"/>
    <s v="PARRA VILLA YUBER ALONSO"/>
    <x v="8"/>
    <x v="0"/>
    <n v="89"/>
    <n v="17.8"/>
    <n v="100.983847283407"/>
    <m/>
    <n v="56150.5507"/>
    <x v="0"/>
    <n v="12461.538500000001"/>
    <x v="1571"/>
    <x v="0"/>
    <m/>
  </r>
  <r>
    <d v="2025-11-23T00:44:08"/>
    <x v="9"/>
    <x v="29"/>
    <s v="MONTOYA OSPINA GILBERTO ANTONIO"/>
    <x v="0"/>
    <x v="0"/>
    <n v="208"/>
    <n v="23.1111111111111"/>
    <n v="181.770925110132"/>
    <s v="4 Descuentos (jefe de ruta y conduct) "/>
    <n v="101070.9912"/>
    <x v="0"/>
    <n v="12461.538500000001"/>
    <x v="1571"/>
    <x v="0"/>
    <m/>
  </r>
  <r>
    <d v="2025-11-23T00:44:09"/>
    <x v="1"/>
    <x v="30"/>
    <s v="ARAQUE ARROYAVE JOSE ALBEIRO"/>
    <x v="0"/>
    <x v="0"/>
    <n v="191"/>
    <n v="21.2222222222222"/>
    <n v="181.770925110132"/>
    <m/>
    <n v="101070.9912"/>
    <x v="1"/>
    <n v="12461.538500000001"/>
    <x v="1571"/>
    <x v="0"/>
    <m/>
  </r>
  <r>
    <d v="2025-11-23T00:44:09"/>
    <x v="9"/>
    <x v="31"/>
    <s v="JARAMILLO JARAMILLO FRANCISCO WBEIMAR"/>
    <x v="4"/>
    <x v="0"/>
    <n v="101"/>
    <n v="14.4285714285714"/>
    <n v="141.37738619676901"/>
    <m/>
    <n v="78610.770900000003"/>
    <x v="0"/>
    <n v="12461.538500000001"/>
    <x v="1571"/>
    <x v="0"/>
    <m/>
  </r>
  <r>
    <d v="2025-11-23T00:44:09"/>
    <x v="1"/>
    <x v="32"/>
    <s v="TABORDA ROJAS DIEGO ALEJANDRO"/>
    <x v="4"/>
    <x v="0"/>
    <n v="137"/>
    <n v="19.571428571428601"/>
    <n v="141.37738619676901"/>
    <m/>
    <n v="78610.770900000003"/>
    <x v="1"/>
    <n v="12461.538500000001"/>
    <x v="1571"/>
    <x v="0"/>
    <m/>
  </r>
  <r>
    <d v="2025-11-23T00:44:10"/>
    <x v="9"/>
    <x v="33"/>
    <s v="GONZALEZ IPUANA RENE"/>
    <x v="3"/>
    <x v="0"/>
    <n v="206"/>
    <n v="20.6"/>
    <n v="201.967694566814"/>
    <m/>
    <n v="112301.10129999999"/>
    <x v="0"/>
    <n v="12461.538500000001"/>
    <x v="1571"/>
    <x v="0"/>
    <m/>
  </r>
  <r>
    <d v="2025-11-23T00:44:10"/>
    <x v="1"/>
    <x v="34"/>
    <s v="HINCAPIE VILLA JUAN ESTIVEN"/>
    <x v="0"/>
    <x v="0"/>
    <n v="143"/>
    <n v="15.8888888888889"/>
    <n v="181.770925110132"/>
    <m/>
    <n v="101070.9912"/>
    <x v="0"/>
    <n v="12461.538500000001"/>
    <x v="1571"/>
    <x v="0"/>
    <m/>
  </r>
  <r>
    <d v="2025-11-23T00:44:11"/>
    <x v="9"/>
    <x v="35"/>
    <s v="FRANCO CARVAJAL GERARDO ANTONIO"/>
    <x v="0"/>
    <x v="0"/>
    <n v="185"/>
    <n v="20.5555555555556"/>
    <n v="181.770925110132"/>
    <m/>
    <n v="101070.9912"/>
    <x v="0"/>
    <n v="12461.538500000001"/>
    <x v="1571"/>
    <x v="0"/>
    <m/>
  </r>
  <r>
    <d v="2025-11-23T00:44:11"/>
    <x v="1"/>
    <x v="41"/>
    <s v="GARCIA DAVID WILSON ALBERTO"/>
    <x v="6"/>
    <x v="0"/>
    <n v="153"/>
    <n v="19.125"/>
    <n v="161.57415565345099"/>
    <m/>
    <n v="89840.881099999999"/>
    <x v="1"/>
    <n v="12461.538500000001"/>
    <x v="1571"/>
    <x v="0"/>
    <m/>
  </r>
  <r>
    <d v="2025-11-23T00:44:11"/>
    <x v="9"/>
    <x v="40"/>
    <s v="AGUDELO GARCIA DENIN ANGELO"/>
    <x v="0"/>
    <x v="0"/>
    <n v="178"/>
    <n v="19.7777777777778"/>
    <n v="181.770925110132"/>
    <m/>
    <n v="101070.9912"/>
    <x v="1"/>
    <n v="12461.538500000001"/>
    <x v="1571"/>
    <x v="0"/>
    <m/>
  </r>
  <r>
    <d v="2025-11-23T00:44:12"/>
    <x v="1"/>
    <x v="42"/>
    <s v="CALLE BOTERO ANDRES CAMILO"/>
    <x v="0"/>
    <x v="0"/>
    <n v="192"/>
    <n v="21.3333333333333"/>
    <n v="181.770925110132"/>
    <m/>
    <n v="101070.9912"/>
    <x v="1"/>
    <n v="12461.538500000001"/>
    <x v="1571"/>
    <x v="0"/>
    <m/>
  </r>
  <r>
    <d v="2025-11-24T00:37:06"/>
    <x v="12"/>
    <x v="15"/>
    <s v="ALBERTO ARISTIZABAL RAFAEL"/>
    <x v="0"/>
    <x v="0"/>
    <n v="186"/>
    <n v="20.6666666666667"/>
    <n v="176.106870229008"/>
    <m/>
    <n v="97757.519100000005"/>
    <x v="0"/>
    <n v="12952.380999999999"/>
    <x v="1572"/>
    <x v="0"/>
    <m/>
  </r>
  <r>
    <d v="2025-11-24T00:37:04"/>
    <x v="12"/>
    <x v="37"/>
    <s v="SANCHEZ BETANCOURT FRANSCISCO"/>
    <x v="0"/>
    <x v="0"/>
    <n v="151"/>
    <n v="16.7777777777778"/>
    <n v="176.106870229008"/>
    <m/>
    <n v="97757.519100000005"/>
    <x v="0"/>
    <n v="12952.380999999999"/>
    <x v="1572"/>
    <x v="0"/>
    <m/>
  </r>
  <r>
    <d v="2025-11-24T00:37:04"/>
    <x v="12"/>
    <x v="3"/>
    <s v="LOPEZ PINEDA DANIEL ESTIVEN"/>
    <x v="0"/>
    <x v="0"/>
    <n v="142"/>
    <n v="15.7777777777778"/>
    <n v="176.106870229008"/>
    <m/>
    <n v="97757.519100000005"/>
    <x v="0"/>
    <n v="12952.380999999999"/>
    <x v="1572"/>
    <x v="0"/>
    <m/>
  </r>
  <r>
    <d v="2025-11-24T00:37:05"/>
    <x v="12"/>
    <x v="5"/>
    <s v="GONZALEZ PEREZ RAFAEL JOSE"/>
    <x v="3"/>
    <x v="0"/>
    <n v="238"/>
    <n v="23.8"/>
    <n v="195.67430025445299"/>
    <m/>
    <n v="108619.4656"/>
    <x v="1"/>
    <n v="12952.380999999999"/>
    <x v="1572"/>
    <x v="0"/>
    <m/>
  </r>
  <r>
    <d v="2025-11-24T00:37:05"/>
    <x v="12"/>
    <x v="9"/>
    <s v="DAVID  HENRY GIOVANNY"/>
    <x v="0"/>
    <x v="0"/>
    <n v="221"/>
    <n v="24.5555555555556"/>
    <n v="176.106870229008"/>
    <s v="1 Descuento (Conduct) "/>
    <n v="97757.519100000005"/>
    <x v="1"/>
    <n v="12952.380999999999"/>
    <x v="1572"/>
    <x v="0"/>
    <m/>
  </r>
  <r>
    <d v="2025-11-24T00:37:05"/>
    <x v="12"/>
    <x v="13"/>
    <s v="PEREZ GARCIA JUAN ESTEBAN"/>
    <x v="1"/>
    <x v="0"/>
    <n v="199"/>
    <n v="18.090909090909101"/>
    <n v="215.24173027989801"/>
    <s v="2 Descuentos (Usuarios desubicados) "/>
    <n v="119481.41220000001"/>
    <x v="0"/>
    <n v="12952.380999999999"/>
    <x v="1572"/>
    <x v="0"/>
    <m/>
  </r>
  <r>
    <d v="2025-11-24T00:37:06"/>
    <x v="12"/>
    <x v="17"/>
    <s v="MURILLO  YORMAN ANDRES"/>
    <x v="0"/>
    <x v="0"/>
    <n v="148"/>
    <n v="16.4444444444444"/>
    <n v="176.106870229008"/>
    <m/>
    <n v="97757.519100000005"/>
    <x v="0"/>
    <n v="12952.380999999999"/>
    <x v="1572"/>
    <x v="0"/>
    <m/>
  </r>
  <r>
    <d v="2025-11-24T00:37:06"/>
    <x v="12"/>
    <x v="18"/>
    <s v="DURANGO DAVID JOSE"/>
    <x v="2"/>
    <x v="0"/>
    <n v="121"/>
    <n v="20.1666666666667"/>
    <n v="117.404580152672"/>
    <s v="2 Descuentos (Conducts) "/>
    <n v="65171.679400000001"/>
    <x v="0"/>
    <n v="12952.380999999999"/>
    <x v="1572"/>
    <x v="0"/>
    <m/>
  </r>
  <r>
    <d v="2025-11-24T00:37:07"/>
    <x v="12"/>
    <x v="22"/>
    <s v="CIRO MARIN RODRIGO ALBERTO"/>
    <x v="0"/>
    <x v="0"/>
    <n v="143"/>
    <n v="15.8888888888889"/>
    <n v="176.106870229008"/>
    <s v="2 Descuentos (Usuarios desubicados) "/>
    <n v="97757.519100000005"/>
    <x v="0"/>
    <n v="12952.380999999999"/>
    <x v="1572"/>
    <x v="0"/>
    <m/>
  </r>
  <r>
    <d v="2025-11-24T00:37:07"/>
    <x v="12"/>
    <x v="23"/>
    <s v="FLORES RINCON JORGE ALBERTO"/>
    <x v="1"/>
    <x v="0"/>
    <n v="196"/>
    <n v="17.818181818181799"/>
    <n v="215.24173027989801"/>
    <m/>
    <n v="119481.41220000001"/>
    <x v="1"/>
    <n v="12952.380999999999"/>
    <x v="1572"/>
    <x v="0"/>
    <m/>
  </r>
  <r>
    <d v="2025-11-24T00:37:07"/>
    <x v="12"/>
    <x v="24"/>
    <s v="OSORIO URREGO SANTIAGO"/>
    <x v="3"/>
    <x v="0"/>
    <n v="226"/>
    <n v="22.6"/>
    <n v="195.67430025445299"/>
    <s v="2 Descuentos (Usuarios desubicados) "/>
    <n v="108619.4656"/>
    <x v="0"/>
    <n v="12952.380999999999"/>
    <x v="1572"/>
    <x v="0"/>
    <m/>
  </r>
  <r>
    <d v="2025-11-24T00:37:08"/>
    <x v="12"/>
    <x v="26"/>
    <s v="AGUDELO GARCIA LLORDIN ELIAS"/>
    <x v="10"/>
    <x v="0"/>
    <n v="67"/>
    <n v="19.1428571428571"/>
    <n v="68.486005089058494"/>
    <m/>
    <n v="38016.813000000002"/>
    <x v="1"/>
    <n v="12952.380999999999"/>
    <x v="1572"/>
    <x v="0"/>
    <m/>
  </r>
  <r>
    <d v="2025-11-24T00:37:08"/>
    <x v="12"/>
    <x v="39"/>
    <s v="FRANCO CARVAJAL GERARDO ANTONIO"/>
    <x v="1"/>
    <x v="0"/>
    <n v="220"/>
    <n v="20"/>
    <n v="215.24173027989801"/>
    <s v="2 Descuentos (Despachador y usuario desubicado) "/>
    <n v="119481.41220000001"/>
    <x v="0"/>
    <n v="12952.380999999999"/>
    <x v="1572"/>
    <x v="0"/>
    <m/>
  </r>
  <r>
    <d v="2025-11-24T00:37:08"/>
    <x v="12"/>
    <x v="27"/>
    <s v="LAYOS JIMENEZ JOHAN CAMILO "/>
    <x v="3"/>
    <x v="0"/>
    <n v="196"/>
    <n v="19.600000000000001"/>
    <n v="195.67430025445299"/>
    <m/>
    <n v="108619.4656"/>
    <x v="0"/>
    <n v="12952.380999999999"/>
    <x v="1572"/>
    <x v="0"/>
    <m/>
  </r>
  <r>
    <d v="2025-11-24T00:37:09"/>
    <x v="12"/>
    <x v="28"/>
    <s v="JIMENEZ HERNANDEZ ESTEBAN CAMILO"/>
    <x v="3"/>
    <x v="0"/>
    <n v="196"/>
    <n v="19.600000000000001"/>
    <n v="195.67430025445299"/>
    <s v="Se descuenta 0.5 viaje de 9 10 am ya que NO va a la minorista luego de ingresar al recaudo "/>
    <n v="103188.61810000001"/>
    <x v="0"/>
    <n v="12952.380999999999"/>
    <x v="1572"/>
    <x v="2"/>
    <n v="9.7835000000000001"/>
  </r>
  <r>
    <d v="2025-11-24T00:37:09"/>
    <x v="12"/>
    <x v="31"/>
    <s v="MARTINEZ CHAVERRA LUIS NORBERTO"/>
    <x v="1"/>
    <x v="0"/>
    <n v="223"/>
    <n v="20.272727272727298"/>
    <n v="215.24173027989801"/>
    <m/>
    <n v="119481.41220000001"/>
    <x v="0"/>
    <n v="12952.380999999999"/>
    <x v="1572"/>
    <x v="0"/>
    <m/>
  </r>
  <r>
    <d v="2025-11-24T00:37:09"/>
    <x v="12"/>
    <x v="32"/>
    <s v="GUTIERREZ ARICAPA DANIEL HUMBERTO"/>
    <x v="3"/>
    <x v="0"/>
    <n v="187"/>
    <n v="18.7"/>
    <n v="195.67430025445299"/>
    <m/>
    <n v="108619.4656"/>
    <x v="1"/>
    <n v="12952.380999999999"/>
    <x v="1572"/>
    <x v="0"/>
    <m/>
  </r>
  <r>
    <d v="2025-11-24T00:37:10"/>
    <x v="12"/>
    <x v="33"/>
    <s v="GONZALEZ IPUANA RENE"/>
    <x v="0"/>
    <x v="0"/>
    <n v="165"/>
    <n v="18.3333333333333"/>
    <n v="176.106870229008"/>
    <s v="3 Descuentos (Despachador y usuarios desubicados) "/>
    <n v="97757.519100000005"/>
    <x v="0"/>
    <n v="12952.380999999999"/>
    <x v="1572"/>
    <x v="0"/>
    <m/>
  </r>
  <r>
    <d v="2025-11-24T00:37:10"/>
    <x v="12"/>
    <x v="34"/>
    <s v="PALMAR PANA EDIXON JOSUE"/>
    <x v="0"/>
    <x v="0"/>
    <n v="197"/>
    <n v="21.8888888888889"/>
    <n v="176.106870229008"/>
    <m/>
    <n v="97757.519100000005"/>
    <x v="0"/>
    <n v="12952.380999999999"/>
    <x v="1572"/>
    <x v="0"/>
    <m/>
  </r>
  <r>
    <d v="2025-11-24T00:37:10"/>
    <x v="12"/>
    <x v="35"/>
    <s v="OCAMPO OCAMPO ANTONIO JOSE"/>
    <x v="1"/>
    <x v="0"/>
    <n v="207"/>
    <n v="18.818181818181799"/>
    <n v="215.24173027989801"/>
    <m/>
    <n v="119481.41220000001"/>
    <x v="0"/>
    <n v="12952.380999999999"/>
    <x v="1572"/>
    <x v="0"/>
    <m/>
  </r>
  <r>
    <d v="2025-11-24T00:37:11"/>
    <x v="12"/>
    <x v="40"/>
    <s v="AGUDELO GARCIA DENIN ANGELO"/>
    <x v="3"/>
    <x v="0"/>
    <n v="216"/>
    <n v="21.6"/>
    <n v="195.67430025445299"/>
    <m/>
    <n v="108619.4656"/>
    <x v="1"/>
    <n v="12952.380999999999"/>
    <x v="1572"/>
    <x v="0"/>
    <m/>
  </r>
  <r>
    <d v="2025-11-25T01:07:57"/>
    <x v="1"/>
    <x v="0"/>
    <s v="SUAREZ ESCUDERO JONATAN"/>
    <x v="3"/>
    <x v="0"/>
    <n v="218"/>
    <n v="21.8"/>
    <n v="210.56603773584899"/>
    <s v="2 Descuentos (Transbordo)"/>
    <n v="117331.1321"/>
    <x v="0"/>
    <n v="11263.4146"/>
    <x v="1573"/>
    <x v="0"/>
    <m/>
  </r>
  <r>
    <d v="2025-11-25T01:07:57"/>
    <x v="9"/>
    <x v="36"/>
    <s v="PARIAS MURIEL JHON FREDY"/>
    <x v="0"/>
    <x v="0"/>
    <n v="225"/>
    <n v="25"/>
    <n v="189.50943396226401"/>
    <m/>
    <n v="105598.0189"/>
    <x v="1"/>
    <n v="11263.4146"/>
    <x v="1573"/>
    <x v="0"/>
    <m/>
  </r>
  <r>
    <d v="2025-11-25T01:07:57"/>
    <x v="1"/>
    <x v="1"/>
    <s v="ESPINOZA CHAVARRIA GUILLERMO LEON"/>
    <x v="6"/>
    <x v="0"/>
    <n v="189"/>
    <n v="23.625"/>
    <n v="168.452830188679"/>
    <s v="1 Descuento (Transbordo) "/>
    <n v="93864.905700000003"/>
    <x v="0"/>
    <n v="11263.4146"/>
    <x v="1573"/>
    <x v="0"/>
    <m/>
  </r>
  <r>
    <d v="2025-11-25T01:07:58"/>
    <x v="9"/>
    <x v="37"/>
    <s v="SANCHEZ BETANCOURT FRANSCISCO"/>
    <x v="6"/>
    <x v="0"/>
    <n v="148"/>
    <n v="18.5"/>
    <n v="168.452830188679"/>
    <s v="5 Descuentos (Transbordo y despachador) "/>
    <n v="93864.905700000003"/>
    <x v="0"/>
    <n v="11263.4146"/>
    <x v="1573"/>
    <x v="0"/>
    <m/>
  </r>
  <r>
    <d v="2025-11-25T01:07:58"/>
    <x v="1"/>
    <x v="2"/>
    <s v="LONDOO LOPERA DUVAN ANDRES"/>
    <x v="3"/>
    <x v="0"/>
    <n v="221"/>
    <n v="22.1"/>
    <n v="210.56603773584899"/>
    <m/>
    <n v="117331.1321"/>
    <x v="1"/>
    <n v="11263.4146"/>
    <x v="1573"/>
    <x v="0"/>
    <m/>
  </r>
  <r>
    <d v="2025-11-25T01:07:58"/>
    <x v="9"/>
    <x v="3"/>
    <s v="LOPEZ PINEDA DANIEL ESTIVEN"/>
    <x v="0"/>
    <x v="0"/>
    <n v="205"/>
    <n v="22.7777777777778"/>
    <n v="189.50943396226401"/>
    <s v="2 Descuentos (Transbordo)"/>
    <n v="105598.0189"/>
    <x v="0"/>
    <n v="11263.4146"/>
    <x v="1573"/>
    <x v="0"/>
    <m/>
  </r>
  <r>
    <d v="2025-11-25T01:07:58"/>
    <x v="9"/>
    <x v="5"/>
    <s v="JARAMILLO JARAMILLO FRANCISCO WBEIMAR"/>
    <x v="8"/>
    <x v="0"/>
    <n v="69"/>
    <n v="13.8"/>
    <n v="105.28301886792499"/>
    <m/>
    <n v="58665.565999999999"/>
    <x v="1"/>
    <n v="11263.4146"/>
    <x v="1573"/>
    <x v="0"/>
    <m/>
  </r>
  <r>
    <d v="2025-11-25T01:07:59"/>
    <x v="1"/>
    <x v="6"/>
    <s v="CARTAGENA RAMIREZ FREDY ALONSO"/>
    <x v="0"/>
    <x v="0"/>
    <n v="196"/>
    <n v="21.7777777777778"/>
    <n v="189.50943396226401"/>
    <m/>
    <n v="105598.0189"/>
    <x v="0"/>
    <n v="11263.4146"/>
    <x v="1573"/>
    <x v="0"/>
    <m/>
  </r>
  <r>
    <d v="2025-11-25T01:07:59"/>
    <x v="9"/>
    <x v="8"/>
    <s v="YEPES TORRES JHON ALEXANDER"/>
    <x v="0"/>
    <x v="0"/>
    <n v="190"/>
    <n v="21.1111111111111"/>
    <n v="189.50943396226401"/>
    <s v="5 Descuentos (Transbordo) "/>
    <n v="105598.0189"/>
    <x v="0"/>
    <n v="11263.4146"/>
    <x v="1573"/>
    <x v="0"/>
    <m/>
  </r>
  <r>
    <d v="2025-11-25T01:07:59"/>
    <x v="1"/>
    <x v="9"/>
    <s v="DAVID  HENRY GIOVANNY"/>
    <x v="0"/>
    <x v="0"/>
    <n v="223"/>
    <n v="24.7777777777778"/>
    <n v="189.50943396226401"/>
    <s v="17 Descuentos (Transbordo, jefe de ruta y usuarios desubicados) "/>
    <n v="105598.0189"/>
    <x v="1"/>
    <n v="11263.4146"/>
    <x v="1573"/>
    <x v="0"/>
    <m/>
  </r>
  <r>
    <d v="2025-11-25T01:08:00"/>
    <x v="9"/>
    <x v="10"/>
    <s v="MIRANDA MACHADO ALVARO"/>
    <x v="10"/>
    <x v="0"/>
    <n v="115"/>
    <n v="25.5555555555556"/>
    <n v="94.754716981132106"/>
    <m/>
    <n v="52799.009400000003"/>
    <x v="0"/>
    <n v="11263.4146"/>
    <x v="1573"/>
    <x v="0"/>
    <m/>
  </r>
  <r>
    <d v="2025-11-25T01:08:00"/>
    <x v="1"/>
    <x v="11"/>
    <s v="VERENZUELA MARTINEZ ALEXANDER"/>
    <x v="3"/>
    <x v="0"/>
    <n v="257"/>
    <n v="25.7"/>
    <n v="210.56603773584899"/>
    <m/>
    <n v="117331.1321"/>
    <x v="1"/>
    <n v="11263.4146"/>
    <x v="1573"/>
    <x v="0"/>
    <m/>
  </r>
  <r>
    <d v="2025-11-25T01:08:00"/>
    <x v="9"/>
    <x v="12"/>
    <s v="HENAO MUOZ FERNEY"/>
    <x v="3"/>
    <x v="0"/>
    <n v="260"/>
    <n v="26"/>
    <n v="210.56603773584899"/>
    <s v="3 Descuentos (Transbordo)"/>
    <n v="117331.1321"/>
    <x v="1"/>
    <n v="11263.4146"/>
    <x v="1573"/>
    <x v="0"/>
    <m/>
  </r>
  <r>
    <d v="2025-11-25T01:08:00"/>
    <x v="1"/>
    <x v="13"/>
    <s v="HINCAPIE VILLA JUAN ESTIVEN "/>
    <x v="3"/>
    <x v="0"/>
    <n v="192"/>
    <n v="19.2"/>
    <n v="210.56603773584899"/>
    <s v="10 Descuentos (Transbordo) "/>
    <n v="117331.1321"/>
    <x v="0"/>
    <n v="11263.4146"/>
    <x v="1573"/>
    <x v="0"/>
    <m/>
  </r>
  <r>
    <d v="2025-11-25T01:08:01"/>
    <x v="9"/>
    <x v="14"/>
    <s v="PARRA VILLA YUBER ALONSO"/>
    <x v="10"/>
    <x v="0"/>
    <n v="94"/>
    <n v="23.5"/>
    <n v="84.2264150943396"/>
    <s v="1 Descuento (Transbordo) "/>
    <n v="46932.452799999999"/>
    <x v="0"/>
    <n v="11263.4146"/>
    <x v="1573"/>
    <x v="0"/>
    <m/>
  </r>
  <r>
    <d v="2025-11-25T01:08:01"/>
    <x v="1"/>
    <x v="15"/>
    <s v="ALBERTO ARISTIZABAL RAFAEL"/>
    <x v="3"/>
    <x v="0"/>
    <n v="218"/>
    <n v="21.8"/>
    <n v="210.56603773584899"/>
    <s v="11 Descuentos (Transbordo y usuarios desubicados) "/>
    <n v="117331.1321"/>
    <x v="0"/>
    <n v="11263.4146"/>
    <x v="1573"/>
    <x v="0"/>
    <m/>
  </r>
  <r>
    <d v="2025-11-25T01:08:01"/>
    <x v="9"/>
    <x v="16"/>
    <s v="PALMAR PANA EDIXON JOSUE"/>
    <x v="3"/>
    <x v="0"/>
    <n v="178"/>
    <n v="17.8"/>
    <n v="210.56603773584899"/>
    <m/>
    <n v="117331.1321"/>
    <x v="0"/>
    <n v="11263.4146"/>
    <x v="1573"/>
    <x v="0"/>
    <m/>
  </r>
  <r>
    <d v="2025-11-25T01:08:01"/>
    <x v="1"/>
    <x v="17"/>
    <s v="MURILLO  YORMAN ANDRES"/>
    <x v="0"/>
    <x v="0"/>
    <n v="189"/>
    <n v="21"/>
    <n v="189.50943396226401"/>
    <s v="1 Descuento (Usuario desubicado) "/>
    <n v="105598.0189"/>
    <x v="0"/>
    <n v="11263.4146"/>
    <x v="1573"/>
    <x v="0"/>
    <m/>
  </r>
  <r>
    <d v="2025-11-25T01:08:02"/>
    <x v="9"/>
    <x v="18"/>
    <s v="MACIAS HERNANDEZ JULIAN DAVID"/>
    <x v="1"/>
    <x v="3"/>
    <n v="170"/>
    <n v="15.454545454545499"/>
    <n v="231.622641509434"/>
    <m/>
    <n v="129064.2453"/>
    <x v="0"/>
    <n v="11263.4146"/>
    <x v="1573"/>
    <x v="0"/>
    <m/>
  </r>
  <r>
    <d v="2025-11-25T01:08:02"/>
    <x v="1"/>
    <x v="19"/>
    <s v="QUIRAMA CASTAEDA JHON JADER"/>
    <x v="1"/>
    <x v="0"/>
    <n v="256"/>
    <n v="23.272727272727298"/>
    <n v="231.622641509434"/>
    <m/>
    <n v="129064.2453"/>
    <x v="1"/>
    <n v="11263.4146"/>
    <x v="1573"/>
    <x v="0"/>
    <m/>
  </r>
  <r>
    <d v="2025-11-25T01:08:02"/>
    <x v="9"/>
    <x v="20"/>
    <s v="SALDARRIAGA PARRA LUIS ALBERTO"/>
    <x v="8"/>
    <x v="0"/>
    <n v="116"/>
    <n v="23.2"/>
    <n v="105.28301886792499"/>
    <s v="1 Descuento (Despachador) "/>
    <n v="58665.565999999999"/>
    <x v="2"/>
    <n v="11263.4146"/>
    <x v="1573"/>
    <x v="0"/>
    <m/>
  </r>
  <r>
    <d v="2025-11-25T01:08:03"/>
    <x v="1"/>
    <x v="21"/>
    <s v="FRANCO CARVAJAL GERARDO ANTONIO"/>
    <x v="0"/>
    <x v="0"/>
    <n v="205"/>
    <n v="22.7777777777778"/>
    <n v="189.50943396226401"/>
    <s v="13 Descuentos (Transbordo) "/>
    <n v="105598.0189"/>
    <x v="0"/>
    <n v="11263.4146"/>
    <x v="1573"/>
    <x v="0"/>
    <m/>
  </r>
  <r>
    <d v="2025-11-25T01:08:03"/>
    <x v="9"/>
    <x v="38"/>
    <s v="OSORIO URREGO SANTIAGO"/>
    <x v="9"/>
    <x v="0"/>
    <n v="273"/>
    <n v="22.75"/>
    <n v="252.67924528301899"/>
    <s v="1 Descuento (Transbordo) "/>
    <n v="140797.3585"/>
    <x v="1"/>
    <n v="11263.4146"/>
    <x v="1573"/>
    <x v="0"/>
    <m/>
  </r>
  <r>
    <d v="2025-11-25T01:08:03"/>
    <x v="1"/>
    <x v="22"/>
    <s v="CIRO MARIN RODRIGO ALBERTO"/>
    <x v="0"/>
    <x v="0"/>
    <n v="155"/>
    <n v="17.2222222222222"/>
    <n v="189.50943396226401"/>
    <s v="8 Descuentos (Transbordo) "/>
    <n v="105598.0189"/>
    <x v="0"/>
    <n v="11263.4146"/>
    <x v="1573"/>
    <x v="0"/>
    <m/>
  </r>
  <r>
    <d v="2025-11-25T01:08:03"/>
    <x v="9"/>
    <x v="23"/>
    <s v="FLORES RINCON JORGE ALBERTO"/>
    <x v="3"/>
    <x v="0"/>
    <n v="220"/>
    <n v="22"/>
    <n v="210.56603773584899"/>
    <s v="1 Descuento (Despachador) "/>
    <n v="117331.1321"/>
    <x v="1"/>
    <n v="11263.4146"/>
    <x v="1573"/>
    <x v="0"/>
    <m/>
  </r>
  <r>
    <d v="2025-11-25T01:08:04"/>
    <x v="1"/>
    <x v="24"/>
    <s v="MARIN ALZATE KEVIN ANDRES"/>
    <x v="0"/>
    <x v="0"/>
    <n v="168"/>
    <n v="18.6666666666667"/>
    <n v="189.50943396226401"/>
    <m/>
    <n v="105598.0189"/>
    <x v="0"/>
    <n v="11263.4146"/>
    <x v="1573"/>
    <x v="0"/>
    <m/>
  </r>
  <r>
    <d v="2025-11-25T01:08:04"/>
    <x v="9"/>
    <x v="25"/>
    <s v="LEON PEREZ RAUL ENRIQUE"/>
    <x v="3"/>
    <x v="0"/>
    <n v="222"/>
    <n v="22.2"/>
    <n v="210.56603773584899"/>
    <s v="1 Descuento (Transbordo) "/>
    <n v="117331.1321"/>
    <x v="0"/>
    <n v="11263.4146"/>
    <x v="1573"/>
    <x v="0"/>
    <m/>
  </r>
  <r>
    <d v="2025-11-25T01:08:04"/>
    <x v="1"/>
    <x v="26"/>
    <s v="AGUDELO GARCIA LLORDIN ELIAS"/>
    <x v="2"/>
    <x v="0"/>
    <n v="112"/>
    <n v="20.363636363636399"/>
    <n v="115.811320754717"/>
    <m/>
    <n v="64532.122600000002"/>
    <x v="1"/>
    <n v="11263.4146"/>
    <x v="1573"/>
    <x v="0"/>
    <m/>
  </r>
  <r>
    <d v="2025-11-25T01:08:04"/>
    <x v="9"/>
    <x v="39"/>
    <s v="IBARGUEN GARRIDO JUAN ESTEBAN"/>
    <x v="3"/>
    <x v="0"/>
    <n v="180"/>
    <n v="18"/>
    <n v="210.56603773584899"/>
    <s v="Se descuenta 0.5 viaje de 3 05 pm ya que NO  ingresa a la minorista. 13 Descuentos (transbordo, usuario desubicado y despachador) "/>
    <n v="111464.4596"/>
    <x v="0"/>
    <n v="11263.4146"/>
    <x v="1573"/>
    <x v="2"/>
    <n v="10.528499999999999"/>
  </r>
  <r>
    <d v="2025-11-25T01:08:05"/>
    <x v="1"/>
    <x v="27"/>
    <s v="LAYOS JIMENEZ JOHAN CAMILO"/>
    <x v="0"/>
    <x v="0"/>
    <n v="153"/>
    <n v="17"/>
    <n v="189.50943396226401"/>
    <s v="5 Descuentos (transbordo) "/>
    <n v="105598.0189"/>
    <x v="0"/>
    <n v="11263.4146"/>
    <x v="1573"/>
    <x v="0"/>
    <m/>
  </r>
  <r>
    <d v="2025-11-25T01:08:05"/>
    <x v="9"/>
    <x v="28"/>
    <s v="MARULANDA JARAMILLO DAWER ANDRES"/>
    <x v="1"/>
    <x v="0"/>
    <n v="218"/>
    <n v="19.818181818181799"/>
    <n v="231.622641509434"/>
    <s v="8 Descuentos (Transbordo) "/>
    <n v="129064.2453"/>
    <x v="0"/>
    <n v="11263.4146"/>
    <x v="1573"/>
    <x v="0"/>
    <m/>
  </r>
  <r>
    <d v="2025-11-25T01:08:05"/>
    <x v="1"/>
    <x v="29"/>
    <s v="MONTOYA OSPINA GILBERTO ANTONIO"/>
    <x v="10"/>
    <x v="0"/>
    <n v="83"/>
    <n v="20.75"/>
    <n v="84.2264150943396"/>
    <m/>
    <n v="46932.452799999999"/>
    <x v="0"/>
    <n v="11263.4146"/>
    <x v="1573"/>
    <x v="0"/>
    <m/>
  </r>
  <r>
    <d v="2025-11-25T01:08:05"/>
    <x v="9"/>
    <x v="30"/>
    <s v="ARAQUE ARROYAVE JOSE ALBEIRO"/>
    <x v="0"/>
    <x v="0"/>
    <n v="189"/>
    <n v="21"/>
    <n v="189.50943396226401"/>
    <m/>
    <n v="105598.0189"/>
    <x v="1"/>
    <n v="11263.4146"/>
    <x v="1573"/>
    <x v="0"/>
    <m/>
  </r>
  <r>
    <d v="2025-11-25T01:08:06"/>
    <x v="1"/>
    <x v="31"/>
    <s v="MARTINEZ CHAVERRA LUIS NORBERTO"/>
    <x v="3"/>
    <x v="0"/>
    <n v="251"/>
    <n v="25.1"/>
    <n v="210.56603773584899"/>
    <s v="15 Descuentos (Transbordo) "/>
    <n v="117331.1321"/>
    <x v="0"/>
    <n v="11263.4146"/>
    <x v="1573"/>
    <x v="0"/>
    <m/>
  </r>
  <r>
    <d v="2025-11-25T01:08:06"/>
    <x v="9"/>
    <x v="32"/>
    <s v="TABORDA ROJAS DIEGO ALEJANDRO"/>
    <x v="9"/>
    <x v="0"/>
    <n v="212"/>
    <n v="17.6666666666667"/>
    <n v="252.67924528301899"/>
    <m/>
    <n v="140797.3585"/>
    <x v="1"/>
    <n v="11263.4146"/>
    <x v="1573"/>
    <x v="0"/>
    <m/>
  </r>
  <r>
    <d v="2025-11-25T01:08:06"/>
    <x v="1"/>
    <x v="33"/>
    <s v="GONZALEZ IPUANA RENE"/>
    <x v="3"/>
    <x v="0"/>
    <n v="239"/>
    <n v="23.9"/>
    <n v="210.56603773584899"/>
    <s v="16 Descuentos (Transbordo) "/>
    <n v="117331.1321"/>
    <x v="0"/>
    <n v="11263.4146"/>
    <x v="1573"/>
    <x v="0"/>
    <m/>
  </r>
  <r>
    <d v="2025-11-25T01:08:06"/>
    <x v="9"/>
    <x v="34"/>
    <s v="MACEA ARBELAEZ MATEO"/>
    <x v="9"/>
    <x v="0"/>
    <n v="210"/>
    <n v="17.5"/>
    <n v="252.67924528301899"/>
    <m/>
    <n v="140797.3585"/>
    <x v="0"/>
    <n v="11263.4146"/>
    <x v="1573"/>
    <x v="0"/>
    <m/>
  </r>
  <r>
    <d v="2025-11-25T01:08:07"/>
    <x v="1"/>
    <x v="35"/>
    <s v="OCAMPO OCAMPO ANTONIO JOSE"/>
    <x v="1"/>
    <x v="0"/>
    <n v="232"/>
    <n v="21.090909090909101"/>
    <n v="231.622641509434"/>
    <s v="10 Descuentos (Transbordo) "/>
    <n v="129064.2453"/>
    <x v="0"/>
    <n v="11263.4146"/>
    <x v="1573"/>
    <x v="0"/>
    <m/>
  </r>
  <r>
    <d v="2025-11-25T01:08:07"/>
    <x v="9"/>
    <x v="41"/>
    <s v="GARCIA DAVID WILSON ALBERTO"/>
    <x v="3"/>
    <x v="0"/>
    <n v="172"/>
    <n v="17.2"/>
    <n v="210.56603773584899"/>
    <s v="1 Descuento (Conduct) "/>
    <n v="117331.1321"/>
    <x v="1"/>
    <n v="11263.4146"/>
    <x v="1573"/>
    <x v="0"/>
    <m/>
  </r>
  <r>
    <d v="2025-11-25T01:08:07"/>
    <x v="1"/>
    <x v="40"/>
    <s v="AGUDELO GARCIA DENIN ANGELO"/>
    <x v="3"/>
    <x v="0"/>
    <n v="224"/>
    <n v="22.4"/>
    <n v="210.56603773584899"/>
    <m/>
    <n v="117331.1321"/>
    <x v="1"/>
    <n v="11263.4146"/>
    <x v="1573"/>
    <x v="0"/>
    <m/>
  </r>
  <r>
    <d v="2025-11-25T01:08:07"/>
    <x v="9"/>
    <x v="42"/>
    <s v="CALLE BOTERO ANDRES CAMILO"/>
    <x v="6"/>
    <x v="0"/>
    <n v="165"/>
    <n v="20.625"/>
    <n v="168.452830188679"/>
    <m/>
    <n v="93864.905700000003"/>
    <x v="1"/>
    <n v="11263.4146"/>
    <x v="1573"/>
    <x v="0"/>
    <m/>
  </r>
  <r>
    <d v="2025-11-26T01:30:43"/>
    <x v="9"/>
    <x v="0"/>
    <s v="SUAREZ ESCUDERO JONATAN"/>
    <x v="3"/>
    <x v="0"/>
    <n v="209"/>
    <n v="20.9"/>
    <n v="210.88435374149699"/>
    <s v="9 Descuentos (Transbordo) "/>
    <n v="117517.3469"/>
    <x v="0"/>
    <n v="11342.5"/>
    <x v="1574"/>
    <x v="0"/>
    <m/>
  </r>
  <r>
    <d v="2025-11-26T01:30:43"/>
    <x v="1"/>
    <x v="36"/>
    <s v="PARIAS MURIEL JHON FREDY"/>
    <x v="0"/>
    <x v="3"/>
    <n v="180"/>
    <n v="20"/>
    <n v="189.79591836734701"/>
    <s v="2 Descuentos (Usuarios desubicados) "/>
    <n v="105765.6122"/>
    <x v="1"/>
    <n v="11342.5"/>
    <x v="1574"/>
    <x v="0"/>
    <m/>
  </r>
  <r>
    <d v="2025-11-26T01:30:44"/>
    <x v="9"/>
    <x v="1"/>
    <s v="ESPINOZA CHAVARRIA GUILLERMO LEON"/>
    <x v="0"/>
    <x v="0"/>
    <n v="210"/>
    <n v="23.3333333333333"/>
    <n v="189.79591836734701"/>
    <s v="4 Descuentos (Transbordo) "/>
    <n v="105765.6122"/>
    <x v="0"/>
    <n v="11342.5"/>
    <x v="1574"/>
    <x v="0"/>
    <m/>
  </r>
  <r>
    <d v="2025-11-26T01:30:44"/>
    <x v="1"/>
    <x v="37"/>
    <s v="SANCHEZ BETANCOURT FRANSCISCO"/>
    <x v="4"/>
    <x v="0"/>
    <n v="168"/>
    <n v="24"/>
    <n v="147.61904761904799"/>
    <s v="1 Descuento (transbordo) "/>
    <n v="82262.142900000006"/>
    <x v="0"/>
    <n v="11342.5"/>
    <x v="1574"/>
    <x v="0"/>
    <m/>
  </r>
  <r>
    <d v="2025-11-26T01:30:44"/>
    <x v="9"/>
    <x v="2"/>
    <s v="LONDOO LOPERA DUVAN ANDRES"/>
    <x v="3"/>
    <x v="0"/>
    <n v="233"/>
    <n v="24.526315789473699"/>
    <n v="200.340136054422"/>
    <s v="3 Descuentos (Transbordo) "/>
    <n v="111641.47960000001"/>
    <x v="1"/>
    <n v="11342.5"/>
    <x v="1574"/>
    <x v="0"/>
    <m/>
  </r>
  <r>
    <d v="2025-11-26T01:30:45"/>
    <x v="1"/>
    <x v="3"/>
    <s v="MARIN ALZATE KEVIN ANDRES"/>
    <x v="1"/>
    <x v="0"/>
    <n v="233"/>
    <n v="21.181818181818201"/>
    <n v="231.97278911564601"/>
    <m/>
    <n v="129269.0816"/>
    <x v="0"/>
    <n v="11342.5"/>
    <x v="1574"/>
    <x v="0"/>
    <m/>
  </r>
  <r>
    <d v="2025-11-26T01:30:46"/>
    <x v="9"/>
    <x v="5"/>
    <s v="JARAMILLO JARAMILLO FRANCISCO WBEIMAR"/>
    <x v="3"/>
    <x v="0"/>
    <n v="170"/>
    <n v="17"/>
    <n v="210.88435374149699"/>
    <m/>
    <n v="117517.3469"/>
    <x v="1"/>
    <n v="11342.5"/>
    <x v="1574"/>
    <x v="0"/>
    <m/>
  </r>
  <r>
    <d v="2025-11-26T01:30:46"/>
    <x v="1"/>
    <x v="6"/>
    <s v="CARTAGENA RAMIREZ FREDY ALONSO"/>
    <x v="6"/>
    <x v="0"/>
    <n v="222"/>
    <n v="27.75"/>
    <n v="168.707482993197"/>
    <m/>
    <n v="94013.877600000007"/>
    <x v="0"/>
    <n v="11342.5"/>
    <x v="1574"/>
    <x v="0"/>
    <m/>
  </r>
  <r>
    <d v="2025-11-26T01:30:46"/>
    <x v="9"/>
    <x v="8"/>
    <s v="YEPES TORRES JHON ALEXANDER"/>
    <x v="0"/>
    <x v="0"/>
    <n v="173"/>
    <n v="19.2222222222222"/>
    <n v="189.79591836734701"/>
    <m/>
    <n v="105765.6122"/>
    <x v="0"/>
    <n v="11342.5"/>
    <x v="1574"/>
    <x v="0"/>
    <m/>
  </r>
  <r>
    <d v="2025-11-26T01:30:46"/>
    <x v="1"/>
    <x v="9"/>
    <s v="DAVID  HENRY GIOVANNY"/>
    <x v="10"/>
    <x v="0"/>
    <n v="60"/>
    <n v="15"/>
    <n v="84.353741496598602"/>
    <s v="11 Descuentos (Transbordo) "/>
    <n v="47006.938800000004"/>
    <x v="1"/>
    <n v="11342.5"/>
    <x v="1574"/>
    <x v="0"/>
    <m/>
  </r>
  <r>
    <d v="2025-11-26T01:30:47"/>
    <x v="9"/>
    <x v="10"/>
    <s v="MIRANDA MACHADO ALVARO"/>
    <x v="6"/>
    <x v="0"/>
    <n v="240"/>
    <n v="30"/>
    <n v="168.707482993197"/>
    <s v="7 Descuentos (Transbordo) "/>
    <n v="94013.877600000007"/>
    <x v="0"/>
    <n v="11342.5"/>
    <x v="1574"/>
    <x v="0"/>
    <m/>
  </r>
  <r>
    <d v="2025-11-26T01:30:47"/>
    <x v="1"/>
    <x v="11"/>
    <s v="VERENZUELA MARTINEZ ALEXANDER"/>
    <x v="3"/>
    <x v="0"/>
    <n v="194"/>
    <n v="19.399999999999999"/>
    <n v="210.88435374149699"/>
    <m/>
    <n v="117517.3469"/>
    <x v="1"/>
    <n v="11342.5"/>
    <x v="1574"/>
    <x v="0"/>
    <m/>
  </r>
  <r>
    <d v="2025-11-26T01:30:47"/>
    <x v="9"/>
    <x v="12"/>
    <s v="HERNANDEZ MACIAS GILBERTO "/>
    <x v="3"/>
    <x v="0"/>
    <n v="220"/>
    <n v="22"/>
    <n v="210.88435374149699"/>
    <s v="1 Descuento (Despachador) "/>
    <n v="117517.3469"/>
    <x v="1"/>
    <n v="11342.5"/>
    <x v="1574"/>
    <x v="0"/>
    <m/>
  </r>
  <r>
    <d v="2025-11-26T01:30:48"/>
    <x v="1"/>
    <x v="13"/>
    <s v="PEREZ GARCIA JUAN ESTEBAN"/>
    <x v="0"/>
    <x v="0"/>
    <n v="172"/>
    <n v="19.1111111111111"/>
    <n v="189.79591836734701"/>
    <s v="1 Descuento (Conduct) "/>
    <n v="105765.6122"/>
    <x v="0"/>
    <n v="11342.5"/>
    <x v="1574"/>
    <x v="0"/>
    <m/>
  </r>
  <r>
    <d v="2025-11-26T01:30:48"/>
    <x v="9"/>
    <x v="14"/>
    <s v="PARRA VILLA YUBER ALONSO"/>
    <x v="0"/>
    <x v="0"/>
    <n v="185"/>
    <n v="20.5555555555556"/>
    <n v="189.79591836734701"/>
    <s v="7 Descuentos (transbordo y asociado) "/>
    <n v="105765.6122"/>
    <x v="0"/>
    <n v="11342.5"/>
    <x v="1574"/>
    <x v="0"/>
    <m/>
  </r>
  <r>
    <d v="2025-11-26T01:30:48"/>
    <x v="1"/>
    <x v="15"/>
    <s v="ALBERTO ARISTIZABAL RAFAEL"/>
    <x v="0"/>
    <x v="3"/>
    <n v="160"/>
    <n v="17.7777777777778"/>
    <n v="189.79591836734701"/>
    <s v="19 Descuentos (Transbordo) "/>
    <n v="105765.6122"/>
    <x v="0"/>
    <n v="11342.5"/>
    <x v="1574"/>
    <x v="0"/>
    <m/>
  </r>
  <r>
    <d v="2025-11-26T01:30:49"/>
    <x v="9"/>
    <x v="16"/>
    <s v="MACEA ARBELAEZ MATEO"/>
    <x v="1"/>
    <x v="0"/>
    <n v="205"/>
    <n v="18.636363636363601"/>
    <n v="231.97278911564601"/>
    <s v="7 Descuentos (Transbordo) "/>
    <n v="129269.0816"/>
    <x v="0"/>
    <n v="11342.5"/>
    <x v="1574"/>
    <x v="0"/>
    <m/>
  </r>
  <r>
    <d v="2025-11-26T01:30:49"/>
    <x v="1"/>
    <x v="17"/>
    <s v="MURILLO  YORMAN ANDRES"/>
    <x v="9"/>
    <x v="0"/>
    <n v="251"/>
    <n v="20.9166666666667"/>
    <n v="253.06122448979599"/>
    <s v="1 Descuento (Despachador) "/>
    <n v="141020.81630000001"/>
    <x v="0"/>
    <n v="11342.5"/>
    <x v="1574"/>
    <x v="0"/>
    <m/>
  </r>
  <r>
    <d v="2025-11-26T01:30:49"/>
    <x v="9"/>
    <x v="18"/>
    <s v="DURANGO DAVID JOSE"/>
    <x v="4"/>
    <x v="0"/>
    <n v="123"/>
    <n v="17.571428571428601"/>
    <n v="147.61904761904799"/>
    <s v="5 Descuentos (Transbordo) "/>
    <n v="82262.142900000006"/>
    <x v="0"/>
    <n v="11342.5"/>
    <x v="1574"/>
    <x v="0"/>
    <m/>
  </r>
  <r>
    <d v="2025-11-26T01:30:50"/>
    <x v="1"/>
    <x v="19"/>
    <s v="QUIRAMA CASTAEDA JHON JADER"/>
    <x v="3"/>
    <x v="0"/>
    <n v="305"/>
    <n v="30.5"/>
    <n v="210.88435374149699"/>
    <m/>
    <n v="117517.3469"/>
    <x v="1"/>
    <n v="11342.5"/>
    <x v="1574"/>
    <x v="0"/>
    <m/>
  </r>
  <r>
    <d v="2025-11-26T01:30:50"/>
    <x v="9"/>
    <x v="20"/>
    <s v="SALDARRIAGA PARRA LUIS ALBERTO"/>
    <x v="3"/>
    <x v="0"/>
    <n v="135"/>
    <n v="13.5"/>
    <n v="210.88435374149699"/>
    <s v="18 Descuentos (Transbordo) "/>
    <n v="117517.3469"/>
    <x v="2"/>
    <n v="11342.5"/>
    <x v="1574"/>
    <x v="0"/>
    <m/>
  </r>
  <r>
    <d v="2025-11-26T01:30:50"/>
    <x v="1"/>
    <x v="21"/>
    <s v="JIMENEZ HERNANDEZ ESTEBAN CAMILO"/>
    <x v="0"/>
    <x v="0"/>
    <n v="172"/>
    <n v="19.1111111111111"/>
    <n v="189.79591836734701"/>
    <s v="13 Descuentos (Transbordo) "/>
    <n v="105765.6122"/>
    <x v="0"/>
    <n v="11342.5"/>
    <x v="1574"/>
    <x v="0"/>
    <m/>
  </r>
  <r>
    <d v="2025-11-26T01:30:51"/>
    <x v="9"/>
    <x v="38"/>
    <s v="JIMENEZ HURTADO CARLOS ESTIVEN"/>
    <x v="3"/>
    <x v="0"/>
    <n v="238"/>
    <n v="23.8"/>
    <n v="210.88435374149699"/>
    <s v="2 Descuentos (Conducts)"/>
    <n v="117517.3469"/>
    <x v="1"/>
    <n v="11342.5"/>
    <x v="1574"/>
    <x v="0"/>
    <m/>
  </r>
  <r>
    <d v="2025-11-26T01:30:51"/>
    <x v="1"/>
    <x v="22"/>
    <s v="MACIAS HERNANDEZ JULIAN DAVID"/>
    <x v="9"/>
    <x v="3"/>
    <n v="191"/>
    <n v="15.9166666666667"/>
    <n v="253.06122448979599"/>
    <s v="4 Descuentos (transbordo y despachador) "/>
    <n v="141020.81630000001"/>
    <x v="0"/>
    <n v="11342.5"/>
    <x v="1574"/>
    <x v="0"/>
    <m/>
  </r>
  <r>
    <d v="2025-11-26T01:30:51"/>
    <x v="9"/>
    <x v="23"/>
    <s v="FLORES RINCON JORGE ALBERTO"/>
    <x v="0"/>
    <x v="0"/>
    <n v="200"/>
    <n v="22.2222222222222"/>
    <n v="189.79591836734701"/>
    <m/>
    <n v="105765.6122"/>
    <x v="1"/>
    <n v="11342.5"/>
    <x v="1574"/>
    <x v="0"/>
    <m/>
  </r>
  <r>
    <d v="2025-11-26T01:30:51"/>
    <x v="1"/>
    <x v="24"/>
    <s v="OSORIO URREGO SANTIAGO"/>
    <x v="2"/>
    <x v="0"/>
    <n v="124"/>
    <n v="20.6666666666667"/>
    <n v="126.53061224489799"/>
    <s v="2 Descuentos (Transbordo) "/>
    <n v="70510.408200000005"/>
    <x v="0"/>
    <n v="11342.5"/>
    <x v="1574"/>
    <x v="0"/>
    <m/>
  </r>
  <r>
    <d v="2025-11-26T01:30:52"/>
    <x v="9"/>
    <x v="25"/>
    <s v="LEON PEREZ RAUL ENRIQUE"/>
    <x v="0"/>
    <x v="0"/>
    <n v="190"/>
    <n v="21.1111111111111"/>
    <n v="189.79591836734701"/>
    <s v="7 Descuentos (Transbordo) "/>
    <n v="105765.6122"/>
    <x v="0"/>
    <n v="11342.5"/>
    <x v="1574"/>
    <x v="0"/>
    <m/>
  </r>
  <r>
    <d v="2025-11-26T01:30:52"/>
    <x v="1"/>
    <x v="26"/>
    <s v="AGUDELO GARCIA LLORDIN ELIAS"/>
    <x v="1"/>
    <x v="0"/>
    <n v="233"/>
    <n v="21.181818181818201"/>
    <n v="231.97278911564601"/>
    <m/>
    <n v="129269.0816"/>
    <x v="1"/>
    <n v="11342.5"/>
    <x v="1574"/>
    <x v="0"/>
    <m/>
  </r>
  <r>
    <d v="2025-11-26T01:30:52"/>
    <x v="9"/>
    <x v="39"/>
    <s v="FRANCO CARVAJAL GERARDO ANTONIO"/>
    <x v="3"/>
    <x v="0"/>
    <n v="239"/>
    <n v="23.9"/>
    <n v="210.88435374149699"/>
    <s v="10 Descuentos (transbordo y despachador) "/>
    <n v="117517.3469"/>
    <x v="0"/>
    <n v="11342.5"/>
    <x v="1574"/>
    <x v="0"/>
    <m/>
  </r>
  <r>
    <d v="2025-11-26T01:30:53"/>
    <x v="1"/>
    <x v="27"/>
    <s v="LAYOS JIMENEZ JOHAN CAMILO"/>
    <x v="0"/>
    <x v="0"/>
    <n v="128"/>
    <n v="14.2222222222222"/>
    <n v="189.79591836734701"/>
    <m/>
    <n v="105765.6122"/>
    <x v="0"/>
    <n v="11342.5"/>
    <x v="1574"/>
    <x v="0"/>
    <m/>
  </r>
  <r>
    <d v="2025-11-26T01:30:53"/>
    <x v="9"/>
    <x v="28"/>
    <s v="MARULANDA JARAMILLO DAWER ANDRES"/>
    <x v="2"/>
    <x v="0"/>
    <n v="131"/>
    <n v="21.8333333333333"/>
    <n v="126.53061224489799"/>
    <s v="3 descuentos (despachador, conduct y transbordo) "/>
    <n v="70510.408200000005"/>
    <x v="0"/>
    <n v="11342.5"/>
    <x v="1574"/>
    <x v="0"/>
    <m/>
  </r>
  <r>
    <d v="2025-11-26T01:30:53"/>
    <x v="1"/>
    <x v="30"/>
    <s v="ARAQUE ARROYAVE JOSE ALBEIRO"/>
    <x v="1"/>
    <x v="0"/>
    <n v="283"/>
    <n v="25.727272727272702"/>
    <n v="231.97278911564601"/>
    <s v="7 Descuentos (Transbordo) "/>
    <n v="129269.0816"/>
    <x v="1"/>
    <n v="11342.5"/>
    <x v="1574"/>
    <x v="0"/>
    <m/>
  </r>
  <r>
    <d v="2025-11-26T01:30:54"/>
    <x v="9"/>
    <x v="31"/>
    <s v="MARTINEZ CHAVERRA LUIS NORBERTO"/>
    <x v="3"/>
    <x v="0"/>
    <n v="214"/>
    <n v="21.4"/>
    <n v="210.88435374149699"/>
    <s v="5 Descuentos (Transbordo) "/>
    <n v="117517.3469"/>
    <x v="0"/>
    <n v="11342.5"/>
    <x v="1574"/>
    <x v="0"/>
    <m/>
  </r>
  <r>
    <d v="2025-11-26T01:30:54"/>
    <x v="1"/>
    <x v="32"/>
    <s v="TABORDA ROJAS DIEGO ALEJANDRO"/>
    <x v="1"/>
    <x v="0"/>
    <n v="273"/>
    <n v="24.818181818181799"/>
    <n v="231.97278911564601"/>
    <s v="1 Descuento (transbordo) "/>
    <n v="129269.0816"/>
    <x v="1"/>
    <n v="11342.5"/>
    <x v="1574"/>
    <x v="0"/>
    <m/>
  </r>
  <r>
    <d v="2025-11-26T01:30:54"/>
    <x v="9"/>
    <x v="33"/>
    <s v="GONZALEZ IPUANA RENE"/>
    <x v="0"/>
    <x v="0"/>
    <n v="170"/>
    <n v="18.8888888888889"/>
    <n v="189.79591836734701"/>
    <s v="4 Descuentos (Transbordo) "/>
    <n v="105765.6122"/>
    <x v="0"/>
    <n v="11342.5"/>
    <x v="1574"/>
    <x v="0"/>
    <m/>
  </r>
  <r>
    <d v="2025-11-26T01:30:54"/>
    <x v="1"/>
    <x v="34"/>
    <s v="HINCAPIE VILLA JUAN ESTIVEN"/>
    <x v="1"/>
    <x v="0"/>
    <n v="201"/>
    <n v="18.272727272727298"/>
    <n v="231.97278911564601"/>
    <s v="14 Descuentos (transbordo, despachador, conduct y usuario movilidad reducida)"/>
    <n v="129269.0816"/>
    <x v="0"/>
    <n v="11342.5"/>
    <x v="1574"/>
    <x v="0"/>
    <m/>
  </r>
  <r>
    <d v="2025-11-26T01:30:55"/>
    <x v="9"/>
    <x v="35"/>
    <s v="OCAMPO OCAMPO ANTONIO JOSE"/>
    <x v="6"/>
    <x v="0"/>
    <n v="226"/>
    <n v="26.588235294117599"/>
    <n v="179.25170068027199"/>
    <m/>
    <n v="99889.744900000005"/>
    <x v="0"/>
    <n v="11342.5"/>
    <x v="1574"/>
    <x v="0"/>
    <m/>
  </r>
  <r>
    <d v="2025-11-26T01:30:55"/>
    <x v="1"/>
    <x v="41"/>
    <s v="GARCIA DAVID WILSON ALBERTO"/>
    <x v="3"/>
    <x v="0"/>
    <n v="188"/>
    <n v="18.8"/>
    <n v="210.88435374149699"/>
    <s v="2 Descuentos (Conducts)"/>
    <n v="117517.3469"/>
    <x v="1"/>
    <n v="11342.5"/>
    <x v="1574"/>
    <x v="0"/>
    <m/>
  </r>
  <r>
    <d v="2025-11-26T01:30:55"/>
    <x v="9"/>
    <x v="40"/>
    <s v="LOPERA ALVAREZ ESTIVEN"/>
    <x v="1"/>
    <x v="0"/>
    <n v="237"/>
    <n v="21.545454545454501"/>
    <n v="231.97278911564601"/>
    <s v="6 Descuentos (transbordo) "/>
    <n v="129269.0816"/>
    <x v="1"/>
    <n v="11342.5"/>
    <x v="1574"/>
    <x v="0"/>
    <m/>
  </r>
  <r>
    <d v="2025-11-26T01:30:56"/>
    <x v="1"/>
    <x v="42"/>
    <s v="CALLE BOTERO ANDRES CAMILO"/>
    <x v="10"/>
    <x v="0"/>
    <n v="64"/>
    <n v="18.285714285714299"/>
    <n v="73.809523809523796"/>
    <m/>
    <n v="41131.071400000001"/>
    <x v="1"/>
    <n v="11342.5"/>
    <x v="1574"/>
    <x v="0"/>
    <m/>
  </r>
  <r>
    <d v="2025-11-27T01:33:17"/>
    <x v="1"/>
    <x v="0"/>
    <s v="SUAREZ ESCUDERO JONATAN"/>
    <x v="2"/>
    <x v="0"/>
    <n v="88"/>
    <n v="14.6666666666667"/>
    <n v="124.459459459459"/>
    <s v="20 Descuentos (transbordo) "/>
    <n v="69298.783800000005"/>
    <x v="0"/>
    <n v="10750"/>
    <x v="1575"/>
    <x v="0"/>
    <m/>
  </r>
  <r>
    <d v="2025-11-27T01:33:17"/>
    <x v="9"/>
    <x v="36"/>
    <s v="PARIAS MURIEL JHON FREDY"/>
    <x v="0"/>
    <x v="0"/>
    <n v="190"/>
    <n v="21.1111111111111"/>
    <n v="186.68918918918899"/>
    <s v="2 Descuentos (despachador y conduct) "/>
    <n v="103948.17570000001"/>
    <x v="1"/>
    <n v="10750"/>
    <x v="1575"/>
    <x v="0"/>
    <m/>
  </r>
  <r>
    <d v="2025-11-27T01:33:18"/>
    <x v="1"/>
    <x v="1"/>
    <s v="ESPINOZA CHAVARRIA GUILLERMO LEON"/>
    <x v="0"/>
    <x v="0"/>
    <n v="184"/>
    <n v="20.4444444444444"/>
    <n v="186.68918918918899"/>
    <m/>
    <n v="103948.17570000001"/>
    <x v="0"/>
    <n v="10750"/>
    <x v="1575"/>
    <x v="0"/>
    <m/>
  </r>
  <r>
    <d v="2025-11-27T01:33:18"/>
    <x v="9"/>
    <x v="37"/>
    <s v="SANCHEZ BETANCOURT FRANSCISCO"/>
    <x v="0"/>
    <x v="0"/>
    <n v="158"/>
    <n v="17.5555555555556"/>
    <n v="186.68918918918899"/>
    <m/>
    <n v="103948.17570000001"/>
    <x v="0"/>
    <n v="10750"/>
    <x v="1575"/>
    <x v="0"/>
    <m/>
  </r>
  <r>
    <d v="2025-11-27T01:33:18"/>
    <x v="1"/>
    <x v="2"/>
    <s v="LONDOO LOPERA DUVAN ANDRES"/>
    <x v="0"/>
    <x v="0"/>
    <n v="194"/>
    <n v="21.5555555555556"/>
    <n v="186.68918918918899"/>
    <m/>
    <n v="103948.17570000001"/>
    <x v="1"/>
    <n v="10750"/>
    <x v="1575"/>
    <x v="0"/>
    <m/>
  </r>
  <r>
    <d v="2025-11-27T01:33:18"/>
    <x v="9"/>
    <x v="3"/>
    <s v="LOPEZ PINEDA DANIEL ESTIVEN"/>
    <x v="6"/>
    <x v="0"/>
    <n v="150"/>
    <n v="18.75"/>
    <n v="165.94594594594599"/>
    <m/>
    <n v="92398.378400000001"/>
    <x v="0"/>
    <n v="10750"/>
    <x v="1575"/>
    <x v="0"/>
    <m/>
  </r>
  <r>
    <d v="2025-11-27T01:33:19"/>
    <x v="1"/>
    <x v="4"/>
    <s v="TUBERQUIA URREGO HAROL"/>
    <x v="6"/>
    <x v="0"/>
    <n v="214"/>
    <n v="26.75"/>
    <n v="165.94594594594599"/>
    <m/>
    <n v="92398.378400000001"/>
    <x v="1"/>
    <n v="10750"/>
    <x v="1575"/>
    <x v="0"/>
    <m/>
  </r>
  <r>
    <d v="2025-11-27T01:33:19"/>
    <x v="9"/>
    <x v="5"/>
    <s v="GONZALEZ PEREZ RAFAEL JOSE"/>
    <x v="3"/>
    <x v="0"/>
    <n v="157"/>
    <n v="15.7"/>
    <n v="207.43243243243199"/>
    <s v="4 Descuentos (transbordo y despachador) "/>
    <n v="115497.973"/>
    <x v="1"/>
    <n v="10750"/>
    <x v="1575"/>
    <x v="0"/>
    <m/>
  </r>
  <r>
    <d v="2025-11-27T01:33:19"/>
    <x v="1"/>
    <x v="6"/>
    <s v="CARTAGENA RAMIREZ FREDY ALONSO"/>
    <x v="6"/>
    <x v="0"/>
    <n v="175"/>
    <n v="21.875"/>
    <n v="165.94594594594599"/>
    <m/>
    <n v="92398.378400000001"/>
    <x v="0"/>
    <n v="10750"/>
    <x v="1575"/>
    <x v="0"/>
    <m/>
  </r>
  <r>
    <d v="2025-11-27T01:33:20"/>
    <x v="9"/>
    <x v="8"/>
    <s v="YEPES TORRES JHON ALEXANDER"/>
    <x v="0"/>
    <x v="0"/>
    <n v="191"/>
    <n v="21.2222222222222"/>
    <n v="186.68918918918899"/>
    <m/>
    <n v="103948.17570000001"/>
    <x v="0"/>
    <n v="10750"/>
    <x v="1575"/>
    <x v="0"/>
    <m/>
  </r>
  <r>
    <d v="2025-11-27T01:33:20"/>
    <x v="1"/>
    <x v="9"/>
    <s v="DAVID  HENRY GIOVANNY"/>
    <x v="4"/>
    <x v="0"/>
    <n v="161"/>
    <n v="23"/>
    <n v="145.20270270270299"/>
    <m/>
    <n v="80848.581099999996"/>
    <x v="1"/>
    <n v="10750"/>
    <x v="1575"/>
    <x v="0"/>
    <m/>
  </r>
  <r>
    <d v="2025-11-27T01:33:20"/>
    <x v="9"/>
    <x v="10"/>
    <s v="MIRANDA MACHADO ALVARO"/>
    <x v="3"/>
    <x v="0"/>
    <n v="234"/>
    <n v="23.4"/>
    <n v="207.43243243243199"/>
    <m/>
    <n v="115497.973"/>
    <x v="0"/>
    <n v="10750"/>
    <x v="1575"/>
    <x v="0"/>
    <m/>
  </r>
  <r>
    <d v="2025-11-27T01:33:21"/>
    <x v="1"/>
    <x v="11"/>
    <s v="DURANGO PAEZ GILDARDO"/>
    <x v="3"/>
    <x v="0"/>
    <n v="217"/>
    <n v="21.7"/>
    <n v="207.43243243243199"/>
    <m/>
    <n v="115497.973"/>
    <x v="1"/>
    <n v="10750"/>
    <x v="1575"/>
    <x v="0"/>
    <m/>
  </r>
  <r>
    <d v="2025-11-27T01:33:21"/>
    <x v="1"/>
    <x v="12"/>
    <s v="HERNANDEZ MACIAS GILBERTO "/>
    <x v="4"/>
    <x v="0"/>
    <n v="165"/>
    <n v="23.571428571428601"/>
    <n v="145.20270270270299"/>
    <m/>
    <n v="80848.581099999996"/>
    <x v="1"/>
    <n v="10750"/>
    <x v="1575"/>
    <x v="0"/>
    <m/>
  </r>
  <r>
    <d v="2025-11-27T01:33:21"/>
    <x v="9"/>
    <x v="13"/>
    <s v="PEREZ GARCIA JUAN ESTEBAN"/>
    <x v="0"/>
    <x v="0"/>
    <n v="177"/>
    <n v="19.6666666666667"/>
    <n v="186.68918918918899"/>
    <m/>
    <n v="103948.17570000001"/>
    <x v="0"/>
    <n v="10750"/>
    <x v="1575"/>
    <x v="0"/>
    <m/>
  </r>
  <r>
    <d v="2025-11-27T01:33:22"/>
    <x v="1"/>
    <x v="14"/>
    <s v="PARRA VILLA YUBER ALONSO"/>
    <x v="0"/>
    <x v="0"/>
    <n v="153"/>
    <n v="17"/>
    <n v="186.68918918918899"/>
    <m/>
    <n v="103948.17570000001"/>
    <x v="0"/>
    <n v="10750"/>
    <x v="1575"/>
    <x v="0"/>
    <m/>
  </r>
  <r>
    <d v="2025-11-27T01:33:22"/>
    <x v="9"/>
    <x v="15"/>
    <s v="ALBERTO ARISTIZABAL RAFAEL"/>
    <x v="0"/>
    <x v="0"/>
    <n v="194"/>
    <n v="21.5555555555556"/>
    <n v="186.68918918918899"/>
    <m/>
    <n v="103948.17570000001"/>
    <x v="0"/>
    <n v="10750"/>
    <x v="1575"/>
    <x v="0"/>
    <m/>
  </r>
  <r>
    <d v="2025-11-27T01:33:22"/>
    <x v="1"/>
    <x v="16"/>
    <s v="MACEA ARBELAEZ MATEO"/>
    <x v="6"/>
    <x v="0"/>
    <n v="159"/>
    <n v="19.875"/>
    <n v="165.94594594594599"/>
    <m/>
    <n v="92398.378400000001"/>
    <x v="0"/>
    <n v="10750"/>
    <x v="1575"/>
    <x v="0"/>
    <m/>
  </r>
  <r>
    <d v="2025-11-27T01:33:22"/>
    <x v="9"/>
    <x v="17"/>
    <s v="MURILLO  YORMAN ANDRES"/>
    <x v="3"/>
    <x v="0"/>
    <n v="193"/>
    <n v="19.3"/>
    <n v="207.43243243243199"/>
    <m/>
    <n v="115497.973"/>
    <x v="0"/>
    <n v="10750"/>
    <x v="1575"/>
    <x v="0"/>
    <m/>
  </r>
  <r>
    <d v="2025-11-27T01:33:23"/>
    <x v="1"/>
    <x v="18"/>
    <s v="DURANGO DAVID JOSE"/>
    <x v="4"/>
    <x v="0"/>
    <n v="136"/>
    <n v="19.428571428571399"/>
    <n v="145.20270270270299"/>
    <s v="JULIAN MACIAS Realiz 4 viajes donde moviliz 58 Usuarios "/>
    <n v="80848.581099999996"/>
    <x v="0"/>
    <n v="10750"/>
    <x v="1575"/>
    <x v="0"/>
    <m/>
  </r>
  <r>
    <d v="2025-11-27T01:33:23"/>
    <x v="9"/>
    <x v="19"/>
    <s v="QUIRAMA CASTAEDA JHON JADER"/>
    <x v="6"/>
    <x v="0"/>
    <n v="194"/>
    <n v="24.25"/>
    <n v="165.94594594594599"/>
    <m/>
    <n v="92398.378400000001"/>
    <x v="1"/>
    <n v="10750"/>
    <x v="1575"/>
    <x v="0"/>
    <m/>
  </r>
  <r>
    <d v="2025-11-27T01:33:23"/>
    <x v="1"/>
    <x v="20"/>
    <s v="SALDARRIAGA PARRA LUIS ALBERTO"/>
    <x v="4"/>
    <x v="0"/>
    <n v="163"/>
    <n v="23.285714285714299"/>
    <n v="145.20270270270299"/>
    <m/>
    <n v="80848.581099999996"/>
    <x v="2"/>
    <n v="10750"/>
    <x v="1575"/>
    <x v="0"/>
    <m/>
  </r>
  <r>
    <d v="2025-11-27T01:33:23"/>
    <x v="9"/>
    <x v="21"/>
    <s v="JIMENEZ HERNANDEZ ESTEBAN CAMILO"/>
    <x v="3"/>
    <x v="0"/>
    <n v="195"/>
    <n v="19.5"/>
    <n v="207.43243243243199"/>
    <m/>
    <n v="115497.973"/>
    <x v="0"/>
    <n v="10750"/>
    <x v="1575"/>
    <x v="0"/>
    <m/>
  </r>
  <r>
    <d v="2025-11-27T01:33:24"/>
    <x v="1"/>
    <x v="38"/>
    <s v="JIMENEZ HURTADO CARLOS ESTIVEN"/>
    <x v="4"/>
    <x v="0"/>
    <n v="170"/>
    <n v="24.285714285714299"/>
    <n v="145.20270270270299"/>
    <m/>
    <n v="80848.581099999996"/>
    <x v="1"/>
    <n v="10750"/>
    <x v="1575"/>
    <x v="0"/>
    <m/>
  </r>
  <r>
    <d v="2025-11-27T01:33:24"/>
    <x v="9"/>
    <x v="22"/>
    <s v="CIRO MARIN RODRIGO ALBERTO"/>
    <x v="3"/>
    <x v="0"/>
    <n v="167"/>
    <n v="16.7"/>
    <n v="207.43243243243199"/>
    <s v="1 Desucuento (Conduct) "/>
    <n v="115497.973"/>
    <x v="0"/>
    <n v="10750"/>
    <x v="1575"/>
    <x v="0"/>
    <m/>
  </r>
  <r>
    <d v="2025-11-27T01:33:25"/>
    <x v="1"/>
    <x v="24"/>
    <s v="OSORIO URREGO SANTIAGO"/>
    <x v="6"/>
    <x v="0"/>
    <n v="190"/>
    <n v="23.75"/>
    <n v="165.94594594594599"/>
    <s v="2 Descuentos (Usuarios desubicados) "/>
    <n v="92398.378400000001"/>
    <x v="0"/>
    <n v="10750"/>
    <x v="1575"/>
    <x v="0"/>
    <m/>
  </r>
  <r>
    <d v="2025-11-27T01:33:24"/>
    <x v="1"/>
    <x v="23"/>
    <s v="VERENZUELA MARTINEZ ALEXANDER"/>
    <x v="12"/>
    <x v="0"/>
    <n v="256"/>
    <n v="19.692307692307701"/>
    <n v="269.66216216216202"/>
    <s v="4 Descuentos (transbordo) "/>
    <n v="150147.36489999999"/>
    <x v="1"/>
    <n v="10750"/>
    <x v="1575"/>
    <x v="0"/>
    <m/>
  </r>
  <r>
    <d v="2025-11-27T01:33:25"/>
    <x v="9"/>
    <x v="25"/>
    <s v="LEON PEREZ RAUL ENRIQUE"/>
    <x v="3"/>
    <x v="0"/>
    <n v="190"/>
    <n v="19"/>
    <n v="207.43243243243199"/>
    <m/>
    <n v="115497.973"/>
    <x v="0"/>
    <n v="10750"/>
    <x v="1575"/>
    <x v="0"/>
    <m/>
  </r>
  <r>
    <d v="2025-11-27T01:33:25"/>
    <x v="1"/>
    <x v="26"/>
    <s v="LOPERA ALVAREZ ESTIVEN"/>
    <x v="3"/>
    <x v="0"/>
    <n v="234"/>
    <n v="23.4"/>
    <n v="207.43243243243199"/>
    <m/>
    <n v="115497.973"/>
    <x v="1"/>
    <n v="10750"/>
    <x v="1575"/>
    <x v="0"/>
    <m/>
  </r>
  <r>
    <d v="2025-11-27T01:33:25"/>
    <x v="9"/>
    <x v="39"/>
    <s v="IBARGUEN GARRIDO JUAN ESTEBAN"/>
    <x v="3"/>
    <x v="0"/>
    <n v="176"/>
    <n v="17.600000000000001"/>
    <n v="207.43243243243199"/>
    <m/>
    <n v="115497.973"/>
    <x v="0"/>
    <n v="10750"/>
    <x v="1575"/>
    <x v="0"/>
    <m/>
  </r>
  <r>
    <d v="2025-11-27T01:33:26"/>
    <x v="1"/>
    <x v="27"/>
    <s v="MARIN ALZATE KEVIN ANDRES"/>
    <x v="3"/>
    <x v="0"/>
    <n v="197"/>
    <n v="19.7"/>
    <n v="207.43243243243199"/>
    <s v="1 Descuento (Despachador) "/>
    <n v="115497.973"/>
    <x v="0"/>
    <n v="10750"/>
    <x v="1575"/>
    <x v="0"/>
    <m/>
  </r>
  <r>
    <d v="2025-11-27T01:33:26"/>
    <x v="9"/>
    <x v="28"/>
    <s v="MARULANDA JARAMILLO DAWER ANDRES"/>
    <x v="6"/>
    <x v="0"/>
    <n v="170"/>
    <n v="21.25"/>
    <n v="165.94594594594599"/>
    <m/>
    <n v="92398.378400000001"/>
    <x v="0"/>
    <n v="10750"/>
    <x v="1575"/>
    <x v="0"/>
    <m/>
  </r>
  <r>
    <d v="2025-11-27T01:33:26"/>
    <x v="1"/>
    <x v="29"/>
    <s v="MONTOYA OSPINA GILBERTO ANTONIO"/>
    <x v="3"/>
    <x v="0"/>
    <n v="271"/>
    <n v="27.1"/>
    <n v="207.43243243243199"/>
    <s v="4 Descuentos (conducts y asociado)"/>
    <n v="115497.973"/>
    <x v="0"/>
    <n v="10750"/>
    <x v="1575"/>
    <x v="0"/>
    <m/>
  </r>
  <r>
    <d v="2025-11-27T01:33:26"/>
    <x v="9"/>
    <x v="30"/>
    <s v="PALMAR PANA EDIXON JOSUE"/>
    <x v="3"/>
    <x v="0"/>
    <n v="247"/>
    <n v="24.7"/>
    <n v="207.43243243243199"/>
    <s v="2 Descuentos (oficina y despachador) "/>
    <n v="115497.973"/>
    <x v="1"/>
    <n v="10750"/>
    <x v="1575"/>
    <x v="0"/>
    <m/>
  </r>
  <r>
    <d v="2025-11-27T01:33:27"/>
    <x v="1"/>
    <x v="31"/>
    <s v="MARTINEZ CHAVERRA LUIS NORBERTO"/>
    <x v="3"/>
    <x v="0"/>
    <n v="244"/>
    <n v="24.4"/>
    <n v="207.43243243243199"/>
    <m/>
    <n v="115497.973"/>
    <x v="0"/>
    <n v="10750"/>
    <x v="1575"/>
    <x v="0"/>
    <m/>
  </r>
  <r>
    <d v="2025-11-27T01:33:27"/>
    <x v="9"/>
    <x v="32"/>
    <s v="GUTIERREZ ARICAPA DANIEL HUMBERTO"/>
    <x v="4"/>
    <x v="0"/>
    <n v="158"/>
    <n v="22.571428571428601"/>
    <n v="145.20270270270299"/>
    <m/>
    <n v="80848.581099999996"/>
    <x v="1"/>
    <n v="10750"/>
    <x v="1575"/>
    <x v="0"/>
    <m/>
  </r>
  <r>
    <d v="2025-11-27T01:33:27"/>
    <x v="9"/>
    <x v="34"/>
    <s v="HINCAPIE VILLA JUAN ESTIVEN"/>
    <x v="3"/>
    <x v="0"/>
    <n v="163"/>
    <n v="16.3"/>
    <n v="207.43243243243199"/>
    <s v="1 Descuento (Despachador) "/>
    <n v="115497.973"/>
    <x v="0"/>
    <n v="10750"/>
    <x v="1575"/>
    <x v="0"/>
    <m/>
  </r>
  <r>
    <d v="2025-11-27T01:33:28"/>
    <x v="1"/>
    <x v="35"/>
    <s v="OCAMPO OCAMPO ANTONIO JOSE"/>
    <x v="3"/>
    <x v="0"/>
    <n v="178"/>
    <n v="17.8"/>
    <n v="207.43243243243199"/>
    <m/>
    <n v="115497.973"/>
    <x v="0"/>
    <n v="10750"/>
    <x v="1575"/>
    <x v="0"/>
    <m/>
  </r>
  <r>
    <d v="2025-11-27T01:33:27"/>
    <x v="1"/>
    <x v="33"/>
    <s v="GONZALEZ IPUANA RENE"/>
    <x v="0"/>
    <x v="0"/>
    <n v="182"/>
    <n v="20.2222222222222"/>
    <n v="186.68918918918899"/>
    <m/>
    <n v="103948.17570000001"/>
    <x v="0"/>
    <n v="10750"/>
    <x v="1575"/>
    <x v="0"/>
    <m/>
  </r>
  <r>
    <d v="2025-11-27T01:33:28"/>
    <x v="1"/>
    <x v="41"/>
    <s v="JARAMILLO JARAMILLO FRANCISCO WBEIMAR"/>
    <x v="0"/>
    <x v="0"/>
    <n v="130"/>
    <n v="14.4444444444444"/>
    <n v="186.68918918918899"/>
    <m/>
    <n v="103948.17570000001"/>
    <x v="1"/>
    <n v="10750"/>
    <x v="1575"/>
    <x v="0"/>
    <m/>
  </r>
  <r>
    <d v="2025-11-27T01:33:28"/>
    <x v="9"/>
    <x v="40"/>
    <s v="AGUDELO GARCIA DENIN ANGELO"/>
    <x v="0"/>
    <x v="0"/>
    <n v="212"/>
    <n v="23.5555555555556"/>
    <n v="186.68918918918899"/>
    <s v="1 Descuento (Usuario desubicado) "/>
    <n v="103948.17570000001"/>
    <x v="1"/>
    <n v="10750"/>
    <x v="1575"/>
    <x v="0"/>
    <m/>
  </r>
  <r>
    <d v="2025-11-27T01:33:28"/>
    <x v="1"/>
    <x v="42"/>
    <s v="CALLE BOTERO ANDRES CAMILO"/>
    <x v="10"/>
    <x v="0"/>
    <n v="98"/>
    <n v="24.5"/>
    <n v="82.972972972972997"/>
    <m/>
    <n v="46199.189200000001"/>
    <x v="1"/>
    <n v="10750"/>
    <x v="1575"/>
    <x v="0"/>
    <m/>
  </r>
  <r>
    <d v="2025-11-28T01:00:30"/>
    <x v="9"/>
    <x v="0"/>
    <s v="HINCAPIE VILLA JUAN ESTIVEN"/>
    <x v="6"/>
    <x v="0"/>
    <n v="149"/>
    <n v="18.625"/>
    <n v="158.503293807642"/>
    <s v="1 Descuento (Despachador) "/>
    <n v="88044.426900000006"/>
    <x v="0"/>
    <n v="10409.523800000001"/>
    <x v="1576"/>
    <x v="0"/>
    <m/>
  </r>
  <r>
    <d v="2025-11-28T01:00:30"/>
    <x v="1"/>
    <x v="36"/>
    <s v="PARIAS MURIEL JHON FREDY"/>
    <x v="0"/>
    <x v="0"/>
    <n v="195"/>
    <n v="21.6666666666667"/>
    <n v="178.31620553359701"/>
    <m/>
    <n v="99049.980200000005"/>
    <x v="1"/>
    <n v="10409.523800000001"/>
    <x v="1576"/>
    <x v="0"/>
    <m/>
  </r>
  <r>
    <d v="2025-11-28T01:00:31"/>
    <x v="9"/>
    <x v="1"/>
    <s v="ESPINOZA CHAVARRIA GUILLERMO LEON"/>
    <x v="0"/>
    <x v="0"/>
    <n v="177"/>
    <n v="19.6666666666667"/>
    <n v="178.31620553359701"/>
    <m/>
    <n v="99049.980200000005"/>
    <x v="0"/>
    <n v="10409.523800000001"/>
    <x v="1576"/>
    <x v="0"/>
    <m/>
  </r>
  <r>
    <d v="2025-11-28T01:00:31"/>
    <x v="1"/>
    <x v="37"/>
    <s v="SANCHEZ BETANCOURT FRANSCISCO"/>
    <x v="6"/>
    <x v="0"/>
    <n v="195"/>
    <n v="24.375"/>
    <n v="158.503293807642"/>
    <m/>
    <n v="88044.426900000006"/>
    <x v="0"/>
    <n v="10409.523800000001"/>
    <x v="1576"/>
    <x v="0"/>
    <m/>
  </r>
  <r>
    <d v="2025-11-28T01:00:32"/>
    <x v="9"/>
    <x v="2"/>
    <s v="LONDOO LOPERA DUVAN ANDRES"/>
    <x v="3"/>
    <x v="0"/>
    <n v="210"/>
    <n v="21"/>
    <n v="198.129117259552"/>
    <m/>
    <n v="110055.5336"/>
    <x v="1"/>
    <n v="10409.523800000001"/>
    <x v="1576"/>
    <x v="0"/>
    <m/>
  </r>
  <r>
    <d v="2025-11-28T01:00:32"/>
    <x v="1"/>
    <x v="3"/>
    <s v="LOPEZ PINEDA DANIEL ESTIVEN"/>
    <x v="6"/>
    <x v="0"/>
    <n v="150"/>
    <n v="18.75"/>
    <n v="158.503293807642"/>
    <s v="1 Descuento (Despachador) "/>
    <n v="88044.426900000006"/>
    <x v="0"/>
    <n v="10409.523800000001"/>
    <x v="1576"/>
    <x v="0"/>
    <m/>
  </r>
  <r>
    <d v="2025-11-28T01:00:32"/>
    <x v="9"/>
    <x v="4"/>
    <s v="TUBERQUIA URREGO HAROL"/>
    <x v="0"/>
    <x v="0"/>
    <n v="190"/>
    <n v="21.1111111111111"/>
    <n v="178.31620553359701"/>
    <m/>
    <n v="99049.980200000005"/>
    <x v="1"/>
    <n v="10409.523800000001"/>
    <x v="1576"/>
    <x v="0"/>
    <m/>
  </r>
  <r>
    <d v="2025-11-28T01:00:33"/>
    <x v="1"/>
    <x v="5"/>
    <s v="GONZALEZ PEREZ RAFAEL JOSE"/>
    <x v="3"/>
    <x v="0"/>
    <n v="177"/>
    <n v="17.7"/>
    <n v="198.129117259552"/>
    <s v="3 Descuentos (Usuarios desubicados y despachador) "/>
    <n v="110055.5336"/>
    <x v="1"/>
    <n v="10409.523800000001"/>
    <x v="1576"/>
    <x v="0"/>
    <m/>
  </r>
  <r>
    <d v="2025-11-28T01:00:33"/>
    <x v="9"/>
    <x v="6"/>
    <s v="CARTAGENA RAMIREZ FREDY ALONSO"/>
    <x v="4"/>
    <x v="0"/>
    <n v="133"/>
    <n v="19"/>
    <n v="138.69038208168601"/>
    <s v="1 Descuento (Despachador) "/>
    <n v="77038.873500000002"/>
    <x v="0"/>
    <n v="10409.523800000001"/>
    <x v="1576"/>
    <x v="0"/>
    <m/>
  </r>
  <r>
    <d v="2025-11-28T01:00:33"/>
    <x v="1"/>
    <x v="8"/>
    <s v="YEPES TORRES JHON ALEXANDER"/>
    <x v="0"/>
    <x v="0"/>
    <n v="144"/>
    <n v="16"/>
    <n v="178.31620553359701"/>
    <m/>
    <n v="99049.980200000005"/>
    <x v="0"/>
    <n v="10409.523800000001"/>
    <x v="1576"/>
    <x v="0"/>
    <m/>
  </r>
  <r>
    <d v="2025-11-28T01:00:34"/>
    <x v="9"/>
    <x v="9"/>
    <s v="DURANGO DAVID JOSE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34"/>
    <x v="1"/>
    <x v="10"/>
    <s v="FRANCO CARVAJAL GERARDO ANTONIO"/>
    <x v="0"/>
    <x v="0"/>
    <n v="186"/>
    <n v="20.6666666666667"/>
    <n v="178.31620553359701"/>
    <m/>
    <n v="99049.980200000005"/>
    <x v="0"/>
    <n v="10409.523800000001"/>
    <x v="1576"/>
    <x v="0"/>
    <m/>
  </r>
  <r>
    <d v="2025-11-28T01:00:35"/>
    <x v="9"/>
    <x v="11"/>
    <s v="DURANGO PAEZ GILDARDO"/>
    <x v="0"/>
    <x v="0"/>
    <n v="173"/>
    <n v="19.2222222222222"/>
    <n v="178.31620553359701"/>
    <m/>
    <n v="99049.980200000005"/>
    <x v="1"/>
    <n v="10409.523800000001"/>
    <x v="1576"/>
    <x v="0"/>
    <m/>
  </r>
  <r>
    <d v="2025-11-28T01:00:35"/>
    <x v="1"/>
    <x v="12"/>
    <s v="HERNANDEZ MACIAS GILBERTO "/>
    <x v="0"/>
    <x v="0"/>
    <n v="204"/>
    <n v="22.6666666666667"/>
    <n v="178.31620553359701"/>
    <m/>
    <n v="99049.980200000005"/>
    <x v="1"/>
    <n v="10409.523800000001"/>
    <x v="1576"/>
    <x v="0"/>
    <m/>
  </r>
  <r>
    <d v="2025-11-28T01:00:35"/>
    <x v="9"/>
    <x v="13"/>
    <s v="PEREZ GARCIA JUAN ESTEBAN"/>
    <x v="0"/>
    <x v="0"/>
    <n v="163"/>
    <n v="18.1111111111111"/>
    <n v="178.31620553359701"/>
    <m/>
    <n v="99049.980200000005"/>
    <x v="0"/>
    <n v="10409.523800000001"/>
    <x v="1576"/>
    <x v="0"/>
    <m/>
  </r>
  <r>
    <d v="2025-11-28T01:00:36"/>
    <x v="1"/>
    <x v="14"/>
    <s v="PARRA VILLA YUBER ALONSO"/>
    <x v="1"/>
    <x v="0"/>
    <n v="207"/>
    <n v="18.818181818181799"/>
    <n v="217.94202898550699"/>
    <m/>
    <n v="121061.087"/>
    <x v="0"/>
    <n v="10409.523800000001"/>
    <x v="1576"/>
    <x v="0"/>
    <m/>
  </r>
  <r>
    <d v="2025-11-28T01:00:36"/>
    <x v="9"/>
    <x v="15"/>
    <s v="ALBERTO ARISTIZABAL RAFAEL"/>
    <x v="3"/>
    <x v="0"/>
    <n v="172"/>
    <n v="17.2"/>
    <n v="198.129117259552"/>
    <m/>
    <n v="110055.5336"/>
    <x v="0"/>
    <n v="10409.523800000001"/>
    <x v="1576"/>
    <x v="0"/>
    <m/>
  </r>
  <r>
    <d v="2025-11-28T01:00:36"/>
    <x v="1"/>
    <x v="16"/>
    <s v="GUTIERREZ ARICAPA DANIEL HUMBERTO"/>
    <x v="2"/>
    <x v="0"/>
    <n v="133"/>
    <n v="22.1666666666667"/>
    <n v="118.87747035573101"/>
    <s v="2 Descuentos (Despachador y conduct) "/>
    <n v="66033.320200000002"/>
    <x v="0"/>
    <n v="10409.523800000001"/>
    <x v="1576"/>
    <x v="0"/>
    <m/>
  </r>
  <r>
    <d v="2025-11-28T01:00:37"/>
    <x v="9"/>
    <x v="17"/>
    <s v="MURILLO  YORMAN ANDRES"/>
    <x v="12"/>
    <x v="0"/>
    <n v="260"/>
    <n v="20"/>
    <n v="257.56785243741803"/>
    <m/>
    <n v="143072.1937"/>
    <x v="0"/>
    <n v="10409.523800000001"/>
    <x v="1576"/>
    <x v="0"/>
    <m/>
  </r>
  <r>
    <d v="2025-11-28T01:00:37"/>
    <x v="1"/>
    <x v="18"/>
    <s v="MACIAS HERNANDEZ JULIAN DAVID"/>
    <x v="3"/>
    <x v="0"/>
    <n v="192"/>
    <n v="19.2"/>
    <n v="198.129117259552"/>
    <s v="1 Descuento (Conduct) "/>
    <n v="110055.5336"/>
    <x v="0"/>
    <n v="10409.523800000001"/>
    <x v="1576"/>
    <x v="0"/>
    <m/>
  </r>
  <r>
    <d v="2025-11-28T01:00:37"/>
    <x v="9"/>
    <x v="19"/>
    <s v="QUIRAMA CASTAEDA JHON JADER"/>
    <x v="0"/>
    <x v="0"/>
    <n v="256"/>
    <n v="28.4444444444444"/>
    <n v="178.31620553359701"/>
    <m/>
    <n v="99049.980200000005"/>
    <x v="1"/>
    <n v="10409.523800000001"/>
    <x v="1576"/>
    <x v="0"/>
    <m/>
  </r>
  <r>
    <d v="2025-11-28T01:00:38"/>
    <x v="1"/>
    <x v="20"/>
    <s v="LOPERA ALVAREZ ESTIVEN "/>
    <x v="3"/>
    <x v="0"/>
    <n v="223"/>
    <n v="22.3"/>
    <n v="198.129117259552"/>
    <s v="LUIS SALDARRIAGA Realiz 2 viajes donde moviliz 34 Usuarios"/>
    <n v="110055.5336"/>
    <x v="2"/>
    <n v="10409.523800000001"/>
    <x v="1576"/>
    <x v="0"/>
    <m/>
  </r>
  <r>
    <d v="2025-11-28T01:00:38"/>
    <x v="9"/>
    <x v="21"/>
    <s v="JIMENEZ HERNANDEZ ESTEBAN CAMILO"/>
    <x v="0"/>
    <x v="0"/>
    <n v="219"/>
    <n v="24.3333333333333"/>
    <n v="178.31620553359701"/>
    <s v="2 Descuentos (Usuarios desubicados) "/>
    <n v="99049.980200000005"/>
    <x v="0"/>
    <n v="10409.523800000001"/>
    <x v="1576"/>
    <x v="0"/>
    <m/>
  </r>
  <r>
    <d v="2025-11-28T01:00:38"/>
    <x v="1"/>
    <x v="38"/>
    <s v="JIMENEZ HURTADO CARLOS ESTIVEN"/>
    <x v="0"/>
    <x v="0"/>
    <n v="213"/>
    <n v="23.6666666666667"/>
    <n v="178.31620553359701"/>
    <m/>
    <n v="99049.980200000005"/>
    <x v="1"/>
    <n v="10409.523800000001"/>
    <x v="1576"/>
    <x v="0"/>
    <m/>
  </r>
  <r>
    <d v="2025-11-28T01:00:39"/>
    <x v="9"/>
    <x v="22"/>
    <s v="CIRO MARIN RODRIGO ALBERTO"/>
    <x v="8"/>
    <x v="0"/>
    <n v="114"/>
    <n v="22.8"/>
    <n v="99.064558629776002"/>
    <m/>
    <n v="55027.766799999998"/>
    <x v="0"/>
    <n v="10409.523800000001"/>
    <x v="1576"/>
    <x v="0"/>
    <m/>
  </r>
  <r>
    <d v="2025-11-28T01:00:39"/>
    <x v="1"/>
    <x v="23"/>
    <s v="VERENZUELA MARTINEZ ALEXANDER"/>
    <x v="3"/>
    <x v="0"/>
    <n v="178"/>
    <n v="17.8"/>
    <n v="198.129117259552"/>
    <s v="1 Descuento (Despachador) "/>
    <n v="110055.5336"/>
    <x v="1"/>
    <n v="10409.523800000001"/>
    <x v="1576"/>
    <x v="0"/>
    <m/>
  </r>
  <r>
    <d v="2025-11-28T01:00:40"/>
    <x v="9"/>
    <x v="24"/>
    <s v="OSORIO URREGO SANTIAGO"/>
    <x v="3"/>
    <x v="0"/>
    <n v="197"/>
    <n v="19.7"/>
    <n v="198.129117259552"/>
    <s v="2 Descuentos (conduct y despachador) "/>
    <n v="110055.5336"/>
    <x v="0"/>
    <n v="10409.523800000001"/>
    <x v="1576"/>
    <x v="0"/>
    <m/>
  </r>
  <r>
    <d v="2025-11-28T01:00:40"/>
    <x v="1"/>
    <x v="25"/>
    <s v="LEON PEREZ RAUL ENRIQUE"/>
    <x v="6"/>
    <x v="0"/>
    <n v="174"/>
    <n v="21.75"/>
    <n v="158.503293807642"/>
    <m/>
    <n v="88044.426900000006"/>
    <x v="0"/>
    <n v="10409.523800000001"/>
    <x v="1576"/>
    <x v="0"/>
    <m/>
  </r>
  <r>
    <d v="2025-11-28T01:00:40"/>
    <x v="9"/>
    <x v="26"/>
    <s v="AGUDELO GARCIA LLORDIN ELIAS"/>
    <x v="6"/>
    <x v="0"/>
    <n v="154"/>
    <n v="18.117647058823501"/>
    <n v="168.40974967061899"/>
    <m/>
    <n v="93547.203599999993"/>
    <x v="1"/>
    <n v="10409.523800000001"/>
    <x v="1576"/>
    <x v="0"/>
    <m/>
  </r>
  <r>
    <d v="2025-11-28T01:00:41"/>
    <x v="1"/>
    <x v="39"/>
    <s v="IBARGUEN GARRIDO JUAN ESTEBAN"/>
    <x v="0"/>
    <x v="0"/>
    <n v="164"/>
    <n v="18.2222222222222"/>
    <n v="178.31620553359701"/>
    <s v="1 Descuento (Despachador) "/>
    <n v="99049.980200000005"/>
    <x v="0"/>
    <n v="10409.523800000001"/>
    <x v="1576"/>
    <x v="0"/>
    <m/>
  </r>
  <r>
    <d v="2025-11-28T01:00:41"/>
    <x v="9"/>
    <x v="27"/>
    <s v="MARIN ALZATE KEVIN ANDRES"/>
    <x v="1"/>
    <x v="0"/>
    <n v="204"/>
    <n v="18.545454545454501"/>
    <n v="217.94202898550699"/>
    <m/>
    <n v="121061.087"/>
    <x v="0"/>
    <n v="10409.523800000001"/>
    <x v="1576"/>
    <x v="0"/>
    <m/>
  </r>
  <r>
    <d v="2025-11-28T01:00:41"/>
    <x v="1"/>
    <x v="28"/>
    <s v="MARULANDA JARAMILLO DAWER ANDRES"/>
    <x v="6"/>
    <x v="0"/>
    <n v="128"/>
    <n v="16"/>
    <n v="158.503293807642"/>
    <m/>
    <n v="88044.426900000006"/>
    <x v="0"/>
    <n v="10409.523800000001"/>
    <x v="1576"/>
    <x v="0"/>
    <m/>
  </r>
  <r>
    <d v="2025-11-28T01:00:42"/>
    <x v="9"/>
    <x v="29"/>
    <s v="MONTOYA OSPINA GILBERTO ANTONIO"/>
    <x v="3"/>
    <x v="0"/>
    <n v="239"/>
    <n v="23.9"/>
    <n v="198.129117259552"/>
    <m/>
    <n v="110055.5336"/>
    <x v="0"/>
    <n v="10409.523800000001"/>
    <x v="1576"/>
    <x v="0"/>
    <m/>
  </r>
  <r>
    <d v="2025-11-28T01:00:42"/>
    <x v="1"/>
    <x v="30"/>
    <s v="ARAQUE ARROYAVE JOSE ALBEIRO"/>
    <x v="0"/>
    <x v="0"/>
    <n v="160"/>
    <n v="17.7777777777778"/>
    <n v="178.31620553359701"/>
    <m/>
    <n v="99049.980200000005"/>
    <x v="1"/>
    <n v="10409.523800000001"/>
    <x v="1576"/>
    <x v="0"/>
    <m/>
  </r>
  <r>
    <d v="2025-11-28T01:00:43"/>
    <x v="9"/>
    <x v="31"/>
    <s v="JARAMILLO JARAMILLO FRANCISCO WBEIMAR"/>
    <x v="0"/>
    <x v="0"/>
    <n v="131"/>
    <n v="14.5555555555556"/>
    <n v="178.31620553359701"/>
    <s v="1 Descuento (Despachador) "/>
    <n v="99049.980200000005"/>
    <x v="0"/>
    <n v="10409.523800000001"/>
    <x v="1576"/>
    <x v="0"/>
    <m/>
  </r>
  <r>
    <d v="2025-11-28T01:00:43"/>
    <x v="1"/>
    <x v="32"/>
    <s v="TABORDA ROJAS DIEGO ALEJANDRO"/>
    <x v="4"/>
    <x v="0"/>
    <n v="140"/>
    <n v="20"/>
    <n v="138.69038208168601"/>
    <m/>
    <n v="77038.873500000002"/>
    <x v="1"/>
    <n v="10409.523800000001"/>
    <x v="1576"/>
    <x v="0"/>
    <m/>
  </r>
  <r>
    <d v="2025-11-28T01:00:43"/>
    <x v="9"/>
    <x v="33"/>
    <s v="GONZALEZ IPUANA RENE"/>
    <x v="0"/>
    <x v="0"/>
    <n v="120"/>
    <n v="13.3333333333333"/>
    <n v="178.31620553359701"/>
    <m/>
    <n v="99049.980200000005"/>
    <x v="0"/>
    <n v="10409.523800000001"/>
    <x v="1576"/>
    <x v="0"/>
    <m/>
  </r>
  <r>
    <d v="2025-11-28T01:00:44"/>
    <x v="1"/>
    <x v="34"/>
    <s v="PALMAR PANA EDIXON JOSUE"/>
    <x v="1"/>
    <x v="0"/>
    <n v="203"/>
    <n v="18.454545454545499"/>
    <n v="217.94202898550699"/>
    <m/>
    <n v="121061.087"/>
    <x v="0"/>
    <n v="10409.523800000001"/>
    <x v="1576"/>
    <x v="0"/>
    <m/>
  </r>
  <r>
    <d v="2025-11-28T01:00:44"/>
    <x v="9"/>
    <x v="35"/>
    <s v="OCAMPO OCAMPO ANTONIO JOSE"/>
    <x v="1"/>
    <x v="0"/>
    <n v="218"/>
    <n v="19.818181818181799"/>
    <n v="217.94202898550699"/>
    <m/>
    <n v="121061.087"/>
    <x v="0"/>
    <n v="10409.523800000001"/>
    <x v="1576"/>
    <x v="0"/>
    <m/>
  </r>
  <r>
    <d v="2025-11-28T01:00:44"/>
    <x v="1"/>
    <x v="41"/>
    <s v="GARCIA DAVID WILSON ALBERTO"/>
    <x v="4"/>
    <x v="0"/>
    <n v="132"/>
    <n v="18.8571428571429"/>
    <n v="138.69038208168601"/>
    <m/>
    <n v="77038.873500000002"/>
    <x v="1"/>
    <n v="10409.523800000001"/>
    <x v="1576"/>
    <x v="0"/>
    <m/>
  </r>
  <r>
    <d v="2025-11-28T01:00:45"/>
    <x v="9"/>
    <x v="40"/>
    <s v="AGUDELO GARCIA DENIN ANGELO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45"/>
    <x v="1"/>
    <x v="42"/>
    <s v="CALLE BOTERO ANDRES CAMILO"/>
    <x v="0"/>
    <x v="0"/>
    <n v="154"/>
    <n v="17.1111111111111"/>
    <n v="178.31620553359701"/>
    <m/>
    <n v="99049.980200000005"/>
    <x v="1"/>
    <n v="10409.523800000001"/>
    <x v="1576"/>
    <x v="0"/>
    <m/>
  </r>
  <r>
    <d v="2025-11-29T02:52:18"/>
    <x v="1"/>
    <x v="0"/>
    <s v="HINCAPIE VILLA JUAN ESTIVEN"/>
    <x v="0"/>
    <x v="0"/>
    <n v="184"/>
    <n v="20.4444444444444"/>
    <n v="198"/>
    <m/>
    <n v="110565"/>
    <x v="0"/>
    <n v="12468.2927"/>
    <x v="1577"/>
    <x v="0"/>
    <m/>
  </r>
  <r>
    <d v="2025-11-29T02:52:18"/>
    <x v="9"/>
    <x v="36"/>
    <s v="PARIAS MURIEL JHON FREDY"/>
    <x v="0"/>
    <x v="0"/>
    <n v="231"/>
    <n v="25.6666666666667"/>
    <n v="198"/>
    <m/>
    <n v="110565"/>
    <x v="1"/>
    <n v="12468.2927"/>
    <x v="1577"/>
    <x v="0"/>
    <m/>
  </r>
  <r>
    <d v="2025-11-29T02:52:19"/>
    <x v="1"/>
    <x v="1"/>
    <s v="SUAREZ ESCUDERO JONATAN"/>
    <x v="3"/>
    <x v="0"/>
    <n v="156"/>
    <n v="15.6"/>
    <n v="220"/>
    <m/>
    <n v="122850"/>
    <x v="0"/>
    <n v="12468.2927"/>
    <x v="1577"/>
    <x v="0"/>
    <m/>
  </r>
  <r>
    <d v="2025-11-29T02:52:19"/>
    <x v="9"/>
    <x v="37"/>
    <s v="LOPERA ALVAREZ ESTIVEN"/>
    <x v="1"/>
    <x v="0"/>
    <n v="257"/>
    <n v="23.363636363636399"/>
    <n v="242"/>
    <m/>
    <n v="135135"/>
    <x v="0"/>
    <n v="12468.2927"/>
    <x v="1577"/>
    <x v="0"/>
    <m/>
  </r>
  <r>
    <d v="2025-11-29T02:52:19"/>
    <x v="1"/>
    <x v="2"/>
    <s v="VERENZUELA MARTINEZ ALEXANDER"/>
    <x v="3"/>
    <x v="0"/>
    <n v="205"/>
    <n v="20.5"/>
    <n v="220"/>
    <m/>
    <n v="122850"/>
    <x v="1"/>
    <n v="12468.2927"/>
    <x v="1577"/>
    <x v="0"/>
    <m/>
  </r>
  <r>
    <d v="2025-11-29T02:52:19"/>
    <x v="9"/>
    <x v="3"/>
    <s v="LOPEZ PINEDA DANIEL ESTIVEN"/>
    <x v="4"/>
    <x v="0"/>
    <n v="141"/>
    <n v="20.1428571428571"/>
    <n v="154"/>
    <m/>
    <n v="85995"/>
    <x v="0"/>
    <n v="12468.2927"/>
    <x v="1577"/>
    <x v="0"/>
    <m/>
  </r>
  <r>
    <d v="2025-11-29T02:52:20"/>
    <x v="1"/>
    <x v="4"/>
    <s v="TUBERQUIA URREGO HAROL"/>
    <x v="1"/>
    <x v="0"/>
    <n v="288"/>
    <n v="26.181818181818201"/>
    <n v="242"/>
    <s v="1 Descuento (Despachador) "/>
    <n v="135135"/>
    <x v="1"/>
    <n v="12468.2927"/>
    <x v="1577"/>
    <x v="0"/>
    <m/>
  </r>
  <r>
    <d v="2025-11-29T02:52:20"/>
    <x v="9"/>
    <x v="5"/>
    <s v="GONZALEZ PEREZ RAFAEL JOSE"/>
    <x v="3"/>
    <x v="0"/>
    <n v="230"/>
    <n v="23"/>
    <n v="220"/>
    <s v="3 Descuentos (Despachadora) "/>
    <n v="122850"/>
    <x v="1"/>
    <n v="12468.2927"/>
    <x v="1577"/>
    <x v="0"/>
    <m/>
  </r>
  <r>
    <d v="2025-11-29T02:52:20"/>
    <x v="1"/>
    <x v="6"/>
    <s v="CARTAGENA RAMIREZ FREDY ALONSO"/>
    <x v="3"/>
    <x v="0"/>
    <n v="266"/>
    <n v="26.6"/>
    <n v="220"/>
    <s v="2 Descuentos (Despachador) "/>
    <n v="122850"/>
    <x v="0"/>
    <n v="12468.2927"/>
    <x v="1577"/>
    <x v="0"/>
    <m/>
  </r>
  <r>
    <d v="2025-11-29T02:52:20"/>
    <x v="9"/>
    <x v="8"/>
    <s v="YEPES TORRES JHON ALEXANDER"/>
    <x v="3"/>
    <x v="0"/>
    <n v="211"/>
    <n v="21.1"/>
    <n v="220"/>
    <m/>
    <n v="122850"/>
    <x v="0"/>
    <n v="12468.2927"/>
    <x v="1577"/>
    <x v="0"/>
    <m/>
  </r>
  <r>
    <d v="2025-11-29T02:52:21"/>
    <x v="1"/>
    <x v="9"/>
    <s v="DAVID  HENRY GIOVANNY"/>
    <x v="0"/>
    <x v="0"/>
    <n v="188"/>
    <n v="20.8888888888889"/>
    <n v="198"/>
    <m/>
    <n v="110565"/>
    <x v="1"/>
    <n v="12468.2927"/>
    <x v="1577"/>
    <x v="0"/>
    <m/>
  </r>
  <r>
    <d v="2025-11-29T02:52:21"/>
    <x v="9"/>
    <x v="10"/>
    <s v="MIRANDA MACHADO ALVARO"/>
    <x v="3"/>
    <x v="0"/>
    <n v="237"/>
    <n v="23.7"/>
    <n v="220"/>
    <s v="1 Descuento (Jefe de ruta) "/>
    <n v="122850"/>
    <x v="0"/>
    <n v="12468.2927"/>
    <x v="1577"/>
    <x v="0"/>
    <m/>
  </r>
  <r>
    <d v="2025-11-29T02:52:22"/>
    <x v="1"/>
    <x v="11"/>
    <s v="DURANGO PAEZ GILDARDO"/>
    <x v="0"/>
    <x v="0"/>
    <n v="181"/>
    <n v="20.1111111111111"/>
    <n v="198"/>
    <m/>
    <n v="110565"/>
    <x v="1"/>
    <n v="12468.2927"/>
    <x v="1577"/>
    <x v="0"/>
    <m/>
  </r>
  <r>
    <d v="2025-11-29T02:52:22"/>
    <x v="9"/>
    <x v="12"/>
    <s v="HERNANDEZ MACIAS GILBERTO "/>
    <x v="4"/>
    <x v="0"/>
    <n v="167"/>
    <n v="23.8571428571429"/>
    <n v="154"/>
    <m/>
    <n v="85995"/>
    <x v="1"/>
    <n v="12468.2927"/>
    <x v="1577"/>
    <x v="0"/>
    <m/>
  </r>
  <r>
    <d v="2025-11-29T02:52:22"/>
    <x v="1"/>
    <x v="13"/>
    <s v="PEREZ GARCIA JUAN ESTEBAN"/>
    <x v="0"/>
    <x v="0"/>
    <n v="186"/>
    <n v="20.6666666666667"/>
    <n v="198"/>
    <m/>
    <n v="110565"/>
    <x v="0"/>
    <n v="12468.2927"/>
    <x v="1577"/>
    <x v="0"/>
    <m/>
  </r>
  <r>
    <d v="2025-11-29T02:52:23"/>
    <x v="9"/>
    <x v="14"/>
    <s v="PARRA VILLA YUBER ALONSO"/>
    <x v="3"/>
    <x v="0"/>
    <n v="166"/>
    <n v="16.600000000000001"/>
    <n v="220"/>
    <m/>
    <n v="122850"/>
    <x v="0"/>
    <n v="12468.2927"/>
    <x v="1577"/>
    <x v="0"/>
    <m/>
  </r>
  <r>
    <d v="2025-11-29T02:52:23"/>
    <x v="1"/>
    <x v="15"/>
    <s v="ALBERTO ARISTIZABAL RAFAEL"/>
    <x v="0"/>
    <x v="0"/>
    <n v="187"/>
    <n v="20.7777777777778"/>
    <n v="198"/>
    <s v="3 Descuentos (Transbordo) "/>
    <n v="110565"/>
    <x v="0"/>
    <n v="12468.2927"/>
    <x v="1577"/>
    <x v="0"/>
    <m/>
  </r>
  <r>
    <d v="2025-11-29T02:52:23"/>
    <x v="9"/>
    <x v="16"/>
    <s v="MACEA ARBELAEZ MATEO"/>
    <x v="9"/>
    <x v="0"/>
    <n v="209"/>
    <n v="17.4166666666667"/>
    <n v="264"/>
    <s v="1 Descuento (Usuario desubicado) "/>
    <n v="147420"/>
    <x v="0"/>
    <n v="12468.2927"/>
    <x v="1577"/>
    <x v="0"/>
    <m/>
  </r>
  <r>
    <d v="2025-11-29T02:52:24"/>
    <x v="1"/>
    <x v="17"/>
    <s v="GUTIERREZ ARICAPA DANIEL HUMBERTO"/>
    <x v="6"/>
    <x v="0"/>
    <n v="208"/>
    <n v="26"/>
    <n v="176"/>
    <m/>
    <n v="98280"/>
    <x v="0"/>
    <n v="12468.2927"/>
    <x v="1577"/>
    <x v="0"/>
    <m/>
  </r>
  <r>
    <d v="2025-11-29T02:52:24"/>
    <x v="9"/>
    <x v="18"/>
    <s v="MACIAS HERNANDEZ JULIAN DAVID"/>
    <x v="1"/>
    <x v="0"/>
    <n v="261"/>
    <n v="23.727272727272702"/>
    <n v="242"/>
    <s v="2 Descuentos (conduct y usuario desubicado) "/>
    <n v="135135"/>
    <x v="0"/>
    <n v="12468.2927"/>
    <x v="1577"/>
    <x v="0"/>
    <m/>
  </r>
  <r>
    <d v="2025-11-29T02:52:24"/>
    <x v="1"/>
    <x v="20"/>
    <s v="SALDARRIAGA PARRA LUIS ALBERTO"/>
    <x v="0"/>
    <x v="0"/>
    <n v="174"/>
    <n v="19.3333333333333"/>
    <n v="198"/>
    <s v="1 Descuento (Jefe de ruta) "/>
    <n v="110565"/>
    <x v="2"/>
    <n v="12468.2927"/>
    <x v="1577"/>
    <x v="0"/>
    <m/>
  </r>
  <r>
    <d v="2025-11-29T02:52:25"/>
    <x v="9"/>
    <x v="21"/>
    <s v="JIMENEZ HERNANDEZ ESTEBAN CAMILO"/>
    <x v="0"/>
    <x v="0"/>
    <n v="217"/>
    <n v="24.1111111111111"/>
    <n v="198"/>
    <m/>
    <n v="110565"/>
    <x v="0"/>
    <n v="12468.2927"/>
    <x v="1577"/>
    <x v="0"/>
    <m/>
  </r>
  <r>
    <d v="2025-11-29T02:52:26"/>
    <x v="1"/>
    <x v="38"/>
    <s v="JIMENEZ HURTADO CARLOS ESTIVEN"/>
    <x v="6"/>
    <x v="0"/>
    <n v="207"/>
    <n v="25.875"/>
    <n v="176"/>
    <m/>
    <n v="98280"/>
    <x v="1"/>
    <n v="12468.2927"/>
    <x v="1577"/>
    <x v="0"/>
    <m/>
  </r>
  <r>
    <d v="2025-11-29T02:52:26"/>
    <x v="9"/>
    <x v="22"/>
    <s v="CIRO MARIN RODRIGO ALBERTO"/>
    <x v="3"/>
    <x v="0"/>
    <n v="205"/>
    <n v="20.5"/>
    <n v="220"/>
    <s v="1 Descuento (Usuario desubicado) "/>
    <n v="122850"/>
    <x v="0"/>
    <n v="12468.2927"/>
    <x v="1577"/>
    <x v="0"/>
    <m/>
  </r>
  <r>
    <d v="2025-11-29T02:52:26"/>
    <x v="1"/>
    <x v="23"/>
    <s v="FLORES RINCON JORGE ALBERTO"/>
    <x v="8"/>
    <x v="0"/>
    <n v="136"/>
    <n v="27.2"/>
    <n v="110"/>
    <m/>
    <n v="61425"/>
    <x v="1"/>
    <n v="12468.2927"/>
    <x v="1577"/>
    <x v="0"/>
    <m/>
  </r>
  <r>
    <d v="2025-11-29T02:52:27"/>
    <x v="9"/>
    <x v="24"/>
    <s v="OSORIO URREGO SANTIAGO"/>
    <x v="3"/>
    <x v="0"/>
    <n v="200"/>
    <n v="20"/>
    <n v="220"/>
    <s v="2 Descuentos (tecnico radios y jefe de ruta) "/>
    <n v="122850"/>
    <x v="0"/>
    <n v="12468.2927"/>
    <x v="1577"/>
    <x v="0"/>
    <m/>
  </r>
  <r>
    <d v="2025-11-29T02:52:27"/>
    <x v="1"/>
    <x v="25"/>
    <s v="LEON PEREZ RAUL ENRIQUE"/>
    <x v="3"/>
    <x v="0"/>
    <n v="176"/>
    <n v="17.600000000000001"/>
    <n v="220"/>
    <s v="2 Descuentos (Despachador) "/>
    <n v="122850"/>
    <x v="0"/>
    <n v="12468.2927"/>
    <x v="1577"/>
    <x v="0"/>
    <m/>
  </r>
  <r>
    <d v="2025-11-29T02:52:27"/>
    <x v="9"/>
    <x v="26"/>
    <s v="AGUDELO GARCIA LLORDIN ELIAS"/>
    <x v="3"/>
    <x v="0"/>
    <n v="230"/>
    <n v="23"/>
    <n v="220"/>
    <s v="1 Descuento (Usuario desubicado) "/>
    <n v="122850"/>
    <x v="1"/>
    <n v="12468.2927"/>
    <x v="1577"/>
    <x v="0"/>
    <m/>
  </r>
  <r>
    <d v="2025-11-29T02:52:28"/>
    <x v="1"/>
    <x v="39"/>
    <s v="IBARGUEN GARRIDO JUAN ESTEBAN"/>
    <x v="6"/>
    <x v="0"/>
    <n v="165"/>
    <n v="20.625"/>
    <n v="176"/>
    <m/>
    <n v="98280"/>
    <x v="0"/>
    <n v="12468.2927"/>
    <x v="1577"/>
    <x v="0"/>
    <m/>
  </r>
  <r>
    <d v="2025-11-29T02:52:28"/>
    <x v="9"/>
    <x v="27"/>
    <s v="LAYOS JIMENEZ JOHAN CAMILO"/>
    <x v="0"/>
    <x v="0"/>
    <n v="185"/>
    <n v="20.5555555555556"/>
    <n v="198"/>
    <s v="1 Descuento (Jefe de ruta) "/>
    <n v="110565"/>
    <x v="0"/>
    <n v="12468.2927"/>
    <x v="1577"/>
    <x v="0"/>
    <m/>
  </r>
  <r>
    <d v="2025-11-29T02:52:28"/>
    <x v="1"/>
    <x v="28"/>
    <s v="FRANCO CARVAJAL GERARDO ANTONIO"/>
    <x v="0"/>
    <x v="0"/>
    <n v="230"/>
    <n v="25.5555555555556"/>
    <n v="198"/>
    <s v="1 Descuento (Despachador) "/>
    <n v="110565"/>
    <x v="0"/>
    <n v="12468.2927"/>
    <x v="1577"/>
    <x v="0"/>
    <m/>
  </r>
  <r>
    <d v="2025-11-29T02:52:29"/>
    <x v="9"/>
    <x v="29"/>
    <s v="MONTOYA OSPINA GILBERTO ANTONIO"/>
    <x v="0"/>
    <x v="0"/>
    <n v="230"/>
    <n v="25.5555555555556"/>
    <n v="198"/>
    <m/>
    <n v="110565"/>
    <x v="0"/>
    <n v="12468.2927"/>
    <x v="1577"/>
    <x v="0"/>
    <m/>
  </r>
  <r>
    <d v="2025-11-29T02:52:29"/>
    <x v="1"/>
    <x v="30"/>
    <s v="ARAQUE ARROYAVE JOSE ALBEIRO"/>
    <x v="0"/>
    <x v="0"/>
    <n v="179"/>
    <n v="19.8888888888889"/>
    <n v="198"/>
    <m/>
    <n v="110565"/>
    <x v="1"/>
    <n v="12468.2927"/>
    <x v="1577"/>
    <x v="0"/>
    <m/>
  </r>
  <r>
    <d v="2025-11-29T02:52:29"/>
    <x v="9"/>
    <x v="31"/>
    <s v="MARTINEZ CHAVERRA LUIS NORBERTO"/>
    <x v="0"/>
    <x v="0"/>
    <n v="218"/>
    <n v="24.2222222222222"/>
    <n v="198"/>
    <m/>
    <n v="110565"/>
    <x v="0"/>
    <n v="12468.2927"/>
    <x v="1577"/>
    <x v="0"/>
    <m/>
  </r>
  <r>
    <d v="2025-11-29T02:52:30"/>
    <x v="1"/>
    <x v="32"/>
    <s v="TABORDA ROJAS DIEGO ALEJANDRO"/>
    <x v="8"/>
    <x v="0"/>
    <n v="124"/>
    <n v="24.8"/>
    <n v="110"/>
    <m/>
    <n v="61425"/>
    <x v="1"/>
    <n v="12468.2927"/>
    <x v="1577"/>
    <x v="0"/>
    <m/>
  </r>
  <r>
    <d v="2025-11-29T02:52:30"/>
    <x v="9"/>
    <x v="33"/>
    <s v="GONZALEZ IPUANA RENE"/>
    <x v="0"/>
    <x v="0"/>
    <n v="187"/>
    <n v="20.7777777777778"/>
    <n v="198"/>
    <m/>
    <n v="110565"/>
    <x v="0"/>
    <n v="12468.2927"/>
    <x v="1577"/>
    <x v="0"/>
    <m/>
  </r>
  <r>
    <d v="2025-11-29T02:52:30"/>
    <x v="1"/>
    <x v="34"/>
    <s v="PALMAR PANA EDIXON JOSUE"/>
    <x v="3"/>
    <x v="0"/>
    <n v="211"/>
    <n v="21.1"/>
    <n v="220"/>
    <s v="1 Descuento (Despachador) "/>
    <n v="122850"/>
    <x v="0"/>
    <n v="12468.2927"/>
    <x v="1577"/>
    <x v="0"/>
    <m/>
  </r>
  <r>
    <d v="2025-11-29T02:52:31"/>
    <x v="9"/>
    <x v="35"/>
    <s v="JARAMILLO JARAMILLO FRANCISCO WBEIMAR"/>
    <x v="3"/>
    <x v="0"/>
    <n v="219"/>
    <n v="21.9"/>
    <n v="220"/>
    <s v="1 Descuento (Usuario desubicado) "/>
    <n v="122850"/>
    <x v="0"/>
    <n v="12468.2927"/>
    <x v="1577"/>
    <x v="0"/>
    <m/>
  </r>
  <r>
    <d v="2025-11-29T02:52:31"/>
    <x v="1"/>
    <x v="41"/>
    <s v="GARCIA DAVID WILSON ALBERTO"/>
    <x v="4"/>
    <x v="0"/>
    <n v="138"/>
    <n v="19.714285714285701"/>
    <n v="154"/>
    <m/>
    <n v="85995"/>
    <x v="1"/>
    <n v="12468.2927"/>
    <x v="1577"/>
    <x v="0"/>
    <m/>
  </r>
  <r>
    <d v="2025-11-29T02:52:31"/>
    <x v="9"/>
    <x v="40"/>
    <s v="AGUDELO GARCIA DENIN ANGELO"/>
    <x v="0"/>
    <x v="0"/>
    <n v="236"/>
    <n v="26.2222222222222"/>
    <n v="198"/>
    <m/>
    <n v="110565"/>
    <x v="1"/>
    <n v="12468.2927"/>
    <x v="1577"/>
    <x v="0"/>
    <m/>
  </r>
  <r>
    <d v="2025-11-29T02:52:32"/>
    <x v="1"/>
    <x v="42"/>
    <s v="CALLE BOTERO ANDRES CAMILO"/>
    <x v="7"/>
    <x v="0"/>
    <n v="70"/>
    <n v="23.3333333333333"/>
    <n v="66"/>
    <m/>
    <n v="36855"/>
    <x v="1"/>
    <n v="12468.2927"/>
    <x v="1577"/>
    <x v="0"/>
    <m/>
  </r>
  <r>
    <d v="2025-11-30T02:37:50"/>
    <x v="9"/>
    <x v="0"/>
    <s v="HINCAPIE VILLA JUAN ESTIVEN"/>
    <x v="0"/>
    <x v="0"/>
    <n v="202"/>
    <n v="22.4444444444444"/>
    <n v="198.686440677966"/>
    <s v="1 Descuento (Conduct) "/>
    <n v="110966.5678"/>
    <x v="0"/>
    <n v="11307.3171"/>
    <x v="1578"/>
    <x v="0"/>
    <m/>
  </r>
  <r>
    <d v="2025-11-30T02:37:50"/>
    <x v="1"/>
    <x v="36"/>
    <s v="PARIAS MURIEL JHON FREDY"/>
    <x v="6"/>
    <x v="0"/>
    <n v="187"/>
    <n v="23.375"/>
    <n v="176.610169491525"/>
    <s v="Se descuenta 0.5 viaje de 4 35 am ya que sube por el 13 sin autorizacin 1 Descuento (Usuario desubicado) "/>
    <n v="92472.219200000007"/>
    <x v="1"/>
    <n v="11307.3171"/>
    <x v="1578"/>
    <x v="2"/>
    <n v="11.038"/>
  </r>
  <r>
    <d v="2025-11-30T02:37:50"/>
    <x v="9"/>
    <x v="1"/>
    <s v="SUAREZ ESCUDERO JONATAN"/>
    <x v="0"/>
    <x v="0"/>
    <n v="170"/>
    <n v="18.8888888888889"/>
    <n v="198.686440677966"/>
    <s v="Se descuenta 0.5 viaje de 2 pm ya que NO ingresa a la minorista.  "/>
    <n v="104801.83779999999"/>
    <x v="0"/>
    <n v="11307.3171"/>
    <x v="1578"/>
    <x v="2"/>
    <n v="11.038"/>
  </r>
  <r>
    <d v="2025-11-30T02:37:51"/>
    <x v="1"/>
    <x v="37"/>
    <s v="SANCHEZ BETANCOURT FRANSCISCO"/>
    <x v="0"/>
    <x v="0"/>
    <n v="185"/>
    <n v="20.5555555555556"/>
    <n v="198.686440677966"/>
    <m/>
    <n v="110966.5678"/>
    <x v="0"/>
    <n v="11307.3171"/>
    <x v="1578"/>
    <x v="0"/>
    <m/>
  </r>
  <r>
    <d v="2025-11-30T02:37:51"/>
    <x v="9"/>
    <x v="2"/>
    <s v="VERENZUELA MARTINEZ ALEXANDER"/>
    <x v="2"/>
    <x v="0"/>
    <n v="159"/>
    <n v="26.5"/>
    <n v="132.45762711864401"/>
    <s v="3 Descuentos (Transbordo) "/>
    <n v="73977.711899999995"/>
    <x v="1"/>
    <n v="11307.3171"/>
    <x v="1578"/>
    <x v="0"/>
    <m/>
  </r>
  <r>
    <d v="2025-11-30T02:37:51"/>
    <x v="1"/>
    <x v="3"/>
    <s v="LOPEZ PINEDA DANIEL ESTIVEN"/>
    <x v="0"/>
    <x v="0"/>
    <n v="182"/>
    <n v="20.2222222222222"/>
    <n v="198.686440677966"/>
    <s v="3 Descuentos (Transbordo y despachador) "/>
    <n v="110966.5678"/>
    <x v="0"/>
    <n v="11307.3171"/>
    <x v="1578"/>
    <x v="0"/>
    <m/>
  </r>
  <r>
    <d v="2025-11-30T02:37:52"/>
    <x v="9"/>
    <x v="4"/>
    <s v="TUBERQUIA URREGO HAROL"/>
    <x v="3"/>
    <x v="0"/>
    <n v="232"/>
    <n v="23.2"/>
    <n v="220.76271186440701"/>
    <m/>
    <n v="123296.18640000001"/>
    <x v="1"/>
    <n v="11307.3171"/>
    <x v="1578"/>
    <x v="0"/>
    <m/>
  </r>
  <r>
    <d v="2025-11-30T02:37:52"/>
    <x v="1"/>
    <x v="5"/>
    <s v="GONZALEZ PEREZ RAFAEL JOSE"/>
    <x v="4"/>
    <x v="0"/>
    <n v="153"/>
    <n v="21.8571428571429"/>
    <n v="154.53389830508499"/>
    <s v="1 Descuento (Despachador) "/>
    <n v="86307.330499999996"/>
    <x v="1"/>
    <n v="11307.3171"/>
    <x v="1578"/>
    <x v="0"/>
    <m/>
  </r>
  <r>
    <d v="2025-11-30T02:37:52"/>
    <x v="9"/>
    <x v="6"/>
    <s v="CARTAGENA RAMIREZ FREDY ALONSO"/>
    <x v="9"/>
    <x v="0"/>
    <n v="258"/>
    <n v="21.5"/>
    <n v="264.91525423728802"/>
    <s v="1 Descuento (Despachador) "/>
    <n v="147955.42370000001"/>
    <x v="0"/>
    <n v="11307.3171"/>
    <x v="1578"/>
    <x v="0"/>
    <m/>
  </r>
  <r>
    <d v="2025-11-30T02:37:53"/>
    <x v="1"/>
    <x v="8"/>
    <s v="YEPES TORRES JHON ALEXANDER"/>
    <x v="0"/>
    <x v="0"/>
    <n v="195"/>
    <n v="21.6666666666667"/>
    <n v="198.686440677966"/>
    <m/>
    <n v="110966.5678"/>
    <x v="0"/>
    <n v="11307.3171"/>
    <x v="1578"/>
    <x v="0"/>
    <m/>
  </r>
  <r>
    <d v="2025-11-30T02:37:53"/>
    <x v="9"/>
    <x v="9"/>
    <s v="DAVID  HENRY GIOVANNY"/>
    <x v="10"/>
    <x v="0"/>
    <n v="114"/>
    <n v="28.5"/>
    <n v="88.305084745762699"/>
    <s v="2 Descuentos (Conduct) "/>
    <n v="49318.474600000001"/>
    <x v="1"/>
    <n v="11307.3171"/>
    <x v="1578"/>
    <x v="0"/>
    <m/>
  </r>
  <r>
    <d v="2025-11-30T02:37:53"/>
    <x v="1"/>
    <x v="10"/>
    <s v="MIRANDA MACHADO ALVARO"/>
    <x v="10"/>
    <x v="0"/>
    <n v="78"/>
    <n v="19.5"/>
    <n v="88.305084745762699"/>
    <s v="1 Descuento (Usuario desubicado) "/>
    <n v="49318.474600000001"/>
    <x v="0"/>
    <n v="11307.3171"/>
    <x v="1578"/>
    <x v="0"/>
    <m/>
  </r>
  <r>
    <d v="2025-11-30T02:37:54"/>
    <x v="9"/>
    <x v="11"/>
    <s v="DURANGO PAEZ GILDARDO"/>
    <x v="0"/>
    <x v="0"/>
    <n v="225"/>
    <n v="25"/>
    <n v="198.686440677966"/>
    <s v="2 Descuentos (Usuarios desubicados) "/>
    <n v="110966.5678"/>
    <x v="1"/>
    <n v="11307.3171"/>
    <x v="1578"/>
    <x v="0"/>
    <m/>
  </r>
  <r>
    <d v="2025-11-30T02:37:54"/>
    <x v="1"/>
    <x v="12"/>
    <s v="HERNANDEZ MACIAS GILBERTO "/>
    <x v="3"/>
    <x v="0"/>
    <n v="225"/>
    <n v="23.684210526315798"/>
    <n v="209.72457627118601"/>
    <m/>
    <n v="117131.3771"/>
    <x v="1"/>
    <n v="11307.3171"/>
    <x v="1578"/>
    <x v="0"/>
    <m/>
  </r>
  <r>
    <d v="2025-11-30T02:37:54"/>
    <x v="9"/>
    <x v="13"/>
    <s v="PEREZ GARCIA JUAN ESTEBAN"/>
    <x v="0"/>
    <x v="0"/>
    <n v="194"/>
    <n v="21.5555555555556"/>
    <n v="198.686440677966"/>
    <m/>
    <n v="110966.5678"/>
    <x v="0"/>
    <n v="11307.3171"/>
    <x v="1578"/>
    <x v="0"/>
    <m/>
  </r>
  <r>
    <d v="2025-11-30T02:37:55"/>
    <x v="1"/>
    <x v="14"/>
    <s v="PARRA VILLA YUBER ALONSO"/>
    <x v="0"/>
    <x v="0"/>
    <n v="137"/>
    <n v="15.2222222222222"/>
    <n v="198.686440677966"/>
    <m/>
    <n v="110966.5678"/>
    <x v="0"/>
    <n v="11307.3171"/>
    <x v="1578"/>
    <x v="0"/>
    <m/>
  </r>
  <r>
    <d v="2025-11-30T02:37:55"/>
    <x v="9"/>
    <x v="15"/>
    <s v="ALBERTO ARISTIZABAL RAFAEL"/>
    <x v="0"/>
    <x v="0"/>
    <n v="211"/>
    <n v="23.4444444444444"/>
    <n v="198.686440677966"/>
    <s v="2 Descuentos (Usuarios desubicados) "/>
    <n v="110966.5678"/>
    <x v="0"/>
    <n v="11307.3171"/>
    <x v="1578"/>
    <x v="0"/>
    <m/>
  </r>
  <r>
    <d v="2025-11-30T02:37:55"/>
    <x v="1"/>
    <x v="16"/>
    <s v="MACEA ARBELAEZ MATEO"/>
    <x v="10"/>
    <x v="0"/>
    <n v="114"/>
    <n v="25.3333333333333"/>
    <n v="99.343220338983102"/>
    <m/>
    <n v="55483.283900000002"/>
    <x v="0"/>
    <n v="11307.3171"/>
    <x v="1578"/>
    <x v="0"/>
    <m/>
  </r>
  <r>
    <d v="2025-11-30T02:37:56"/>
    <x v="9"/>
    <x v="17"/>
    <s v="MURILLO  YORMAN ANDRES"/>
    <x v="2"/>
    <x v="0"/>
    <n v="101"/>
    <n v="16.8333333333333"/>
    <n v="132.45762711864401"/>
    <m/>
    <n v="73977.711899999995"/>
    <x v="0"/>
    <n v="11307.3171"/>
    <x v="1578"/>
    <x v="0"/>
    <m/>
  </r>
  <r>
    <d v="2025-11-30T02:37:56"/>
    <x v="1"/>
    <x v="18"/>
    <s v="DURANGO DAVID JOSE"/>
    <x v="2"/>
    <x v="0"/>
    <n v="125"/>
    <n v="20.8333333333333"/>
    <n v="132.45762711864401"/>
    <m/>
    <n v="73977.711899999995"/>
    <x v="0"/>
    <n v="11307.3171"/>
    <x v="1578"/>
    <x v="0"/>
    <m/>
  </r>
  <r>
    <d v="2025-11-30T02:37:56"/>
    <x v="9"/>
    <x v="19"/>
    <s v="QUIRAMA CASTAEDA JHON JADER"/>
    <x v="0"/>
    <x v="0"/>
    <n v="208"/>
    <n v="23.1111111111111"/>
    <n v="198.686440677966"/>
    <s v="1 Descuento (Despachador) "/>
    <n v="110966.5678"/>
    <x v="1"/>
    <n v="11307.3171"/>
    <x v="1578"/>
    <x v="0"/>
    <m/>
  </r>
  <r>
    <d v="2025-11-30T02:37:57"/>
    <x v="1"/>
    <x v="20"/>
    <s v="FRANCO CARVAJAL GERARDO ANTONIO "/>
    <x v="0"/>
    <x v="0"/>
    <n v="180"/>
    <n v="20"/>
    <n v="198.686440677966"/>
    <s v="LUIS SALDARRIAGA Realiz 3 viajes donde moviliz 47 Usuarios "/>
    <n v="110966.5678"/>
    <x v="2"/>
    <n v="11307.3171"/>
    <x v="1578"/>
    <x v="0"/>
    <m/>
  </r>
  <r>
    <d v="2025-11-30T02:37:57"/>
    <x v="9"/>
    <x v="21"/>
    <s v="JIMENEZ HERNANDEZ ESTEBAN CAMILO"/>
    <x v="0"/>
    <x v="0"/>
    <n v="176"/>
    <n v="19.5555555555556"/>
    <n v="198.686440677966"/>
    <m/>
    <n v="110966.5678"/>
    <x v="0"/>
    <n v="11307.3171"/>
    <x v="1578"/>
    <x v="0"/>
    <m/>
  </r>
  <r>
    <d v="2025-11-30T02:37:57"/>
    <x v="1"/>
    <x v="38"/>
    <s v="OSORIO URREGO SANTIAGO"/>
    <x v="3"/>
    <x v="0"/>
    <n v="246"/>
    <n v="24.6"/>
    <n v="220.76271186440701"/>
    <m/>
    <n v="123296.18640000001"/>
    <x v="1"/>
    <n v="11307.3171"/>
    <x v="1578"/>
    <x v="0"/>
    <m/>
  </r>
  <r>
    <d v="2025-11-30T02:37:58"/>
    <x v="9"/>
    <x v="22"/>
    <s v="CIRO MARIN RODRIGO ALBERTO"/>
    <x v="0"/>
    <x v="3"/>
    <n v="189"/>
    <n v="21"/>
    <n v="198.686440677966"/>
    <s v="3 Descuentos (Despachador y conducts) "/>
    <n v="110966.5678"/>
    <x v="0"/>
    <n v="11307.3171"/>
    <x v="1578"/>
    <x v="0"/>
    <m/>
  </r>
  <r>
    <d v="2025-11-30T02:37:58"/>
    <x v="1"/>
    <x v="23"/>
    <s v="FLORES RINCON JORGE ALBERTO"/>
    <x v="3"/>
    <x v="0"/>
    <n v="232"/>
    <n v="23.2"/>
    <n v="220.76271186440701"/>
    <m/>
    <n v="123296.18640000001"/>
    <x v="1"/>
    <n v="11307.3171"/>
    <x v="1578"/>
    <x v="0"/>
    <m/>
  </r>
  <r>
    <d v="2025-11-30T02:37:58"/>
    <x v="9"/>
    <x v="24"/>
    <s v="MARIN ALZATE KEVIN ANDRES"/>
    <x v="3"/>
    <x v="0"/>
    <n v="232"/>
    <n v="23.2"/>
    <n v="220.76271186440701"/>
    <m/>
    <n v="123296.18640000001"/>
    <x v="0"/>
    <n v="11307.3171"/>
    <x v="1578"/>
    <x v="0"/>
    <m/>
  </r>
  <r>
    <d v="2025-11-30T02:37:59"/>
    <x v="1"/>
    <x v="25"/>
    <s v="JARAMILLO JARAMILLO FRANCISCO WBEIMAR"/>
    <x v="0"/>
    <x v="0"/>
    <n v="177"/>
    <n v="19.6666666666667"/>
    <n v="198.686440677966"/>
    <s v="1 Descuento (Despachador) "/>
    <n v="110966.5678"/>
    <x v="0"/>
    <n v="11307.3171"/>
    <x v="1578"/>
    <x v="0"/>
    <m/>
  </r>
  <r>
    <d v="2025-11-30T02:37:59"/>
    <x v="9"/>
    <x v="39"/>
    <s v="IBARGUEN GARRIDO JUAN ESTEBAN"/>
    <x v="3"/>
    <x v="0"/>
    <n v="249"/>
    <n v="24.9"/>
    <n v="220.76271186440701"/>
    <m/>
    <n v="123296.18640000001"/>
    <x v="0"/>
    <n v="11307.3171"/>
    <x v="1578"/>
    <x v="0"/>
    <m/>
  </r>
  <r>
    <d v="2025-11-30T02:37:59"/>
    <x v="1"/>
    <x v="27"/>
    <s v="LAYOS JIMENEZ JOHAN CAMILO"/>
    <x v="0"/>
    <x v="0"/>
    <n v="166"/>
    <n v="18.4444444444444"/>
    <n v="198.686440677966"/>
    <s v="5 Descuentos (Usuarios desubicados, despachador y conducts) "/>
    <n v="110966.5678"/>
    <x v="0"/>
    <n v="11307.3171"/>
    <x v="1578"/>
    <x v="0"/>
    <m/>
  </r>
  <r>
    <d v="2025-11-30T02:38:00"/>
    <x v="9"/>
    <x v="28"/>
    <s v="MARULANDA JARAMILLO DAWER ANDRES"/>
    <x v="0"/>
    <x v="0"/>
    <n v="195"/>
    <n v="21.6666666666667"/>
    <n v="198.686440677966"/>
    <s v="1 Descuento (Despachador) "/>
    <n v="110966.5678"/>
    <x v="0"/>
    <n v="11307.3171"/>
    <x v="1578"/>
    <x v="0"/>
    <m/>
  </r>
  <r>
    <d v="2025-11-30T02:38:00"/>
    <x v="1"/>
    <x v="29"/>
    <s v="MONTOYA OSPINA GILBERTO ANTONIO"/>
    <x v="3"/>
    <x v="0"/>
    <n v="252"/>
    <n v="25.2"/>
    <n v="220.76271186440701"/>
    <m/>
    <n v="123296.18640000001"/>
    <x v="0"/>
    <n v="11307.3171"/>
    <x v="1578"/>
    <x v="0"/>
    <m/>
  </r>
  <r>
    <d v="2025-11-30T02:38:00"/>
    <x v="9"/>
    <x v="30"/>
    <s v="ARAQUE ARROYAVE JOSE ALBEIRO"/>
    <x v="6"/>
    <x v="0"/>
    <n v="170"/>
    <n v="21.25"/>
    <n v="176.610169491525"/>
    <s v="1 Descuento (Usuario desubicado) "/>
    <n v="98636.949200000003"/>
    <x v="1"/>
    <n v="11307.3171"/>
    <x v="1578"/>
    <x v="0"/>
    <m/>
  </r>
  <r>
    <d v="2025-11-30T02:38:01"/>
    <x v="1"/>
    <x v="31"/>
    <s v="MARTINEZ CHAVERRA LUIS NORBERTO"/>
    <x v="0"/>
    <x v="0"/>
    <n v="215"/>
    <n v="23.8888888888889"/>
    <n v="198.686440677966"/>
    <m/>
    <n v="110966.5678"/>
    <x v="0"/>
    <n v="11307.3171"/>
    <x v="1578"/>
    <x v="0"/>
    <m/>
  </r>
  <r>
    <d v="2025-11-30T02:38:01"/>
    <x v="9"/>
    <x v="32"/>
    <s v="TABORDA ROJAS DIEGO ALEJANDRO"/>
    <x v="12"/>
    <x v="0"/>
    <n v="235"/>
    <n v="18.076923076923102"/>
    <n v="286.991525423729"/>
    <s v="DANIEL GUTIERREZ Realiz 7 viajes donde moviliz 158 usuarios. 2 Descuentos (Despachadora) "/>
    <n v="160285.04240000001"/>
    <x v="1"/>
    <n v="11307.3171"/>
    <x v="1578"/>
    <x v="0"/>
    <m/>
  </r>
  <r>
    <d v="2025-11-30T02:38:01"/>
    <x v="1"/>
    <x v="33"/>
    <s v="GONZALEZ IPUANA RENE"/>
    <x v="0"/>
    <x v="0"/>
    <n v="182"/>
    <n v="20.2222222222222"/>
    <n v="198.686440677966"/>
    <m/>
    <n v="110966.5678"/>
    <x v="0"/>
    <n v="11307.3171"/>
    <x v="1578"/>
    <x v="0"/>
    <m/>
  </r>
  <r>
    <d v="2025-11-30T02:38:02"/>
    <x v="9"/>
    <x v="34"/>
    <s v="PALMAR PANA EDIXON JOSUE"/>
    <x v="0"/>
    <x v="0"/>
    <n v="196"/>
    <n v="21.7777777777778"/>
    <n v="198.686440677966"/>
    <m/>
    <n v="110966.5678"/>
    <x v="0"/>
    <n v="11307.3171"/>
    <x v="1578"/>
    <x v="0"/>
    <m/>
  </r>
  <r>
    <d v="2025-11-30T02:38:02"/>
    <x v="1"/>
    <x v="35"/>
    <s v="OCAMPO OCAMPO ANTONIO JOSE"/>
    <x v="3"/>
    <x v="0"/>
    <n v="255"/>
    <n v="25.5"/>
    <n v="220.76271186440701"/>
    <s v="1 Descuento (Despachador) "/>
    <n v="123296.18640000001"/>
    <x v="0"/>
    <n v="11307.3171"/>
    <x v="1578"/>
    <x v="0"/>
    <m/>
  </r>
  <r>
    <d v="2025-11-30T02:38:02"/>
    <x v="9"/>
    <x v="41"/>
    <s v="GARCIA DAVID WILSON ALBERTO"/>
    <x v="6"/>
    <x v="0"/>
    <n v="179"/>
    <n v="22.375"/>
    <n v="176.610169491525"/>
    <m/>
    <n v="98636.949200000003"/>
    <x v="1"/>
    <n v="11307.3171"/>
    <x v="1578"/>
    <x v="0"/>
    <m/>
  </r>
  <r>
    <d v="2025-11-30T02:38:02"/>
    <x v="1"/>
    <x v="40"/>
    <s v="AGUDELO GARCIA DENIN ANGELO"/>
    <x v="6"/>
    <x v="0"/>
    <n v="242"/>
    <n v="30.25"/>
    <n v="176.610169491525"/>
    <m/>
    <n v="98636.949200000003"/>
    <x v="1"/>
    <n v="11307.3171"/>
    <x v="1578"/>
    <x v="0"/>
    <m/>
  </r>
  <r>
    <d v="2025-11-30T02:38:03"/>
    <x v="9"/>
    <x v="42"/>
    <s v="CALLE BOTERO ANDRES CAMILO"/>
    <x v="0"/>
    <x v="0"/>
    <n v="192"/>
    <n v="21.3333333333333"/>
    <n v="198.686440677966"/>
    <m/>
    <n v="110966.5678"/>
    <x v="1"/>
    <n v="11307.3171"/>
    <x v="1578"/>
    <x v="0"/>
    <m/>
  </r>
  <r>
    <d v="2025-12-01T00:46:44"/>
    <x v="12"/>
    <x v="0"/>
    <s v="HINCAPIE VILLA JUAN ESTIVEN"/>
    <x v="9"/>
    <x v="0"/>
    <n v="289"/>
    <n v="24.0833333333333"/>
    <n v="308.69662921348299"/>
    <m/>
    <n v="173567.5281"/>
    <x v="0"/>
    <n v="12040"/>
    <x v="1579"/>
    <x v="0"/>
    <m/>
  </r>
  <r>
    <d v="2025-12-01T00:46:44"/>
    <x v="12"/>
    <x v="1"/>
    <s v="ESPINOZA CHAVARRIA GUILLERMO LEON"/>
    <x v="3"/>
    <x v="0"/>
    <n v="251"/>
    <n v="25.1"/>
    <n v="257.247191011236"/>
    <m/>
    <n v="144639.6067"/>
    <x v="0"/>
    <n v="12040"/>
    <x v="1579"/>
    <x v="0"/>
    <m/>
  </r>
  <r>
    <d v="2025-12-01T00:46:45"/>
    <x v="12"/>
    <x v="2"/>
    <s v="LONDOO LOPERA DUVAN ANDRES"/>
    <x v="3"/>
    <x v="0"/>
    <n v="273"/>
    <n v="27.3"/>
    <n v="257.247191011236"/>
    <s v="2 Descuentos (Usuarios desubicados) "/>
    <n v="144639.6067"/>
    <x v="1"/>
    <n v="12040"/>
    <x v="1579"/>
    <x v="0"/>
    <m/>
  </r>
  <r>
    <d v="2025-12-01T00:46:45"/>
    <x v="12"/>
    <x v="4"/>
    <s v="TUBERQUIA URREGO HAROL"/>
    <x v="3"/>
    <x v="0"/>
    <n v="250"/>
    <n v="25"/>
    <n v="257.247191011236"/>
    <s v="1 Descuento (Usuario desubicado) "/>
    <n v="144639.6067"/>
    <x v="1"/>
    <n v="12040"/>
    <x v="1579"/>
    <x v="0"/>
    <m/>
  </r>
  <r>
    <d v="2025-12-01T00:46:45"/>
    <x v="12"/>
    <x v="6"/>
    <s v="CARTAGENA RAMIREZ FREDY ALONSO"/>
    <x v="1"/>
    <x v="0"/>
    <n v="322"/>
    <n v="29.272727272727298"/>
    <n v="282.97191011235998"/>
    <s v="1 Descuento (Despachador) "/>
    <n v="159103.5674"/>
    <x v="0"/>
    <n v="12040"/>
    <x v="1579"/>
    <x v="0"/>
    <m/>
  </r>
  <r>
    <d v="2025-12-01T00:46:46"/>
    <x v="12"/>
    <x v="8"/>
    <s v="YEPES TORRES JHON ALEXANDER"/>
    <x v="3"/>
    <x v="0"/>
    <n v="252"/>
    <n v="25.2"/>
    <n v="257.247191011236"/>
    <m/>
    <n v="144639.6067"/>
    <x v="0"/>
    <n v="12040"/>
    <x v="1579"/>
    <x v="0"/>
    <m/>
  </r>
  <r>
    <d v="2025-12-01T00:46:46"/>
    <x v="12"/>
    <x v="9"/>
    <s v="DAVID  HENRY GIOVANNY"/>
    <x v="3"/>
    <x v="0"/>
    <n v="259"/>
    <n v="25.9"/>
    <n v="257.247191011236"/>
    <m/>
    <n v="144639.6067"/>
    <x v="1"/>
    <n v="12040"/>
    <x v="1579"/>
    <x v="0"/>
    <m/>
  </r>
  <r>
    <d v="2025-12-01T00:46:46"/>
    <x v="12"/>
    <x v="10"/>
    <s v="MIRANDA MACHADO ALVARO"/>
    <x v="10"/>
    <x v="0"/>
    <n v="127"/>
    <n v="31.75"/>
    <n v="102.898876404494"/>
    <s v="1 Descuento (Despachador) "/>
    <n v="57855.842700000001"/>
    <x v="0"/>
    <n v="12040"/>
    <x v="1579"/>
    <x v="0"/>
    <m/>
  </r>
  <r>
    <d v="2025-12-01T00:46:47"/>
    <x v="12"/>
    <x v="11"/>
    <s v="DURANGO PAEZ GILDARDO"/>
    <x v="3"/>
    <x v="0"/>
    <n v="240"/>
    <n v="24"/>
    <n v="257.247191011236"/>
    <m/>
    <n v="144639.6067"/>
    <x v="1"/>
    <n v="12040"/>
    <x v="1579"/>
    <x v="0"/>
    <m/>
  </r>
  <r>
    <d v="2025-12-01T00:46:47"/>
    <x v="12"/>
    <x v="12"/>
    <s v="HERNANDEZ MACIAS GILBERTO"/>
    <x v="0"/>
    <x v="0"/>
    <n v="175"/>
    <n v="19.4444444444444"/>
    <n v="231.52247191011199"/>
    <s v="4 Descuentos (transbordo, despachador y conduct) "/>
    <n v="130175.6461"/>
    <x v="1"/>
    <n v="12040"/>
    <x v="1579"/>
    <x v="0"/>
    <m/>
  </r>
  <r>
    <d v="2025-12-01T00:46:47"/>
    <x v="12"/>
    <x v="14"/>
    <s v="PARRA VILLA YUBER ALONSO"/>
    <x v="0"/>
    <x v="0"/>
    <n v="206"/>
    <n v="22.8888888888889"/>
    <n v="231.52247191011199"/>
    <m/>
    <n v="130175.6461"/>
    <x v="0"/>
    <n v="12040"/>
    <x v="1579"/>
    <x v="0"/>
    <m/>
  </r>
  <r>
    <d v="2025-12-01T00:46:48"/>
    <x v="12"/>
    <x v="16"/>
    <s v="MACEA ARBELAEZ MATEO"/>
    <x v="6"/>
    <x v="0"/>
    <n v="203"/>
    <n v="25.375"/>
    <n v="205.797752808989"/>
    <m/>
    <n v="115711.6854"/>
    <x v="0"/>
    <n v="12040"/>
    <x v="1579"/>
    <x v="0"/>
    <m/>
  </r>
  <r>
    <d v="2025-12-01T00:46:48"/>
    <x v="12"/>
    <x v="20"/>
    <s v="SALDARRIAGA PARRA LUIS ALBERTO"/>
    <x v="3"/>
    <x v="0"/>
    <n v="261"/>
    <n v="26.1"/>
    <n v="257.247191011236"/>
    <s v="3 Descuentos (Usuarios desubicados y conduct) "/>
    <n v="144639.6067"/>
    <x v="2"/>
    <n v="12040"/>
    <x v="1579"/>
    <x v="0"/>
    <m/>
  </r>
  <r>
    <d v="2025-12-01T00:46:48"/>
    <x v="12"/>
    <x v="25"/>
    <s v="LEON PEREZ RAUL ENRIQUE "/>
    <x v="0"/>
    <x v="0"/>
    <n v="246"/>
    <n v="27.3333333333333"/>
    <n v="231.52247191011199"/>
    <m/>
    <n v="130175.6461"/>
    <x v="0"/>
    <n v="12040"/>
    <x v="1579"/>
    <x v="0"/>
    <m/>
  </r>
  <r>
    <d v="2025-12-01T00:46:48"/>
    <x v="12"/>
    <x v="28"/>
    <s v="MARULANDA JARAMILLO DAWER ANDRES"/>
    <x v="0"/>
    <x v="0"/>
    <n v="212"/>
    <n v="23.5555555555556"/>
    <n v="231.52247191011199"/>
    <s v="Se descuenta 0.5 viaje de 8 am ya que NO va a la minorista luego del recaudo. "/>
    <n v="122943.5836"/>
    <x v="0"/>
    <n v="12040"/>
    <x v="1579"/>
    <x v="2"/>
    <n v="12.862500000000001"/>
  </r>
  <r>
    <d v="2025-12-01T00:46:49"/>
    <x v="12"/>
    <x v="29"/>
    <s v="LOPERA ALVAREZ ESTIVEN"/>
    <x v="5"/>
    <x v="3"/>
    <n v="15"/>
    <n v="15"/>
    <n v="25.7247191011236"/>
    <m/>
    <n v="14463.9607"/>
    <x v="0"/>
    <n v="12040"/>
    <x v="1579"/>
    <x v="0"/>
    <m/>
  </r>
  <r>
    <d v="2025-12-01T00:46:49"/>
    <x v="12"/>
    <x v="30"/>
    <s v="ARAQUE ARROYAVE JOSE ALBEIRO"/>
    <x v="0"/>
    <x v="0"/>
    <n v="250"/>
    <n v="27.7777777777778"/>
    <n v="231.52247191011199"/>
    <s v="Se descuenta 0.5 viaje de 5 30 am ya que abandona ruta y sube por el 13 sin autorizacin. 1 Descuento (Usuario desubicado) "/>
    <n v="122943.5836"/>
    <x v="1"/>
    <n v="12040"/>
    <x v="1579"/>
    <x v="2"/>
    <n v="12.862500000000001"/>
  </r>
  <r>
    <d v="2025-12-01T00:46:49"/>
    <x v="12"/>
    <x v="32"/>
    <s v="GUTIERREZ ARICAPA DANIEL HUMBERTO"/>
    <x v="0"/>
    <x v="0"/>
    <n v="270"/>
    <n v="30"/>
    <n v="231.52247191011199"/>
    <s v="1 Descuento (Usuario desubicado) "/>
    <n v="130175.6461"/>
    <x v="1"/>
    <n v="12040"/>
    <x v="1579"/>
    <x v="0"/>
    <m/>
  </r>
  <r>
    <d v="2025-12-01T00:46:50"/>
    <x v="12"/>
    <x v="33"/>
    <s v="FRANCO CARVAJAL GERARDO ANTONIO"/>
    <x v="3"/>
    <x v="0"/>
    <n v="285"/>
    <n v="28.5"/>
    <n v="257.247191011236"/>
    <m/>
    <n v="144639.6067"/>
    <x v="0"/>
    <n v="12040"/>
    <x v="1579"/>
    <x v="0"/>
    <m/>
  </r>
  <r>
    <d v="2025-12-01T00:46:50"/>
    <x v="12"/>
    <x v="40"/>
    <s v="LOPERA ALVAREZ ESTIVEN"/>
    <x v="6"/>
    <x v="0"/>
    <n v="193"/>
    <n v="24.125"/>
    <n v="205.797752808989"/>
    <m/>
    <n v="115711.6854"/>
    <x v="1"/>
    <n v="12040"/>
    <x v="1579"/>
    <x v="0"/>
    <m/>
  </r>
  <r>
    <d v="2025-12-02T01:04:17"/>
    <x v="9"/>
    <x v="0"/>
    <s v="SUAREZ ESCUDERO JONATAN"/>
    <x v="14"/>
    <x v="0"/>
    <n v="27"/>
    <n v="54"/>
    <n v="11.480905233380501"/>
    <m/>
    <n v="6423.8296"/>
    <x v="0"/>
    <n v="11237.5"/>
    <x v="1580"/>
    <x v="0"/>
    <m/>
  </r>
  <r>
    <d v="2025-12-02T01:04:17"/>
    <x v="1"/>
    <x v="36"/>
    <s v="PARIAS MURIEL JHON FREDY"/>
    <x v="3"/>
    <x v="0"/>
    <n v="242"/>
    <n v="24.2"/>
    <n v="229.61810466761"/>
    <m/>
    <n v="128476.5912"/>
    <x v="1"/>
    <n v="11237.5"/>
    <x v="1580"/>
    <x v="0"/>
    <m/>
  </r>
  <r>
    <d v="2025-12-02T01:04:17"/>
    <x v="9"/>
    <x v="1"/>
    <s v="ESPINOZA CHAVARRIA GUILLERMO LEON"/>
    <x v="4"/>
    <x v="0"/>
    <n v="159"/>
    <n v="22.714285714285701"/>
    <n v="160.73267326732699"/>
    <s v="3 Descuentos (conducts y asociado) "/>
    <n v="89933.613899999997"/>
    <x v="0"/>
    <n v="11237.5"/>
    <x v="1580"/>
    <x v="0"/>
    <m/>
  </r>
  <r>
    <d v="2025-12-02T01:04:17"/>
    <x v="1"/>
    <x v="37"/>
    <s v="SANCHEZ BETANCOURT FRANSCISCO"/>
    <x v="3"/>
    <x v="0"/>
    <n v="245"/>
    <n v="24.5"/>
    <n v="229.61810466761"/>
    <s v="1 Descuento (Despachador) "/>
    <n v="128476.5912"/>
    <x v="0"/>
    <n v="11237.5"/>
    <x v="1580"/>
    <x v="0"/>
    <m/>
  </r>
  <r>
    <d v="2025-12-02T01:04:18"/>
    <x v="9"/>
    <x v="2"/>
    <s v="LONDOO LOPERA DUVAN ANDRES"/>
    <x v="3"/>
    <x v="0"/>
    <n v="260"/>
    <n v="26"/>
    <n v="229.61810466761"/>
    <m/>
    <n v="128476.5912"/>
    <x v="1"/>
    <n v="11237.5"/>
    <x v="1580"/>
    <x v="0"/>
    <m/>
  </r>
  <r>
    <d v="2025-12-02T01:04:18"/>
    <x v="1"/>
    <x v="3"/>
    <s v="LOPEZ PINEDA DANIEL ESTIVEN"/>
    <x v="1"/>
    <x v="0"/>
    <n v="220"/>
    <n v="20"/>
    <n v="252.57991513437099"/>
    <m/>
    <n v="141324.25039999999"/>
    <x v="0"/>
    <n v="11237.5"/>
    <x v="1580"/>
    <x v="0"/>
    <m/>
  </r>
  <r>
    <d v="2025-12-02T01:04:18"/>
    <x v="9"/>
    <x v="4"/>
    <s v="TUBERQUIA URREGO HAROL"/>
    <x v="1"/>
    <x v="0"/>
    <n v="273"/>
    <n v="24.818181818181799"/>
    <n v="252.57991513437099"/>
    <s v="1 Descuento (Despachador) "/>
    <n v="141324.25039999999"/>
    <x v="1"/>
    <n v="11237.5"/>
    <x v="1580"/>
    <x v="0"/>
    <m/>
  </r>
  <r>
    <d v="2025-12-02T01:04:19"/>
    <x v="1"/>
    <x v="5"/>
    <s v="JARAMILLO JARAMILLO FRANCISCO WBEIMAR"/>
    <x v="0"/>
    <x v="0"/>
    <n v="138"/>
    <n v="15.3333333333333"/>
    <n v="206.656294200849"/>
    <s v="Se descuenta 0.5 viaje de 11 55 am ya que NO ingresa al 13. "/>
    <n v="109205.0471"/>
    <x v="1"/>
    <n v="11237.5"/>
    <x v="1580"/>
    <x v="2"/>
    <n v="11.481"/>
  </r>
  <r>
    <d v="2025-12-02T01:04:19"/>
    <x v="9"/>
    <x v="6"/>
    <s v="CARTAGENA RAMIREZ FREDY ALONSO"/>
    <x v="0"/>
    <x v="0"/>
    <n v="207"/>
    <n v="23"/>
    <n v="206.656294200849"/>
    <s v="1 Descuento (Controlador) "/>
    <n v="115628.93210000001"/>
    <x v="0"/>
    <n v="11237.5"/>
    <x v="1580"/>
    <x v="0"/>
    <m/>
  </r>
  <r>
    <d v="2025-12-02T01:04:19"/>
    <x v="1"/>
    <x v="8"/>
    <s v="YEPES TORRES JHON ALEXANDER"/>
    <x v="3"/>
    <x v="0"/>
    <n v="223"/>
    <n v="22.3"/>
    <n v="229.61810466761"/>
    <m/>
    <n v="128476.5912"/>
    <x v="0"/>
    <n v="11237.5"/>
    <x v="1580"/>
    <x v="0"/>
    <m/>
  </r>
  <r>
    <d v="2025-12-02T01:04:19"/>
    <x v="9"/>
    <x v="9"/>
    <s v="DAVID  HENRY GIOVANNY"/>
    <x v="3"/>
    <x v="0"/>
    <n v="265"/>
    <n v="26.5"/>
    <n v="229.61810466761"/>
    <s v="1 Descuento (Despachador) "/>
    <n v="128476.5912"/>
    <x v="1"/>
    <n v="11237.5"/>
    <x v="1580"/>
    <x v="0"/>
    <m/>
  </r>
  <r>
    <d v="2025-12-02T01:04:20"/>
    <x v="1"/>
    <x v="10"/>
    <s v="FRANCO CARVAJAL GERARDO ANTONIO"/>
    <x v="2"/>
    <x v="0"/>
    <n v="132"/>
    <n v="22"/>
    <n v="137.77086280056599"/>
    <m/>
    <n v="77085.954700000002"/>
    <x v="0"/>
    <n v="11237.5"/>
    <x v="1580"/>
    <x v="0"/>
    <m/>
  </r>
  <r>
    <d v="2025-12-02T01:04:20"/>
    <x v="9"/>
    <x v="11"/>
    <s v="VERENZUELA MARTINEZ ALEXANDER"/>
    <x v="0"/>
    <x v="0"/>
    <n v="263"/>
    <n v="29.2222222222222"/>
    <n v="206.656294200849"/>
    <s v="1 Descuento (Conduct) "/>
    <n v="115628.93210000001"/>
    <x v="1"/>
    <n v="11237.5"/>
    <x v="1580"/>
    <x v="0"/>
    <m/>
  </r>
  <r>
    <d v="2025-12-02T01:04:20"/>
    <x v="1"/>
    <x v="12"/>
    <s v="LOPERA ALVAREZ ESTIVEN"/>
    <x v="9"/>
    <x v="0"/>
    <n v="314"/>
    <n v="26.1666666666667"/>
    <n v="275.54172560113199"/>
    <m/>
    <n v="154171.90950000001"/>
    <x v="1"/>
    <n v="11237.5"/>
    <x v="1580"/>
    <x v="0"/>
    <m/>
  </r>
  <r>
    <d v="2025-12-02T01:04:21"/>
    <x v="9"/>
    <x v="13"/>
    <s v="GUTIERREZ ARICAPA DANIEL HUMBERTO"/>
    <x v="0"/>
    <x v="0"/>
    <n v="192"/>
    <n v="21.3333333333333"/>
    <n v="206.656294200849"/>
    <s v="1 Descuento (Conduct) "/>
    <n v="115628.93210000001"/>
    <x v="0"/>
    <n v="11237.5"/>
    <x v="1580"/>
    <x v="0"/>
    <m/>
  </r>
  <r>
    <d v="2025-12-02T01:04:21"/>
    <x v="1"/>
    <x v="15"/>
    <s v="ALBERTO ARISTIZABAL RAFAEL"/>
    <x v="0"/>
    <x v="0"/>
    <n v="159"/>
    <n v="17.6666666666667"/>
    <n v="206.656294200849"/>
    <m/>
    <n v="115628.93210000001"/>
    <x v="0"/>
    <n v="11237.5"/>
    <x v="1580"/>
    <x v="0"/>
    <m/>
  </r>
  <r>
    <d v="2025-12-02T01:04:21"/>
    <x v="9"/>
    <x v="16"/>
    <s v="MACEA ARBELAEZ MATEO"/>
    <x v="7"/>
    <x v="0"/>
    <n v="37"/>
    <n v="12.3333333333333"/>
    <n v="68.885431400282897"/>
    <m/>
    <n v="38542.977400000003"/>
    <x v="0"/>
    <n v="11237.5"/>
    <x v="1580"/>
    <x v="0"/>
    <m/>
  </r>
  <r>
    <d v="2025-12-02T01:04:22"/>
    <x v="9"/>
    <x v="18"/>
    <s v="DURANGO DAVID JOSE"/>
    <x v="0"/>
    <x v="0"/>
    <n v="212"/>
    <n v="23.5555555555556"/>
    <n v="206.656294200849"/>
    <s v="2 Descuentos (Conducts) "/>
    <n v="115628.93210000001"/>
    <x v="0"/>
    <n v="11237.5"/>
    <x v="1580"/>
    <x v="0"/>
    <m/>
  </r>
  <r>
    <d v="2025-12-02T01:04:22"/>
    <x v="1"/>
    <x v="19"/>
    <s v="QUIRAMA CASTAEDA JHON JADER"/>
    <x v="0"/>
    <x v="0"/>
    <n v="226"/>
    <n v="25.1111111111111"/>
    <n v="206.656294200849"/>
    <m/>
    <n v="115628.93210000001"/>
    <x v="1"/>
    <n v="11237.5"/>
    <x v="1580"/>
    <x v="0"/>
    <m/>
  </r>
  <r>
    <d v="2025-12-02T01:04:22"/>
    <x v="9"/>
    <x v="20"/>
    <s v="SALDARRIAGA PARRA LUIS ALBERTO"/>
    <x v="0"/>
    <x v="0"/>
    <n v="137"/>
    <n v="15.2222222222222"/>
    <n v="206.656294200849"/>
    <s v="1 Descuento (Despachador) "/>
    <n v="115628.93210000001"/>
    <x v="2"/>
    <n v="11237.5"/>
    <x v="1580"/>
    <x v="0"/>
    <m/>
  </r>
  <r>
    <d v="2025-12-02T01:04:22"/>
    <x v="1"/>
    <x v="21"/>
    <s v="JIMENEZ HERNANDEZ ESTEBAN CAMILO"/>
    <x v="2"/>
    <x v="0"/>
    <n v="183"/>
    <n v="30.5"/>
    <n v="137.77086280056599"/>
    <m/>
    <n v="77085.954700000002"/>
    <x v="0"/>
    <n v="11237.5"/>
    <x v="1580"/>
    <x v="0"/>
    <m/>
  </r>
  <r>
    <d v="2025-12-02T01:04:23"/>
    <x v="9"/>
    <x v="38"/>
    <s v="OSORIO URREGO SANTIAGO "/>
    <x v="0"/>
    <x v="0"/>
    <n v="160"/>
    <n v="17.7777777777778"/>
    <n v="206.656294200849"/>
    <m/>
    <n v="115628.93210000001"/>
    <x v="1"/>
    <n v="11237.5"/>
    <x v="1580"/>
    <x v="0"/>
    <m/>
  </r>
  <r>
    <d v="2025-12-02T01:04:21"/>
    <x v="1"/>
    <x v="17"/>
    <s v="MURILLO  YORMAN ANDRES"/>
    <x v="3"/>
    <x v="0"/>
    <n v="236"/>
    <n v="23.6"/>
    <n v="229.61810466761"/>
    <m/>
    <n v="128476.5912"/>
    <x v="0"/>
    <n v="11237.5"/>
    <x v="1580"/>
    <x v="0"/>
    <m/>
  </r>
  <r>
    <d v="2025-12-02T01:04:23"/>
    <x v="1"/>
    <x v="22"/>
    <s v="CIRO MARIN RODRIGO ALBERTO"/>
    <x v="3"/>
    <x v="0"/>
    <n v="209"/>
    <n v="20.9"/>
    <n v="229.61810466761"/>
    <s v="2 Descuentos (Despachador y conduct) "/>
    <n v="128476.5912"/>
    <x v="0"/>
    <n v="11237.5"/>
    <x v="1580"/>
    <x v="0"/>
    <m/>
  </r>
  <r>
    <d v="2025-12-02T01:04:23"/>
    <x v="9"/>
    <x v="23"/>
    <s v="FLORES RINCON JORGE ALBERTO"/>
    <x v="12"/>
    <x v="0"/>
    <n v="341"/>
    <n v="26.230769230769202"/>
    <n v="298.50353606789298"/>
    <s v="Se adicionan 65 Usuarios (viaje especial 30/11)"/>
    <n v="167019.5686"/>
    <x v="1"/>
    <n v="11237.5"/>
    <x v="1580"/>
    <x v="0"/>
    <m/>
  </r>
  <r>
    <d v="2025-12-02T01:04:23"/>
    <x v="1"/>
    <x v="24"/>
    <s v="MARIN ALZATE KEVIN ANDRES"/>
    <x v="0"/>
    <x v="0"/>
    <n v="184"/>
    <n v="20.4444444444444"/>
    <n v="206.656294200849"/>
    <m/>
    <n v="115628.93210000001"/>
    <x v="0"/>
    <n v="11237.5"/>
    <x v="1580"/>
    <x v="0"/>
    <m/>
  </r>
  <r>
    <d v="2025-12-02T01:04:24"/>
    <x v="9"/>
    <x v="25"/>
    <s v="LEON PEREZ RAUL ENRIQUE"/>
    <x v="0"/>
    <x v="0"/>
    <n v="230"/>
    <n v="25.5555555555556"/>
    <n v="206.656294200849"/>
    <m/>
    <n v="115628.93210000001"/>
    <x v="0"/>
    <n v="11237.5"/>
    <x v="1580"/>
    <x v="0"/>
    <m/>
  </r>
  <r>
    <d v="2025-12-02T01:04:24"/>
    <x v="1"/>
    <x v="26"/>
    <s v="AGUDELO GARCIA LLORDIN ELIAS"/>
    <x v="4"/>
    <x v="0"/>
    <n v="169"/>
    <n v="24.1428571428571"/>
    <n v="160.73267326732699"/>
    <m/>
    <n v="89933.613899999997"/>
    <x v="1"/>
    <n v="11237.5"/>
    <x v="1580"/>
    <x v="0"/>
    <m/>
  </r>
  <r>
    <d v="2025-12-02T01:04:24"/>
    <x v="9"/>
    <x v="39"/>
    <s v="IBARGUEN GARRIDO JUAN ESTEBAN"/>
    <x v="0"/>
    <x v="0"/>
    <n v="223"/>
    <n v="24.7777777777778"/>
    <n v="206.656294200849"/>
    <m/>
    <n v="115628.93210000001"/>
    <x v="0"/>
    <n v="11237.5"/>
    <x v="1580"/>
    <x v="0"/>
    <m/>
  </r>
  <r>
    <d v="2025-12-02T01:04:25"/>
    <x v="1"/>
    <x v="27"/>
    <s v="LAYOS JIMENEZ JOHAN CAMILO"/>
    <x v="6"/>
    <x v="0"/>
    <n v="176"/>
    <n v="22"/>
    <n v="183.69448373408801"/>
    <s v="1 Descuento (Despachador) "/>
    <n v="102781.273"/>
    <x v="0"/>
    <n v="11237.5"/>
    <x v="1580"/>
    <x v="0"/>
    <m/>
  </r>
  <r>
    <d v="2025-12-02T01:04:25"/>
    <x v="1"/>
    <x v="29"/>
    <s v="MONTOYA OSPINA GILBERTO ANTONIO"/>
    <x v="12"/>
    <x v="0"/>
    <n v="303"/>
    <n v="23.307692307692299"/>
    <n v="298.50353606789298"/>
    <m/>
    <n v="167019.5686"/>
    <x v="0"/>
    <n v="11237.5"/>
    <x v="1580"/>
    <x v="0"/>
    <m/>
  </r>
  <r>
    <d v="2025-12-02T01:04:26"/>
    <x v="9"/>
    <x v="30"/>
    <s v="ARAQUE ARROYAVE JOSE ALBEIRO"/>
    <x v="3"/>
    <x v="0"/>
    <n v="227"/>
    <n v="22.7"/>
    <n v="229.61810466761"/>
    <m/>
    <n v="128476.5912"/>
    <x v="1"/>
    <n v="11237.5"/>
    <x v="1580"/>
    <x v="0"/>
    <m/>
  </r>
  <r>
    <d v="2025-12-02T01:04:26"/>
    <x v="1"/>
    <x v="31"/>
    <s v="MARTINEZ CHAVERRA LUIS NORBERTO"/>
    <x v="3"/>
    <x v="0"/>
    <n v="256"/>
    <n v="25.6"/>
    <n v="229.61810466761"/>
    <m/>
    <n v="128476.5912"/>
    <x v="0"/>
    <n v="11237.5"/>
    <x v="1580"/>
    <x v="0"/>
    <m/>
  </r>
  <r>
    <d v="2025-12-02T01:04:25"/>
    <x v="9"/>
    <x v="28"/>
    <s v="MARULANDA JARAMILLO DAWER ANDRES"/>
    <x v="3"/>
    <x v="0"/>
    <n v="216"/>
    <n v="21.6"/>
    <n v="229.61810466761"/>
    <m/>
    <n v="128476.5912"/>
    <x v="0"/>
    <n v="11237.5"/>
    <x v="1580"/>
    <x v="0"/>
    <m/>
  </r>
  <r>
    <d v="2025-12-02T01:04:26"/>
    <x v="9"/>
    <x v="32"/>
    <s v="TABORDA ROJAS DIEGO ALEJANDRO"/>
    <x v="6"/>
    <x v="0"/>
    <n v="195"/>
    <n v="24.375"/>
    <n v="183.69448373408801"/>
    <m/>
    <n v="102781.273"/>
    <x v="1"/>
    <n v="11237.5"/>
    <x v="1580"/>
    <x v="0"/>
    <m/>
  </r>
  <r>
    <d v="2025-12-02T01:04:26"/>
    <x v="1"/>
    <x v="33"/>
    <s v="GONZALEZ IPUANA RENE"/>
    <x v="0"/>
    <x v="0"/>
    <n v="204"/>
    <n v="22.6666666666667"/>
    <n v="206.656294200849"/>
    <m/>
    <n v="115628.93210000001"/>
    <x v="0"/>
    <n v="11237.5"/>
    <x v="1580"/>
    <x v="0"/>
    <m/>
  </r>
  <r>
    <d v="2025-12-02T01:04:27"/>
    <x v="9"/>
    <x v="34"/>
    <s v="PALMAR PANA EDIXON JOSUE"/>
    <x v="7"/>
    <x v="0"/>
    <n v="50"/>
    <n v="16.6666666666667"/>
    <n v="68.885431400282897"/>
    <m/>
    <n v="38542.977400000003"/>
    <x v="0"/>
    <n v="11237.5"/>
    <x v="1580"/>
    <x v="0"/>
    <m/>
  </r>
  <r>
    <d v="2025-12-02T01:04:27"/>
    <x v="1"/>
    <x v="35"/>
    <s v="OCAMPO OCAMPO ANTONIO JOSE"/>
    <x v="3"/>
    <x v="0"/>
    <n v="212"/>
    <n v="21.2"/>
    <n v="229.61810466761"/>
    <m/>
    <n v="128476.5912"/>
    <x v="0"/>
    <n v="11237.5"/>
    <x v="1580"/>
    <x v="0"/>
    <m/>
  </r>
  <r>
    <d v="2025-12-02T01:04:27"/>
    <x v="9"/>
    <x v="41"/>
    <s v="GARCIA DAVID WILSON ALBERTO"/>
    <x v="0"/>
    <x v="0"/>
    <n v="207"/>
    <n v="23"/>
    <n v="206.656294200849"/>
    <s v="1 Descuento (Conduct) "/>
    <n v="115628.93210000001"/>
    <x v="1"/>
    <n v="11237.5"/>
    <x v="1580"/>
    <x v="0"/>
    <m/>
  </r>
  <r>
    <d v="2025-12-02T01:04:27"/>
    <x v="1"/>
    <x v="40"/>
    <s v="AGUDELO GARCIA DENIN ANGELO"/>
    <x v="0"/>
    <x v="3"/>
    <n v="205"/>
    <n v="22.7777777777778"/>
    <n v="206.656294200849"/>
    <m/>
    <n v="115628.93210000001"/>
    <x v="1"/>
    <n v="11237.5"/>
    <x v="1580"/>
    <x v="0"/>
    <m/>
  </r>
  <r>
    <d v="2025-12-03T01:01:19"/>
    <x v="9"/>
    <x v="36"/>
    <s v="PARIAS MURIEL JHON FREDY"/>
    <x v="3"/>
    <x v="0"/>
    <n v="230"/>
    <n v="23"/>
    <n v="227.06827309236999"/>
    <s v="5 Descuentos (Transbordo) "/>
    <n v="126984.93979999999"/>
    <x v="1"/>
    <n v="13323.6842"/>
    <x v="1581"/>
    <x v="0"/>
    <m/>
  </r>
  <r>
    <d v="2025-12-03T01:01:20"/>
    <x v="1"/>
    <x v="1"/>
    <s v="ESPINOZA CHAVARRIA GUILLERMO LEON"/>
    <x v="0"/>
    <x v="0"/>
    <n v="249"/>
    <n v="27.6666666666667"/>
    <n v="204.36144578313301"/>
    <m/>
    <n v="114286.4458"/>
    <x v="0"/>
    <n v="13323.6842"/>
    <x v="1581"/>
    <x v="0"/>
    <m/>
  </r>
  <r>
    <d v="2025-12-03T01:01:20"/>
    <x v="9"/>
    <x v="37"/>
    <s v="SANCHEZ BETANCOURT FRANSCISCO"/>
    <x v="3"/>
    <x v="0"/>
    <n v="213"/>
    <n v="21.3"/>
    <n v="227.06827309236999"/>
    <s v="2 Descuentos (conduct y jefe de ruta) "/>
    <n v="126984.93979999999"/>
    <x v="0"/>
    <n v="13323.6842"/>
    <x v="1581"/>
    <x v="0"/>
    <m/>
  </r>
  <r>
    <d v="2025-12-03T01:01:20"/>
    <x v="1"/>
    <x v="2"/>
    <s v="LONDOO LOPERA DUVAN ANDRES"/>
    <x v="0"/>
    <x v="0"/>
    <n v="227"/>
    <n v="25.2222222222222"/>
    <n v="204.36144578313301"/>
    <m/>
    <n v="114286.4458"/>
    <x v="1"/>
    <n v="13323.6842"/>
    <x v="1581"/>
    <x v="0"/>
    <m/>
  </r>
  <r>
    <d v="2025-12-03T01:01:20"/>
    <x v="9"/>
    <x v="3"/>
    <s v="MARIN ALZATE KEVIN ANDRES"/>
    <x v="12"/>
    <x v="0"/>
    <n v="284"/>
    <n v="21.846153846153801"/>
    <n v="295.18875502008001"/>
    <s v="2 Descuentos (Conducts) "/>
    <n v="165080.42170000001"/>
    <x v="0"/>
    <n v="13323.6842"/>
    <x v="1581"/>
    <x v="0"/>
    <m/>
  </r>
  <r>
    <d v="2025-12-03T01:01:21"/>
    <x v="1"/>
    <x v="4"/>
    <s v="TUBERQUIA URREGO HAROL"/>
    <x v="3"/>
    <x v="0"/>
    <n v="275"/>
    <n v="27.5"/>
    <n v="227.06827309236999"/>
    <m/>
    <n v="126984.93979999999"/>
    <x v="1"/>
    <n v="13323.6842"/>
    <x v="1581"/>
    <x v="0"/>
    <m/>
  </r>
  <r>
    <d v="2025-12-03T01:01:21"/>
    <x v="9"/>
    <x v="5"/>
    <s v="GONZALEZ PEREZ RAFAEL JOSE"/>
    <x v="12"/>
    <x v="0"/>
    <n v="270"/>
    <n v="20.769230769230798"/>
    <n v="295.18875502008001"/>
    <m/>
    <n v="165080.42170000001"/>
    <x v="1"/>
    <n v="13323.6842"/>
    <x v="1581"/>
    <x v="0"/>
    <m/>
  </r>
  <r>
    <d v="2025-12-03T01:01:21"/>
    <x v="1"/>
    <x v="6"/>
    <s v="CARTAGENA RAMIREZ FREDY ALONSO"/>
    <x v="3"/>
    <x v="0"/>
    <n v="228"/>
    <n v="22.8"/>
    <n v="227.06827309236999"/>
    <m/>
    <n v="126984.93979999999"/>
    <x v="0"/>
    <n v="13323.6842"/>
    <x v="1581"/>
    <x v="0"/>
    <m/>
  </r>
  <r>
    <d v="2025-12-03T01:01:22"/>
    <x v="9"/>
    <x v="8"/>
    <s v="HINCAPIE VILLA JUAN ESTIVEN"/>
    <x v="6"/>
    <x v="0"/>
    <n v="145"/>
    <n v="18.125"/>
    <n v="181.65461847389599"/>
    <m/>
    <n v="101587.9518"/>
    <x v="0"/>
    <n v="13323.6842"/>
    <x v="1581"/>
    <x v="0"/>
    <m/>
  </r>
  <r>
    <d v="2025-12-03T01:01:22"/>
    <x v="1"/>
    <x v="9"/>
    <s v="DAVID  HENRY GIOVANNY"/>
    <x v="3"/>
    <x v="0"/>
    <n v="231"/>
    <n v="23.1"/>
    <n v="227.06827309236999"/>
    <s v="4 Descuentos (Despachador y conducts) "/>
    <n v="126984.93979999999"/>
    <x v="1"/>
    <n v="13323.6842"/>
    <x v="1581"/>
    <x v="0"/>
    <m/>
  </r>
  <r>
    <d v="2025-12-03T01:01:22"/>
    <x v="9"/>
    <x v="10"/>
    <s v="MIRANDA MACHADO ALVARO"/>
    <x v="0"/>
    <x v="0"/>
    <n v="241"/>
    <n v="26.7777777777778"/>
    <n v="204.36144578313301"/>
    <m/>
    <n v="114286.4458"/>
    <x v="0"/>
    <n v="13323.6842"/>
    <x v="1581"/>
    <x v="0"/>
    <m/>
  </r>
  <r>
    <d v="2025-12-03T01:01:23"/>
    <x v="1"/>
    <x v="11"/>
    <s v="VERENZUELA MARTINEZ ALEXANDER "/>
    <x v="3"/>
    <x v="0"/>
    <n v="227"/>
    <n v="22.7"/>
    <n v="227.06827309236999"/>
    <m/>
    <n v="126984.93979999999"/>
    <x v="1"/>
    <n v="13323.6842"/>
    <x v="1581"/>
    <x v="0"/>
    <m/>
  </r>
  <r>
    <d v="2025-12-03T01:01:23"/>
    <x v="9"/>
    <x v="12"/>
    <s v="HERNANDEZ MACIAS GILBERTO "/>
    <x v="0"/>
    <x v="0"/>
    <n v="200"/>
    <n v="22.2222222222222"/>
    <n v="204.36144578313301"/>
    <s v="4 Descuentos (conducts y usuario desubicado) "/>
    <n v="114286.4458"/>
    <x v="1"/>
    <n v="13323.6842"/>
    <x v="1581"/>
    <x v="0"/>
    <m/>
  </r>
  <r>
    <d v="2025-12-03T01:01:23"/>
    <x v="1"/>
    <x v="13"/>
    <s v="LOPERA ALVAREZ ESTIVEN"/>
    <x v="3"/>
    <x v="0"/>
    <n v="222"/>
    <n v="22.2"/>
    <n v="227.06827309236999"/>
    <m/>
    <n v="126984.93979999999"/>
    <x v="0"/>
    <n v="13323.6842"/>
    <x v="1581"/>
    <x v="0"/>
    <m/>
  </r>
  <r>
    <d v="2025-12-03T01:01:24"/>
    <x v="9"/>
    <x v="14"/>
    <s v="PARRA VILLA YUBER ALONSO"/>
    <x v="11"/>
    <x v="0"/>
    <n v="46"/>
    <n v="23"/>
    <n v="45.413654618473899"/>
    <m/>
    <n v="25396.988000000001"/>
    <x v="0"/>
    <n v="13323.6842"/>
    <x v="1581"/>
    <x v="0"/>
    <m/>
  </r>
  <r>
    <d v="2025-12-03T01:01:24"/>
    <x v="1"/>
    <x v="15"/>
    <s v="ALBERTO ARISTIZABAL RAFAEL"/>
    <x v="0"/>
    <x v="0"/>
    <n v="153"/>
    <n v="17"/>
    <n v="204.36144578313301"/>
    <m/>
    <n v="114286.4458"/>
    <x v="0"/>
    <n v="13323.6842"/>
    <x v="1581"/>
    <x v="0"/>
    <m/>
  </r>
  <r>
    <d v="2025-12-03T01:01:24"/>
    <x v="9"/>
    <x v="16"/>
    <s v="MACEA ARBELAEZ MATEO"/>
    <x v="2"/>
    <x v="0"/>
    <n v="115"/>
    <n v="20.909090909090899"/>
    <n v="124.88755020080301"/>
    <m/>
    <n v="69841.716899999999"/>
    <x v="0"/>
    <n v="13323.6842"/>
    <x v="1581"/>
    <x v="0"/>
    <m/>
  </r>
  <r>
    <d v="2025-12-03T01:01:24"/>
    <x v="1"/>
    <x v="17"/>
    <s v="MURILLO  YORMAN ANDRES"/>
    <x v="12"/>
    <x v="0"/>
    <n v="280"/>
    <n v="21.538461538461501"/>
    <n v="295.18875502008001"/>
    <s v="1 Descuento (Jefe de ruta) "/>
    <n v="165080.42170000001"/>
    <x v="0"/>
    <n v="13323.6842"/>
    <x v="1581"/>
    <x v="0"/>
    <m/>
  </r>
  <r>
    <d v="2025-12-03T01:01:25"/>
    <x v="9"/>
    <x v="18"/>
    <s v="MACIAS HERNANDEZ JULIAN DAVID"/>
    <x v="1"/>
    <x v="0"/>
    <n v="236"/>
    <n v="21.454545454545499"/>
    <n v="249.77510040160601"/>
    <m/>
    <n v="139683.43369999999"/>
    <x v="0"/>
    <n v="13323.6842"/>
    <x v="1581"/>
    <x v="0"/>
    <m/>
  </r>
  <r>
    <d v="2025-12-03T01:01:25"/>
    <x v="1"/>
    <x v="19"/>
    <s v="QUIRAMA CASTAEDA JHON JADER"/>
    <x v="0"/>
    <x v="0"/>
    <n v="217"/>
    <n v="24.1111111111111"/>
    <n v="204.36144578313301"/>
    <m/>
    <n v="114286.4458"/>
    <x v="1"/>
    <n v="13323.6842"/>
    <x v="1581"/>
    <x v="0"/>
    <m/>
  </r>
  <r>
    <d v="2025-12-03T01:01:25"/>
    <x v="9"/>
    <x v="20"/>
    <s v="SALDARRIAGA PARRA LUIS ALBERTO"/>
    <x v="0"/>
    <x v="0"/>
    <n v="149"/>
    <n v="16.5555555555556"/>
    <n v="204.36144578313301"/>
    <m/>
    <n v="114286.4458"/>
    <x v="2"/>
    <n v="13323.6842"/>
    <x v="1581"/>
    <x v="0"/>
    <m/>
  </r>
  <r>
    <d v="2025-12-03T01:01:25"/>
    <x v="1"/>
    <x v="21"/>
    <s v="JIMENEZ HERNANDEZ ESTEBAN CAMILO"/>
    <x v="11"/>
    <x v="0"/>
    <n v="78"/>
    <n v="39"/>
    <n v="45.413654618473899"/>
    <m/>
    <n v="25396.988000000001"/>
    <x v="0"/>
    <n v="13323.6842"/>
    <x v="1581"/>
    <x v="0"/>
    <m/>
  </r>
  <r>
    <d v="2025-12-03T01:01:26"/>
    <x v="9"/>
    <x v="38"/>
    <s v="JIMENEZ HURTADO CARLOS ESTIVEN"/>
    <x v="0"/>
    <x v="0"/>
    <n v="212"/>
    <n v="23.5555555555556"/>
    <n v="204.36144578313301"/>
    <m/>
    <n v="114286.4458"/>
    <x v="1"/>
    <n v="13323.6842"/>
    <x v="1581"/>
    <x v="0"/>
    <m/>
  </r>
  <r>
    <d v="2025-12-03T01:01:26"/>
    <x v="1"/>
    <x v="22"/>
    <s v="CIRO MARIN RODRIGO ALBERTO"/>
    <x v="3"/>
    <x v="0"/>
    <n v="211"/>
    <n v="21.1"/>
    <n v="227.06827309236999"/>
    <m/>
    <n v="126984.93979999999"/>
    <x v="0"/>
    <n v="13323.6842"/>
    <x v="1581"/>
    <x v="0"/>
    <m/>
  </r>
  <r>
    <d v="2025-12-03T01:01:26"/>
    <x v="9"/>
    <x v="23"/>
    <s v="FLORES RINCON JORGE ALBERTO"/>
    <x v="0"/>
    <x v="0"/>
    <n v="236"/>
    <n v="26.2222222222222"/>
    <n v="204.36144578313301"/>
    <m/>
    <n v="114286.4458"/>
    <x v="1"/>
    <n v="13323.6842"/>
    <x v="1581"/>
    <x v="0"/>
    <m/>
  </r>
  <r>
    <d v="2025-12-03T01:01:27"/>
    <x v="1"/>
    <x v="24"/>
    <s v="OSORIO URREGO SANTIAGO"/>
    <x v="9"/>
    <x v="0"/>
    <n v="278"/>
    <n v="23.1666666666667"/>
    <n v="272.48192771084302"/>
    <s v="2 Descuentos (Transbordo) "/>
    <n v="152381.9277"/>
    <x v="0"/>
    <n v="13323.6842"/>
    <x v="1581"/>
    <x v="0"/>
    <m/>
  </r>
  <r>
    <d v="2025-12-03T01:01:27"/>
    <x v="9"/>
    <x v="25"/>
    <s v="LEON PEREZ RAUL ENRIQUE"/>
    <x v="0"/>
    <x v="0"/>
    <n v="192"/>
    <n v="21.3333333333333"/>
    <n v="204.36144578313301"/>
    <s v=" "/>
    <n v="114286.4458"/>
    <x v="0"/>
    <n v="13323.6842"/>
    <x v="1581"/>
    <x v="0"/>
    <m/>
  </r>
  <r>
    <d v="2025-12-03T01:01:27"/>
    <x v="1"/>
    <x v="26"/>
    <s v="AGUDELO GARCIA LLORDIN ELIAS"/>
    <x v="8"/>
    <x v="0"/>
    <n v="113"/>
    <n v="22.6"/>
    <n v="113.534136546185"/>
    <m/>
    <n v="63492.469899999996"/>
    <x v="1"/>
    <n v="13323.6842"/>
    <x v="1581"/>
    <x v="0"/>
    <m/>
  </r>
  <r>
    <d v="2025-12-03T01:01:27"/>
    <x v="9"/>
    <x v="39"/>
    <s v="IBARGUEN GARRIDO JUAN ESTEBAN"/>
    <x v="1"/>
    <x v="0"/>
    <n v="258"/>
    <n v="23.454545454545499"/>
    <n v="249.77510040160601"/>
    <m/>
    <n v="139683.43369999999"/>
    <x v="0"/>
    <n v="13323.6842"/>
    <x v="1581"/>
    <x v="0"/>
    <m/>
  </r>
  <r>
    <d v="2025-12-03T01:01:28"/>
    <x v="1"/>
    <x v="27"/>
    <s v="LAYOS JIMENEZ JOHAN CAMILO"/>
    <x v="0"/>
    <x v="0"/>
    <n v="173"/>
    <n v="19.2222222222222"/>
    <n v="204.36144578313301"/>
    <m/>
    <n v="114286.4458"/>
    <x v="0"/>
    <n v="13323.6842"/>
    <x v="1581"/>
    <x v="0"/>
    <m/>
  </r>
  <r>
    <d v="2025-12-03T01:01:28"/>
    <x v="9"/>
    <x v="28"/>
    <s v="FRANCO CARVAJAL GERARDO ANTONIO"/>
    <x v="3"/>
    <x v="0"/>
    <n v="205"/>
    <n v="20.5"/>
    <n v="227.06827309236999"/>
    <m/>
    <n v="126984.93979999999"/>
    <x v="0"/>
    <n v="13323.6842"/>
    <x v="1581"/>
    <x v="0"/>
    <m/>
  </r>
  <r>
    <d v="2025-12-03T01:01:28"/>
    <x v="1"/>
    <x v="29"/>
    <s v="MONTOYA OSPINA GILBERTO ANTONIO"/>
    <x v="12"/>
    <x v="0"/>
    <n v="340"/>
    <n v="26.153846153846199"/>
    <n v="295.18875502008001"/>
    <s v="1 Descuento (Despachador) "/>
    <n v="165080.42170000001"/>
    <x v="0"/>
    <n v="13323.6842"/>
    <x v="1581"/>
    <x v="0"/>
    <m/>
  </r>
  <r>
    <d v="2025-12-03T01:01:28"/>
    <x v="9"/>
    <x v="30"/>
    <s v="JARAMILLO JARAMILLO FRANCISCO WBEIMAR"/>
    <x v="3"/>
    <x v="0"/>
    <n v="188"/>
    <n v="18.8"/>
    <n v="227.06827309236999"/>
    <s v="1 Descuento (Usuario desubicado) "/>
    <n v="126984.93979999999"/>
    <x v="1"/>
    <n v="13323.6842"/>
    <x v="1581"/>
    <x v="0"/>
    <m/>
  </r>
  <r>
    <d v="2025-12-03T01:01:29"/>
    <x v="1"/>
    <x v="31"/>
    <s v="MARTINEZ CHAVERRA LUIS NORBERTO"/>
    <x v="3"/>
    <x v="0"/>
    <n v="257"/>
    <n v="25.7"/>
    <n v="227.06827309236999"/>
    <s v="1 Descuento (Usuario desubicado) "/>
    <n v="126984.93979999999"/>
    <x v="0"/>
    <n v="13323.6842"/>
    <x v="1581"/>
    <x v="0"/>
    <m/>
  </r>
  <r>
    <d v="2025-12-03T01:01:29"/>
    <x v="9"/>
    <x v="32"/>
    <s v="TABORDA ROJAS DIEGO ALEJANDRO"/>
    <x v="3"/>
    <x v="0"/>
    <n v="258"/>
    <n v="25.8"/>
    <n v="227.06827309236999"/>
    <m/>
    <n v="126984.93979999999"/>
    <x v="1"/>
    <n v="13323.6842"/>
    <x v="1581"/>
    <x v="0"/>
    <m/>
  </r>
  <r>
    <d v="2025-12-03T01:01:29"/>
    <x v="1"/>
    <x v="33"/>
    <s v="GONZALEZ IPUANA RENE"/>
    <x v="0"/>
    <x v="0"/>
    <n v="219"/>
    <n v="24.3333333333333"/>
    <n v="204.36144578313301"/>
    <m/>
    <n v="114286.4458"/>
    <x v="0"/>
    <n v="13323.6842"/>
    <x v="1581"/>
    <x v="0"/>
    <m/>
  </r>
  <r>
    <d v="2025-12-03T01:01:29"/>
    <x v="9"/>
    <x v="34"/>
    <s v="PALMAR PANA EDIXON JOSUE"/>
    <x v="0"/>
    <x v="0"/>
    <n v="222"/>
    <n v="24.6666666666667"/>
    <n v="204.36144578313301"/>
    <s v="3 Descuentos (Despachador y jefe de ruta) "/>
    <n v="114286.4458"/>
    <x v="0"/>
    <n v="13323.6842"/>
    <x v="1581"/>
    <x v="0"/>
    <m/>
  </r>
  <r>
    <d v="2025-12-03T01:01:30"/>
    <x v="1"/>
    <x v="35"/>
    <s v="OCAMPO OCAMPO ANTONIO JOSE"/>
    <x v="3"/>
    <x v="0"/>
    <n v="218"/>
    <n v="21.8"/>
    <n v="227.06827309236999"/>
    <m/>
    <n v="126984.93979999999"/>
    <x v="0"/>
    <n v="13323.6842"/>
    <x v="1581"/>
    <x v="0"/>
    <m/>
  </r>
  <r>
    <d v="2025-12-03T01:01:30"/>
    <x v="9"/>
    <x v="41"/>
    <s v="GARCIA DAVID WILSON ALBERTO"/>
    <x v="0"/>
    <x v="0"/>
    <n v="206"/>
    <n v="22.8888888888889"/>
    <n v="204.36144578313301"/>
    <s v="1 Descuento (Tecnico radios) "/>
    <n v="114286.4458"/>
    <x v="1"/>
    <n v="13323.6842"/>
    <x v="1581"/>
    <x v="0"/>
    <m/>
  </r>
  <r>
    <d v="2025-12-03T01:01:30"/>
    <x v="1"/>
    <x v="40"/>
    <s v="AGUDELO GARCIA DENIN ANGELO"/>
    <x v="0"/>
    <x v="0"/>
    <n v="179"/>
    <n v="19.8888888888889"/>
    <n v="204.36144578313301"/>
    <s v="1 Descuento (Conduct) "/>
    <n v="114286.4458"/>
    <x v="1"/>
    <n v="13323.6842"/>
    <x v="1581"/>
    <x v="0"/>
    <m/>
  </r>
  <r>
    <d v="2025-12-04T02:30:04"/>
    <x v="1"/>
    <x v="36"/>
    <s v="PARIAS MURIEL JHON FREDY"/>
    <x v="10"/>
    <x v="0"/>
    <n v="82"/>
    <n v="20.5"/>
    <n v="91.035260930888597"/>
    <m/>
    <n v="50915.6276"/>
    <x v="1"/>
    <n v="12172.5"/>
    <x v="1582"/>
    <x v="0"/>
    <m/>
  </r>
  <r>
    <d v="2025-12-04T02:30:04"/>
    <x v="9"/>
    <x v="1"/>
    <s v="SUAREZ ESCUDERO JONATAN"/>
    <x v="3"/>
    <x v="0"/>
    <n v="250"/>
    <n v="25"/>
    <n v="227.588152327221"/>
    <m/>
    <n v="127289.06909999999"/>
    <x v="0"/>
    <n v="12172.5"/>
    <x v="1582"/>
    <x v="0"/>
    <m/>
  </r>
  <r>
    <d v="2025-12-04T02:30:04"/>
    <x v="1"/>
    <x v="37"/>
    <s v="SANCHEZ BETANCOURT FRANSCISCO"/>
    <x v="6"/>
    <x v="0"/>
    <n v="222"/>
    <n v="27.75"/>
    <n v="182.070521861777"/>
    <m/>
    <n v="101831.2553"/>
    <x v="0"/>
    <n v="12172.5"/>
    <x v="1582"/>
    <x v="0"/>
    <m/>
  </r>
  <r>
    <d v="2025-12-04T02:30:05"/>
    <x v="9"/>
    <x v="2"/>
    <s v="LONDOO LOPERA DUVAN ANDRES"/>
    <x v="0"/>
    <x v="0"/>
    <n v="212"/>
    <n v="23.5555555555556"/>
    <n v="204.82933709449901"/>
    <m/>
    <n v="114560.16220000001"/>
    <x v="1"/>
    <n v="12172.5"/>
    <x v="1582"/>
    <x v="0"/>
    <m/>
  </r>
  <r>
    <d v="2025-12-04T02:30:05"/>
    <x v="1"/>
    <x v="3"/>
    <s v="LOPEZ PINEDA DANIEL ESTIVEN"/>
    <x v="1"/>
    <x v="0"/>
    <n v="240"/>
    <n v="21.818181818181799"/>
    <n v="250.34696755994401"/>
    <m/>
    <n v="140017.976"/>
    <x v="0"/>
    <n v="12172.5"/>
    <x v="1582"/>
    <x v="0"/>
    <m/>
  </r>
  <r>
    <d v="2025-12-04T02:30:05"/>
    <x v="9"/>
    <x v="4"/>
    <s v="TUBERQUIA URREGO HAROL"/>
    <x v="0"/>
    <x v="0"/>
    <n v="224"/>
    <n v="24.8888888888889"/>
    <n v="204.82933709449901"/>
    <m/>
    <n v="114560.16220000001"/>
    <x v="1"/>
    <n v="12172.5"/>
    <x v="1582"/>
    <x v="0"/>
    <m/>
  </r>
  <r>
    <d v="2025-12-04T02:30:06"/>
    <x v="1"/>
    <x v="5"/>
    <s v="GONZALEZ PEREZ RAFAEL JOSE"/>
    <x v="1"/>
    <x v="0"/>
    <n v="239"/>
    <n v="21.727272727272702"/>
    <n v="250.34696755994401"/>
    <s v="4 Descuentos (Conducts) "/>
    <n v="140017.976"/>
    <x v="1"/>
    <n v="12172.5"/>
    <x v="1582"/>
    <x v="0"/>
    <m/>
  </r>
  <r>
    <d v="2025-12-04T02:30:06"/>
    <x v="9"/>
    <x v="6"/>
    <s v="CARTAGENA RAMIREZ FREDY ALONSO"/>
    <x v="0"/>
    <x v="0"/>
    <n v="217"/>
    <n v="24.1111111111111"/>
    <n v="204.82933709449901"/>
    <s v="2 Descuentos (conducts) "/>
    <n v="114560.16220000001"/>
    <x v="0"/>
    <n v="12172.5"/>
    <x v="1582"/>
    <x v="0"/>
    <m/>
  </r>
  <r>
    <d v="2025-12-04T02:30:06"/>
    <x v="1"/>
    <x v="8"/>
    <s v="YEPES TORRES JHON ALEXANDER"/>
    <x v="1"/>
    <x v="0"/>
    <n v="237"/>
    <n v="21.545454545454501"/>
    <n v="250.34696755994401"/>
    <m/>
    <n v="140017.976"/>
    <x v="0"/>
    <n v="12172.5"/>
    <x v="1582"/>
    <x v="0"/>
    <m/>
  </r>
  <r>
    <d v="2025-12-04T02:30:07"/>
    <x v="9"/>
    <x v="9"/>
    <s v="DAVID  HENRY GIOVANNY"/>
    <x v="3"/>
    <x v="3"/>
    <n v="234"/>
    <n v="23.4"/>
    <n v="227.588152327221"/>
    <m/>
    <n v="127289.06909999999"/>
    <x v="1"/>
    <n v="12172.5"/>
    <x v="1582"/>
    <x v="0"/>
    <m/>
  </r>
  <r>
    <d v="2025-12-04T02:30:07"/>
    <x v="1"/>
    <x v="10"/>
    <s v="MIRANDA MACHADO ALVARO"/>
    <x v="4"/>
    <x v="0"/>
    <n v="195"/>
    <n v="27.8571428571429"/>
    <n v="159.31170662905501"/>
    <m/>
    <n v="89102.348400000003"/>
    <x v="0"/>
    <n v="12172.5"/>
    <x v="1582"/>
    <x v="0"/>
    <m/>
  </r>
  <r>
    <d v="2025-12-04T02:30:07"/>
    <x v="9"/>
    <x v="11"/>
    <s v="DURANGO PAEZ GILDARDO"/>
    <x v="8"/>
    <x v="0"/>
    <n v="105"/>
    <n v="21"/>
    <n v="113.794076163611"/>
    <s v="2 Descuentos (Usuarios desubicados) "/>
    <n v="63644.534599999999"/>
    <x v="1"/>
    <n v="12172.5"/>
    <x v="1582"/>
    <x v="0"/>
    <m/>
  </r>
  <r>
    <d v="2025-12-04T02:30:08"/>
    <x v="1"/>
    <x v="12"/>
    <s v="HERNANDEZ MACIAS GILBERTO "/>
    <x v="0"/>
    <x v="0"/>
    <n v="221"/>
    <n v="24.5555555555556"/>
    <n v="204.82933709449901"/>
    <m/>
    <n v="114560.16220000001"/>
    <x v="1"/>
    <n v="12172.5"/>
    <x v="1582"/>
    <x v="0"/>
    <m/>
  </r>
  <r>
    <d v="2025-12-04T02:30:08"/>
    <x v="9"/>
    <x v="13"/>
    <s v="PEREZ GARCIA JUAN ESTEBAN"/>
    <x v="0"/>
    <x v="0"/>
    <n v="192"/>
    <n v="21.3333333333333"/>
    <n v="204.82933709449901"/>
    <m/>
    <n v="114560.16220000001"/>
    <x v="0"/>
    <n v="12172.5"/>
    <x v="1582"/>
    <x v="0"/>
    <m/>
  </r>
  <r>
    <d v="2025-12-04T02:30:08"/>
    <x v="1"/>
    <x v="14"/>
    <s v="PARRA VILLA YUBER ALONSO"/>
    <x v="5"/>
    <x v="0"/>
    <n v="41"/>
    <n v="41"/>
    <n v="22.7588152327221"/>
    <m/>
    <n v="12728.9069"/>
    <x v="0"/>
    <n v="12172.5"/>
    <x v="1582"/>
    <x v="0"/>
    <m/>
  </r>
  <r>
    <d v="2025-12-04T02:30:09"/>
    <x v="9"/>
    <x v="15"/>
    <s v="ALBERTO ARISTIZABAL RAFAEL"/>
    <x v="6"/>
    <x v="0"/>
    <n v="163"/>
    <n v="20.375"/>
    <n v="182.070521861777"/>
    <m/>
    <n v="101831.2553"/>
    <x v="0"/>
    <n v="12172.5"/>
    <x v="1582"/>
    <x v="0"/>
    <m/>
  </r>
  <r>
    <d v="2025-12-04T02:30:09"/>
    <x v="1"/>
    <x v="16"/>
    <s v="MACEA ARBELAEZ MATEO"/>
    <x v="12"/>
    <x v="0"/>
    <n v="303"/>
    <n v="23.307692307692299"/>
    <n v="295.86459802538798"/>
    <m/>
    <n v="165475.7898"/>
    <x v="0"/>
    <n v="12172.5"/>
    <x v="1582"/>
    <x v="0"/>
    <m/>
  </r>
  <r>
    <d v="2025-12-04T02:30:09"/>
    <x v="9"/>
    <x v="17"/>
    <s v="JARAMILLO JARAMILLO FRANCISCO WBEIMAR"/>
    <x v="0"/>
    <x v="0"/>
    <n v="140"/>
    <n v="15.5555555555556"/>
    <n v="204.82933709449901"/>
    <s v="1 Descuento (Despachador) "/>
    <n v="114560.16220000001"/>
    <x v="0"/>
    <n v="12172.5"/>
    <x v="1582"/>
    <x v="0"/>
    <m/>
  </r>
  <r>
    <d v="2025-12-04T02:30:10"/>
    <x v="1"/>
    <x v="18"/>
    <s v="DURANGO DAVID JOSE"/>
    <x v="2"/>
    <x v="0"/>
    <n v="129"/>
    <n v="21.5"/>
    <n v="136.552891396333"/>
    <s v="1 Descuento (Despachador) "/>
    <n v="76373.441500000001"/>
    <x v="0"/>
    <n v="12172.5"/>
    <x v="1582"/>
    <x v="0"/>
    <m/>
  </r>
  <r>
    <d v="2025-12-04T02:30:10"/>
    <x v="9"/>
    <x v="19"/>
    <s v="QUIRAMA CASTAEDA JHON JADER"/>
    <x v="0"/>
    <x v="0"/>
    <n v="231"/>
    <n v="25.6666666666667"/>
    <n v="204.82933709449901"/>
    <m/>
    <n v="114560.16220000001"/>
    <x v="1"/>
    <n v="12172.5"/>
    <x v="1582"/>
    <x v="0"/>
    <m/>
  </r>
  <r>
    <d v="2025-12-04T02:30:10"/>
    <x v="1"/>
    <x v="20"/>
    <s v="SALDARRIAGA PARRA LUIS ALBERTO "/>
    <x v="11"/>
    <x v="0"/>
    <n v="28"/>
    <n v="18.6666666666667"/>
    <n v="34.138222849083199"/>
    <m/>
    <n v="19093.360400000001"/>
    <x v="2"/>
    <n v="12172.5"/>
    <x v="1582"/>
    <x v="0"/>
    <m/>
  </r>
  <r>
    <d v="2025-12-04T02:30:11"/>
    <x v="9"/>
    <x v="21"/>
    <s v="JIMENEZ HERNANDEZ ESTEBAN CAMILO"/>
    <x v="0"/>
    <x v="0"/>
    <n v="214"/>
    <n v="23.7777777777778"/>
    <n v="204.82933709449901"/>
    <m/>
    <n v="114560.16220000001"/>
    <x v="0"/>
    <n v="12172.5"/>
    <x v="1582"/>
    <x v="0"/>
    <m/>
  </r>
  <r>
    <d v="2025-12-04T02:30:11"/>
    <x v="1"/>
    <x v="38"/>
    <s v="JIMENEZ HURTADO CARLOS ESTIVEN"/>
    <x v="0"/>
    <x v="0"/>
    <n v="258"/>
    <n v="28.6666666666667"/>
    <n v="204.82933709449901"/>
    <m/>
    <n v="114560.16220000001"/>
    <x v="1"/>
    <n v="12172.5"/>
    <x v="1582"/>
    <x v="0"/>
    <m/>
  </r>
  <r>
    <d v="2025-12-04T02:30:11"/>
    <x v="9"/>
    <x v="22"/>
    <s v="CIRO MARIN RODRIGO ALBERTO"/>
    <x v="6"/>
    <x v="0"/>
    <n v="168"/>
    <n v="21"/>
    <n v="182.070521861777"/>
    <m/>
    <n v="101831.2553"/>
    <x v="0"/>
    <n v="12172.5"/>
    <x v="1582"/>
    <x v="0"/>
    <m/>
  </r>
  <r>
    <d v="2025-12-04T02:30:11"/>
    <x v="1"/>
    <x v="23"/>
    <s v="VERENZUELA MARTINEZ ALEXANDER"/>
    <x v="0"/>
    <x v="0"/>
    <n v="227"/>
    <n v="25.2222222222222"/>
    <n v="204.82933709449901"/>
    <s v="2 Descuentos (Usuarios desubicados) "/>
    <n v="114560.16220000001"/>
    <x v="1"/>
    <n v="12172.5"/>
    <x v="1582"/>
    <x v="0"/>
    <m/>
  </r>
  <r>
    <d v="2025-12-04T02:30:12"/>
    <x v="9"/>
    <x v="24"/>
    <s v="OSORIO URREGO SANTIAGO"/>
    <x v="10"/>
    <x v="0"/>
    <n v="80"/>
    <n v="20"/>
    <n v="91.035260930888597"/>
    <m/>
    <n v="50915.6276"/>
    <x v="0"/>
    <n v="12172.5"/>
    <x v="1582"/>
    <x v="0"/>
    <m/>
  </r>
  <r>
    <d v="2025-12-04T02:30:12"/>
    <x v="1"/>
    <x v="25"/>
    <s v="LEON PEREZ RAUL ENRIQUE"/>
    <x v="0"/>
    <x v="0"/>
    <n v="186"/>
    <n v="20.6666666666667"/>
    <n v="204.82933709449901"/>
    <m/>
    <n v="114560.16220000001"/>
    <x v="0"/>
    <n v="12172.5"/>
    <x v="1582"/>
    <x v="0"/>
    <m/>
  </r>
  <r>
    <d v="2025-12-04T02:30:12"/>
    <x v="9"/>
    <x v="26"/>
    <s v="AGUDELO GARCIA LLORDIN ELIAS"/>
    <x v="0"/>
    <x v="0"/>
    <n v="202"/>
    <n v="22.4444444444444"/>
    <n v="204.82933709449901"/>
    <m/>
    <n v="114560.16220000001"/>
    <x v="1"/>
    <n v="12172.5"/>
    <x v="1582"/>
    <x v="0"/>
    <m/>
  </r>
  <r>
    <d v="2025-12-04T02:30:13"/>
    <x v="1"/>
    <x v="39"/>
    <s v="FRANCO CARVAJAL GERARDO ANTONIO"/>
    <x v="3"/>
    <x v="0"/>
    <n v="246"/>
    <n v="24.6"/>
    <n v="227.588152327221"/>
    <m/>
    <n v="127289.06909999999"/>
    <x v="0"/>
    <n v="12172.5"/>
    <x v="1582"/>
    <x v="0"/>
    <m/>
  </r>
  <r>
    <d v="2025-12-04T02:30:13"/>
    <x v="9"/>
    <x v="27"/>
    <s v="MARIN ALZATE KEVIN ANDRES"/>
    <x v="12"/>
    <x v="0"/>
    <n v="295"/>
    <n v="22.692307692307701"/>
    <n v="295.86459802538798"/>
    <m/>
    <n v="165475.7898"/>
    <x v="0"/>
    <n v="12172.5"/>
    <x v="1582"/>
    <x v="0"/>
    <m/>
  </r>
  <r>
    <d v="2025-12-04T02:30:13"/>
    <x v="1"/>
    <x v="28"/>
    <s v="MARULANDA JARAMILLO DAWER ANDRES"/>
    <x v="3"/>
    <x v="0"/>
    <n v="206"/>
    <n v="20.6"/>
    <n v="227.588152327221"/>
    <m/>
    <n v="127289.06909999999"/>
    <x v="0"/>
    <n v="12172.5"/>
    <x v="1582"/>
    <x v="0"/>
    <m/>
  </r>
  <r>
    <d v="2025-12-04T02:30:14"/>
    <x v="9"/>
    <x v="29"/>
    <s v="MONTOYA OSPINA GILBERTO ANTONIO"/>
    <x v="9"/>
    <x v="0"/>
    <n v="288"/>
    <n v="24"/>
    <n v="273.10578279266599"/>
    <m/>
    <n v="152746.8829"/>
    <x v="0"/>
    <n v="12172.5"/>
    <x v="1582"/>
    <x v="0"/>
    <m/>
  </r>
  <r>
    <d v="2025-12-04T02:30:14"/>
    <x v="1"/>
    <x v="30"/>
    <s v="ALBERTO ARISTIZABAL RAFAEL"/>
    <x v="0"/>
    <x v="0"/>
    <n v="241"/>
    <n v="26.7777777777778"/>
    <n v="204.82933709449901"/>
    <s v="2 Descuentos (conducts) "/>
    <n v="114560.16220000001"/>
    <x v="1"/>
    <n v="12172.5"/>
    <x v="1582"/>
    <x v="0"/>
    <m/>
  </r>
  <r>
    <d v="2025-12-04T02:30:14"/>
    <x v="9"/>
    <x v="31"/>
    <s v="MARTINEZ CHAVERRA LUIS NORBERTO"/>
    <x v="3"/>
    <x v="0"/>
    <n v="208"/>
    <n v="20.8"/>
    <n v="227.588152327221"/>
    <s v="1 Descuento (Despachador) "/>
    <n v="127289.06909999999"/>
    <x v="0"/>
    <n v="12172.5"/>
    <x v="1582"/>
    <x v="0"/>
    <m/>
  </r>
  <r>
    <d v="2025-12-04T02:30:14"/>
    <x v="1"/>
    <x v="32"/>
    <s v="GUTIERREZ ARICAPA DANIEL HUMBERTO"/>
    <x v="3"/>
    <x v="0"/>
    <n v="259"/>
    <n v="25.9"/>
    <n v="227.588152327221"/>
    <m/>
    <n v="127289.06909999999"/>
    <x v="1"/>
    <n v="12172.5"/>
    <x v="1582"/>
    <x v="0"/>
    <m/>
  </r>
  <r>
    <d v="2025-12-04T02:30:15"/>
    <x v="9"/>
    <x v="33"/>
    <s v="GONZALEZ IPUANA RENE"/>
    <x v="3"/>
    <x v="0"/>
    <n v="205"/>
    <n v="20.5"/>
    <n v="227.588152327221"/>
    <m/>
    <n v="127289.06909999999"/>
    <x v="0"/>
    <n v="12172.5"/>
    <x v="1582"/>
    <x v="0"/>
    <m/>
  </r>
  <r>
    <d v="2025-12-04T02:30:15"/>
    <x v="1"/>
    <x v="34"/>
    <s v="PALMAR PANA EDIXON JOSUE"/>
    <x v="1"/>
    <x v="0"/>
    <n v="208"/>
    <n v="18.909090909090899"/>
    <n v="250.34696755994401"/>
    <s v="1 Descuento (conduct) "/>
    <n v="140017.976"/>
    <x v="0"/>
    <n v="12172.5"/>
    <x v="1582"/>
    <x v="0"/>
    <m/>
  </r>
  <r>
    <d v="2025-12-04T02:30:15"/>
    <x v="9"/>
    <x v="35"/>
    <s v="OCAMPO OCAMPO ANTONIO JOSE"/>
    <x v="1"/>
    <x v="0"/>
    <n v="236"/>
    <n v="21.454545454545499"/>
    <n v="250.34696755994401"/>
    <m/>
    <n v="140017.976"/>
    <x v="0"/>
    <n v="12172.5"/>
    <x v="1582"/>
    <x v="0"/>
    <m/>
  </r>
  <r>
    <d v="2025-12-04T02:30:16"/>
    <x v="1"/>
    <x v="41"/>
    <s v="GARCIA DAVID WILSON ALBERTO"/>
    <x v="0"/>
    <x v="0"/>
    <n v="160"/>
    <n v="17.7777777777778"/>
    <n v="204.82933709449901"/>
    <m/>
    <n v="114560.16220000001"/>
    <x v="1"/>
    <n v="12172.5"/>
    <x v="1582"/>
    <x v="0"/>
    <m/>
  </r>
  <r>
    <d v="2025-12-04T02:30:16"/>
    <x v="9"/>
    <x v="40"/>
    <s v="LOPERA ALVAREZ ESTIVEN "/>
    <x v="12"/>
    <x v="0"/>
    <n v="276"/>
    <n v="21.230769230769202"/>
    <n v="295.86459802538798"/>
    <m/>
    <n v="165475.7898"/>
    <x v="1"/>
    <n v="12172.5"/>
    <x v="1582"/>
    <x v="0"/>
    <m/>
  </r>
  <r>
    <d v="2025-12-05T01:58:01"/>
    <x v="1"/>
    <x v="36"/>
    <s v="PARIAS MURIEL JHON FREDY"/>
    <x v="2"/>
    <x v="0"/>
    <n v="150"/>
    <n v="25"/>
    <n v="139.13239436619699"/>
    <m/>
    <n v="77882.450700000001"/>
    <x v="1"/>
    <n v="12237.5"/>
    <x v="1583"/>
    <x v="0"/>
    <m/>
  </r>
  <r>
    <d v="2025-12-05T01:58:02"/>
    <x v="9"/>
    <x v="1"/>
    <s v="SUAREZ ESCUDERO JONATAN"/>
    <x v="1"/>
    <x v="0"/>
    <n v="222"/>
    <n v="20.181818181818201"/>
    <n v="255.076056338028"/>
    <s v="Se descuenta 0.5 viaje de 1 41 pm ya que abandona ruta sin autorizacin. 1 Descuento (Despachador) "/>
    <n v="136294.21049999999"/>
    <x v="0"/>
    <n v="12237.5"/>
    <x v="1583"/>
    <x v="2"/>
    <n v="11.5945"/>
  </r>
  <r>
    <d v="2025-12-05T01:58:03"/>
    <x v="1"/>
    <x v="37"/>
    <s v="MARIN ALZATE KEVIN ANDRES"/>
    <x v="11"/>
    <x v="3"/>
    <n v="51"/>
    <n v="20.399999999999999"/>
    <n v="57.971830985915503"/>
    <m/>
    <n v="32451.021100000002"/>
    <x v="0"/>
    <n v="12237.5"/>
    <x v="1583"/>
    <x v="0"/>
    <m/>
  </r>
  <r>
    <d v="2025-12-05T01:58:04"/>
    <x v="9"/>
    <x v="2"/>
    <s v="VERENZUELA MARTINEZ ALEXANDER "/>
    <x v="1"/>
    <x v="0"/>
    <n v="305"/>
    <n v="27.727272727272702"/>
    <n v="255.076056338028"/>
    <m/>
    <n v="142784.49299999999"/>
    <x v="1"/>
    <n v="12237.5"/>
    <x v="1583"/>
    <x v="0"/>
    <m/>
  </r>
  <r>
    <d v="2025-12-05T01:58:04"/>
    <x v="1"/>
    <x v="3"/>
    <s v="LOPEZ PINEDA DANIEL ESTIVEN"/>
    <x v="3"/>
    <x v="0"/>
    <n v="218"/>
    <n v="21.8"/>
    <n v="231.88732394366201"/>
    <m/>
    <n v="129804.0845"/>
    <x v="0"/>
    <n v="12237.5"/>
    <x v="1583"/>
    <x v="0"/>
    <m/>
  </r>
  <r>
    <d v="2025-12-05T01:58:05"/>
    <x v="9"/>
    <x v="4"/>
    <s v="TUBERQUIA URREGO HAROL"/>
    <x v="0"/>
    <x v="0"/>
    <n v="247"/>
    <n v="27.4444444444444"/>
    <n v="208.698591549296"/>
    <s v="1 Descuento (Conduct) "/>
    <n v="116823.6761"/>
    <x v="1"/>
    <n v="12237.5"/>
    <x v="1583"/>
    <x v="0"/>
    <m/>
  </r>
  <r>
    <d v="2025-12-05T01:58:06"/>
    <x v="1"/>
    <x v="5"/>
    <s v="GONZALEZ PEREZ RAFAEL JOSE"/>
    <x v="3"/>
    <x v="0"/>
    <n v="235"/>
    <n v="23.5"/>
    <n v="231.88732394366201"/>
    <s v="6 Descuentos (Transbordo y jefe de ruta) "/>
    <n v="129804.0845"/>
    <x v="1"/>
    <n v="12237.5"/>
    <x v="1583"/>
    <x v="0"/>
    <m/>
  </r>
  <r>
    <d v="2025-12-05T01:58:06"/>
    <x v="9"/>
    <x v="6"/>
    <s v="CARTAGENA RAMIREZ FREDY ALONSO "/>
    <x v="0"/>
    <x v="0"/>
    <n v="255"/>
    <n v="28.3333333333333"/>
    <n v="208.698591549296"/>
    <s v="5 Descuentos (Usuarios desubicados y transbordo) "/>
    <n v="116823.6761"/>
    <x v="0"/>
    <n v="12237.5"/>
    <x v="1583"/>
    <x v="0"/>
    <m/>
  </r>
  <r>
    <d v="2025-12-05T01:58:07"/>
    <x v="1"/>
    <x v="8"/>
    <s v="YEPES TORRES JHON ALEXANDER"/>
    <x v="3"/>
    <x v="0"/>
    <n v="245"/>
    <n v="24.5"/>
    <n v="231.88732394366201"/>
    <m/>
    <n v="129804.0845"/>
    <x v="0"/>
    <n v="12237.5"/>
    <x v="1583"/>
    <x v="0"/>
    <m/>
  </r>
  <r>
    <d v="2025-12-05T01:58:07"/>
    <x v="9"/>
    <x v="9"/>
    <s v="MACIAS HERNANDEZ JULIAN DAVID"/>
    <x v="3"/>
    <x v="0"/>
    <n v="211"/>
    <n v="21.1"/>
    <n v="231.88732394366201"/>
    <m/>
    <n v="129804.0845"/>
    <x v="1"/>
    <n v="12237.5"/>
    <x v="1583"/>
    <x v="0"/>
    <m/>
  </r>
  <r>
    <d v="2025-12-05T01:58:08"/>
    <x v="1"/>
    <x v="10"/>
    <s v="MIRANDA MACHADO ALVARO"/>
    <x v="6"/>
    <x v="0"/>
    <n v="163"/>
    <n v="20.375"/>
    <n v="185.50985915493001"/>
    <s v="1 Descuento (Despachador) "/>
    <n v="103843.26760000001"/>
    <x v="0"/>
    <n v="12237.5"/>
    <x v="1583"/>
    <x v="0"/>
    <m/>
  </r>
  <r>
    <d v="2025-12-05T01:58:09"/>
    <x v="9"/>
    <x v="11"/>
    <s v="DURANGO PAEZ GILDARDO"/>
    <x v="0"/>
    <x v="0"/>
    <n v="239"/>
    <n v="26.5555555555556"/>
    <n v="208.698591549296"/>
    <m/>
    <n v="116823.6761"/>
    <x v="1"/>
    <n v="12237.5"/>
    <x v="1583"/>
    <x v="0"/>
    <m/>
  </r>
  <r>
    <d v="2025-12-05T01:58:09"/>
    <x v="1"/>
    <x v="12"/>
    <s v="HERNANDEZ MACIAS GILBERTO "/>
    <x v="2"/>
    <x v="0"/>
    <n v="148"/>
    <n v="24.6666666666667"/>
    <n v="139.13239436619699"/>
    <s v="1 Descuento (Conduct) "/>
    <n v="77882.450700000001"/>
    <x v="1"/>
    <n v="12237.5"/>
    <x v="1583"/>
    <x v="0"/>
    <m/>
  </r>
  <r>
    <d v="2025-12-05T01:58:10"/>
    <x v="9"/>
    <x v="13"/>
    <s v="PEREZ GARCIA JUAN ESTEBAN"/>
    <x v="3"/>
    <x v="0"/>
    <n v="196"/>
    <n v="19.600000000000001"/>
    <n v="231.88732394366201"/>
    <m/>
    <n v="129804.0845"/>
    <x v="0"/>
    <n v="12237.5"/>
    <x v="1583"/>
    <x v="0"/>
    <m/>
  </r>
  <r>
    <d v="2025-12-05T01:58:11"/>
    <x v="1"/>
    <x v="14"/>
    <s v="PARRA VILLA YUBER ALONSO"/>
    <x v="3"/>
    <x v="0"/>
    <n v="202"/>
    <n v="20.2"/>
    <n v="231.88732394366201"/>
    <m/>
    <n v="129804.0845"/>
    <x v="0"/>
    <n v="12237.5"/>
    <x v="1583"/>
    <x v="0"/>
    <m/>
  </r>
  <r>
    <d v="2025-12-05T01:58:11"/>
    <x v="9"/>
    <x v="15"/>
    <s v="ALBERTO ARISTIZABAL RAFAEL"/>
    <x v="0"/>
    <x v="0"/>
    <n v="222"/>
    <n v="24.6666666666667"/>
    <n v="208.698591549296"/>
    <m/>
    <n v="116823.6761"/>
    <x v="0"/>
    <n v="12237.5"/>
    <x v="1583"/>
    <x v="0"/>
    <m/>
  </r>
  <r>
    <d v="2025-12-05T01:58:12"/>
    <x v="1"/>
    <x v="17"/>
    <s v="MURILLO  YORMAN ANDRES"/>
    <x v="1"/>
    <x v="0"/>
    <n v="258"/>
    <n v="23.454545454545499"/>
    <n v="255.076056338028"/>
    <m/>
    <n v="142784.49299999999"/>
    <x v="0"/>
    <n v="12237.5"/>
    <x v="1583"/>
    <x v="0"/>
    <m/>
  </r>
  <r>
    <d v="2025-12-05T01:58:12"/>
    <x v="9"/>
    <x v="18"/>
    <s v="DAVID HENRY GIOVANNY "/>
    <x v="1"/>
    <x v="0"/>
    <n v="275"/>
    <n v="25"/>
    <n v="255.076056338028"/>
    <s v="JOSE DURANGO Realiz 3 viajes donde moviliz 55 usuarios "/>
    <n v="142784.49299999999"/>
    <x v="0"/>
    <n v="12237.5"/>
    <x v="1583"/>
    <x v="0"/>
    <m/>
  </r>
  <r>
    <d v="2025-12-05T01:58:13"/>
    <x v="1"/>
    <x v="19"/>
    <s v="QUIRAMA CASTAEDA JHON JADER"/>
    <x v="0"/>
    <x v="0"/>
    <n v="191"/>
    <n v="21.2222222222222"/>
    <n v="208.698591549296"/>
    <s v="4 Descuentos (conducts y despachador) "/>
    <n v="116823.6761"/>
    <x v="1"/>
    <n v="12237.5"/>
    <x v="1583"/>
    <x v="0"/>
    <m/>
  </r>
  <r>
    <d v="2025-12-05T01:58:14"/>
    <x v="9"/>
    <x v="20"/>
    <s v="SALDARRIAGA PARRA LUIS ALBERTO "/>
    <x v="7"/>
    <x v="0"/>
    <n v="56"/>
    <n v="18.6666666666667"/>
    <n v="69.566197183098595"/>
    <m/>
    <n v="38941.225400000003"/>
    <x v="2"/>
    <n v="12237.5"/>
    <x v="1583"/>
    <x v="0"/>
    <m/>
  </r>
  <r>
    <d v="2025-12-05T01:58:14"/>
    <x v="1"/>
    <x v="21"/>
    <s v="JIMENEZ HERNANDEZ ESTEBAN CAMILO"/>
    <x v="6"/>
    <x v="0"/>
    <n v="213"/>
    <n v="26.625"/>
    <n v="185.50985915493001"/>
    <m/>
    <n v="103843.26760000001"/>
    <x v="0"/>
    <n v="12237.5"/>
    <x v="1583"/>
    <x v="0"/>
    <m/>
  </r>
  <r>
    <d v="2025-12-05T01:58:15"/>
    <x v="9"/>
    <x v="38"/>
    <s v="JIMENEZ HURTADO CARLOS ESTIVEN"/>
    <x v="0"/>
    <x v="0"/>
    <n v="228"/>
    <n v="25.3333333333333"/>
    <n v="208.698591549296"/>
    <m/>
    <n v="116823.6761"/>
    <x v="1"/>
    <n v="12237.5"/>
    <x v="1583"/>
    <x v="0"/>
    <m/>
  </r>
  <r>
    <d v="2025-12-05T01:58:15"/>
    <x v="1"/>
    <x v="22"/>
    <s v="CIRO MARIN RODRIGO ALBERTO"/>
    <x v="3"/>
    <x v="0"/>
    <n v="223"/>
    <n v="22.3"/>
    <n v="231.88732394366201"/>
    <s v="1 Descuento (Asociado) "/>
    <n v="129804.0845"/>
    <x v="0"/>
    <n v="12237.5"/>
    <x v="1583"/>
    <x v="0"/>
    <m/>
  </r>
  <r>
    <d v="2025-12-05T01:58:16"/>
    <x v="9"/>
    <x v="23"/>
    <s v="FLORES RINCON JORGE ALBERTO"/>
    <x v="3"/>
    <x v="0"/>
    <n v="292"/>
    <n v="29.2"/>
    <n v="231.88732394366201"/>
    <m/>
    <n v="129804.0845"/>
    <x v="1"/>
    <n v="12237.5"/>
    <x v="1583"/>
    <x v="0"/>
    <m/>
  </r>
  <r>
    <d v="2025-12-05T01:58:17"/>
    <x v="1"/>
    <x v="24"/>
    <s v="OSORIO URREGO SANTIAGO"/>
    <x v="3"/>
    <x v="0"/>
    <n v="254"/>
    <n v="25.4"/>
    <n v="231.88732394366201"/>
    <m/>
    <n v="129804.0845"/>
    <x v="0"/>
    <n v="12237.5"/>
    <x v="1583"/>
    <x v="0"/>
    <m/>
  </r>
  <r>
    <d v="2025-12-05T01:58:17"/>
    <x v="9"/>
    <x v="25"/>
    <s v="LEON PEREZ RAUL ENRIQUE"/>
    <x v="3"/>
    <x v="0"/>
    <n v="255"/>
    <n v="25.5"/>
    <n v="231.88732394366201"/>
    <m/>
    <n v="129804.0845"/>
    <x v="0"/>
    <n v="12237.5"/>
    <x v="1583"/>
    <x v="0"/>
    <m/>
  </r>
  <r>
    <d v="2025-12-05T01:58:18"/>
    <x v="1"/>
    <x v="26"/>
    <s v="AGUDELO GARCIA LLORDIN ELIAS"/>
    <x v="8"/>
    <x v="0"/>
    <n v="129"/>
    <n v="25.8"/>
    <n v="115.94366197183101"/>
    <m/>
    <n v="64902.042300000001"/>
    <x v="1"/>
    <n v="12237.5"/>
    <x v="1583"/>
    <x v="0"/>
    <m/>
  </r>
  <r>
    <d v="2025-12-05T01:58:18"/>
    <x v="9"/>
    <x v="39"/>
    <s v="IBARGUEN GARRIDO JUAN ESTEBAN"/>
    <x v="3"/>
    <x v="0"/>
    <n v="203"/>
    <n v="20.3"/>
    <n v="231.88732394366201"/>
    <s v="1 Descuento (Despachador) "/>
    <n v="129804.0845"/>
    <x v="0"/>
    <n v="12237.5"/>
    <x v="1583"/>
    <x v="0"/>
    <m/>
  </r>
  <r>
    <d v="2025-12-05T01:58:19"/>
    <x v="1"/>
    <x v="27"/>
    <s v="LAYOS JIMENEZ JOHAN CAMILO"/>
    <x v="6"/>
    <x v="0"/>
    <n v="149"/>
    <n v="18.625"/>
    <n v="185.50985915493001"/>
    <m/>
    <n v="103843.26760000001"/>
    <x v="0"/>
    <n v="12237.5"/>
    <x v="1583"/>
    <x v="0"/>
    <m/>
  </r>
  <r>
    <d v="2025-12-05T01:58:20"/>
    <x v="9"/>
    <x v="28"/>
    <s v="MARULANDA JARAMILLO DAWER ANDRES"/>
    <x v="2"/>
    <x v="0"/>
    <n v="151"/>
    <n v="23.230769230769202"/>
    <n v="150.72676056338"/>
    <m/>
    <n v="84372.654899999994"/>
    <x v="0"/>
    <n v="12237.5"/>
    <x v="1583"/>
    <x v="0"/>
    <m/>
  </r>
  <r>
    <d v="2025-12-05T01:58:21"/>
    <x v="1"/>
    <x v="29"/>
    <s v="LOPERA ALVAREZ ESTIVEN"/>
    <x v="2"/>
    <x v="0"/>
    <n v="135"/>
    <n v="20.769230769230798"/>
    <n v="150.72676056338"/>
    <m/>
    <n v="84372.654899999994"/>
    <x v="0"/>
    <n v="12237.5"/>
    <x v="1583"/>
    <x v="0"/>
    <m/>
  </r>
  <r>
    <d v="2025-12-05T01:58:22"/>
    <x v="9"/>
    <x v="30"/>
    <s v="ARAQUE ARROYAVE JOSE ALBEIRO"/>
    <x v="3"/>
    <x v="0"/>
    <n v="206"/>
    <n v="20.6"/>
    <n v="231.88732394366201"/>
    <m/>
    <n v="129804.0845"/>
    <x v="1"/>
    <n v="12237.5"/>
    <x v="1583"/>
    <x v="0"/>
    <m/>
  </r>
  <r>
    <d v="2025-12-05T01:58:23"/>
    <x v="1"/>
    <x v="31"/>
    <s v="MARTINEZ CHAVERRA LUIS NORBERTO"/>
    <x v="3"/>
    <x v="0"/>
    <n v="225"/>
    <n v="22.5"/>
    <n v="231.88732394366201"/>
    <s v="2 Descuentos (Conducts) "/>
    <n v="129804.0845"/>
    <x v="0"/>
    <n v="12237.5"/>
    <x v="1583"/>
    <x v="0"/>
    <m/>
  </r>
  <r>
    <d v="2025-12-05T01:58:24"/>
    <x v="9"/>
    <x v="32"/>
    <s v="GUTIERREZ ARICAPA DANIEL HUMBERTO"/>
    <x v="0"/>
    <x v="0"/>
    <n v="226"/>
    <n v="25.1111111111111"/>
    <n v="208.698591549296"/>
    <m/>
    <n v="116823.6761"/>
    <x v="1"/>
    <n v="12237.5"/>
    <x v="1583"/>
    <x v="0"/>
    <m/>
  </r>
  <r>
    <d v="2025-12-05T01:58:24"/>
    <x v="1"/>
    <x v="33"/>
    <s v="GONZALEZ IPUANA RENE"/>
    <x v="3"/>
    <x v="0"/>
    <n v="251"/>
    <n v="25.1"/>
    <n v="231.88732394366201"/>
    <s v="1 Descuento (Conduct) "/>
    <n v="129804.0845"/>
    <x v="0"/>
    <n v="12237.5"/>
    <x v="1583"/>
    <x v="0"/>
    <m/>
  </r>
  <r>
    <d v="2025-12-05T01:58:25"/>
    <x v="9"/>
    <x v="34"/>
    <s v="PALMAR PANA EDIXON JOSUE"/>
    <x v="12"/>
    <x v="0"/>
    <n v="261"/>
    <n v="20.076923076923102"/>
    <n v="301.45352112676102"/>
    <m/>
    <n v="168745.30989999999"/>
    <x v="0"/>
    <n v="12237.5"/>
    <x v="1583"/>
    <x v="0"/>
    <m/>
  </r>
  <r>
    <d v="2025-12-05T01:58:25"/>
    <x v="1"/>
    <x v="35"/>
    <s v="OCAMPO OCAMPO ANTONIO JOSE"/>
    <x v="1"/>
    <x v="0"/>
    <n v="268"/>
    <n v="24.363636363636399"/>
    <n v="255.076056338028"/>
    <m/>
    <n v="142784.49299999999"/>
    <x v="0"/>
    <n v="12237.5"/>
    <x v="1583"/>
    <x v="0"/>
    <m/>
  </r>
  <r>
    <d v="2025-12-05T01:58:26"/>
    <x v="9"/>
    <x v="41"/>
    <s v="JARAMILLO JARAMILLO FRANCISCO WBEIMAR"/>
    <x v="0"/>
    <x v="0"/>
    <n v="166"/>
    <n v="18.4444444444444"/>
    <n v="208.698591549296"/>
    <m/>
    <n v="116823.6761"/>
    <x v="1"/>
    <n v="12237.5"/>
    <x v="1583"/>
    <x v="0"/>
    <m/>
  </r>
  <r>
    <d v="2025-12-05T01:58:27"/>
    <x v="1"/>
    <x v="40"/>
    <s v="AGUDELO GARCIA DENIN ANGELO"/>
    <x v="0"/>
    <x v="3"/>
    <n v="151"/>
    <n v="16.7777777777778"/>
    <n v="208.698591549296"/>
    <s v="2 Descuentos (Usuarios desubicados) "/>
    <n v="116823.6761"/>
    <x v="1"/>
    <n v="12237.5"/>
    <x v="1583"/>
    <x v="0"/>
    <m/>
  </r>
  <r>
    <d v="2025-12-05T01:58:27"/>
    <x v="9"/>
    <x v="43"/>
    <s v="TABORDA ROJAS DIEGO ALEJANDRO"/>
    <x v="2"/>
    <x v="0"/>
    <n v="157"/>
    <n v="24.153846153846199"/>
    <n v="150.72676056338"/>
    <m/>
    <n v="84372.654899999994"/>
    <x v="1"/>
    <n v="12237.5"/>
    <x v="1583"/>
    <x v="0"/>
    <m/>
  </r>
  <r>
    <d v="2025-12-06T00:32:57"/>
    <x v="1"/>
    <x v="36"/>
    <s v="PARIAS MURIEL JHON FREDY "/>
    <x v="8"/>
    <x v="0"/>
    <n v="122"/>
    <n v="24.4"/>
    <n v="115.622377622378"/>
    <m/>
    <n v="64714.090900000003"/>
    <x v="1"/>
    <n v="12628.205099999999"/>
    <x v="1584"/>
    <x v="0"/>
    <m/>
  </r>
  <r>
    <d v="2025-12-06T00:32:57"/>
    <x v="9"/>
    <x v="1"/>
    <s v="ESPINOZA CHAVARRIA GUILLERMO LEON "/>
    <x v="6"/>
    <x v="0"/>
    <n v="203"/>
    <n v="25.375"/>
    <n v="184.995804195804"/>
    <m/>
    <n v="103542.54549999999"/>
    <x v="0"/>
    <n v="12628.205099999999"/>
    <x v="1584"/>
    <x v="0"/>
    <m/>
  </r>
  <r>
    <d v="2025-12-06T00:32:58"/>
    <x v="1"/>
    <x v="2"/>
    <s v="VERENZUELA MARTINEZ ALEXANDER "/>
    <x v="1"/>
    <x v="0"/>
    <n v="303"/>
    <n v="27.545454545454501"/>
    <n v="254.369230769231"/>
    <m/>
    <n v="142371"/>
    <x v="1"/>
    <n v="12628.205099999999"/>
    <x v="1584"/>
    <x v="0"/>
    <m/>
  </r>
  <r>
    <d v="2025-12-06T00:32:58"/>
    <x v="9"/>
    <x v="3"/>
    <s v="LOPEZ PINEDA DANIEL ESTIVEN "/>
    <x v="1"/>
    <x v="0"/>
    <n v="250"/>
    <n v="22.727272727272702"/>
    <n v="254.369230769231"/>
    <s v="2 Descuentos (Usuarios desubicados) "/>
    <n v="142371"/>
    <x v="0"/>
    <n v="12628.205099999999"/>
    <x v="1584"/>
    <x v="0"/>
    <m/>
  </r>
  <r>
    <d v="2025-12-06T00:32:58"/>
    <x v="1"/>
    <x v="4"/>
    <s v="TUBERQUIA URREGO HAROL"/>
    <x v="3"/>
    <x v="0"/>
    <n v="249"/>
    <n v="24.9"/>
    <n v="231.244755244755"/>
    <s v="1 Descuento (Despachador) "/>
    <n v="129428.18180000001"/>
    <x v="1"/>
    <n v="12628.205099999999"/>
    <x v="1584"/>
    <x v="0"/>
    <m/>
  </r>
  <r>
    <d v="2025-12-06T00:32:58"/>
    <x v="9"/>
    <x v="5"/>
    <s v="GONZALEZ PEREZ RAFAEL JOSE "/>
    <x v="1"/>
    <x v="0"/>
    <n v="289"/>
    <n v="26.272727272727298"/>
    <n v="254.369230769231"/>
    <m/>
    <n v="142371"/>
    <x v="1"/>
    <n v="12628.205099999999"/>
    <x v="1584"/>
    <x v="0"/>
    <m/>
  </r>
  <r>
    <d v="2025-12-06T00:32:59"/>
    <x v="1"/>
    <x v="6"/>
    <s v="CARTAGENA RAMIREZ FREDY ALONSO "/>
    <x v="4"/>
    <x v="0"/>
    <n v="215"/>
    <n v="30.714285714285701"/>
    <n v="161.871328671329"/>
    <m/>
    <n v="90599.727299999999"/>
    <x v="0"/>
    <n v="12628.205099999999"/>
    <x v="1584"/>
    <x v="0"/>
    <m/>
  </r>
  <r>
    <d v="2025-12-06T00:32:59"/>
    <x v="1"/>
    <x v="9"/>
    <s v="MACIAS HERNANDEZ JULIAN DAVID"/>
    <x v="0"/>
    <x v="0"/>
    <n v="208"/>
    <n v="23.1111111111111"/>
    <n v="208.12027972028"/>
    <m/>
    <n v="116485.3636"/>
    <x v="1"/>
    <n v="12628.205099999999"/>
    <x v="1584"/>
    <x v="0"/>
    <m/>
  </r>
  <r>
    <d v="2025-12-06T00:32:59"/>
    <x v="9"/>
    <x v="8"/>
    <s v="YEPES TORRES JHON ALEXANDER "/>
    <x v="3"/>
    <x v="0"/>
    <n v="232"/>
    <n v="23.2"/>
    <n v="231.244755244755"/>
    <m/>
    <n v="129428.18180000001"/>
    <x v="0"/>
    <n v="12628.205099999999"/>
    <x v="1584"/>
    <x v="0"/>
    <m/>
  </r>
  <r>
    <d v="2025-12-06T00:33:00"/>
    <x v="9"/>
    <x v="10"/>
    <s v="MIRANDA MACHADO ALVARO"/>
    <x v="0"/>
    <x v="0"/>
    <n v="268"/>
    <n v="29.7777777777778"/>
    <n v="208.12027972028"/>
    <s v="2 Descuentos (Despachador y usuario desubicado) "/>
    <n v="116485.3636"/>
    <x v="0"/>
    <n v="12628.205099999999"/>
    <x v="1584"/>
    <x v="0"/>
    <m/>
  </r>
  <r>
    <d v="2025-12-06T00:33:00"/>
    <x v="1"/>
    <x v="11"/>
    <s v="DURANGO PAEZ GILDARDO"/>
    <x v="0"/>
    <x v="0"/>
    <n v="205"/>
    <n v="22.7777777777778"/>
    <n v="208.12027972028"/>
    <s v="1 Descuento (Despachador) "/>
    <n v="116485.3636"/>
    <x v="1"/>
    <n v="12628.205099999999"/>
    <x v="1584"/>
    <x v="0"/>
    <m/>
  </r>
  <r>
    <d v="2025-12-06T00:33:00"/>
    <x v="9"/>
    <x v="12"/>
    <s v="HERNANDEZ MACIAS GILBERTO "/>
    <x v="0"/>
    <x v="0"/>
    <n v="228"/>
    <n v="25.3333333333333"/>
    <n v="208.12027972028"/>
    <m/>
    <n v="116485.3636"/>
    <x v="1"/>
    <n v="12628.205099999999"/>
    <x v="1584"/>
    <x v="0"/>
    <m/>
  </r>
  <r>
    <d v="2025-12-06T00:33:00"/>
    <x v="1"/>
    <x v="13"/>
    <s v="PEREZ GARCIA JUAN ESTEBAN"/>
    <x v="3"/>
    <x v="0"/>
    <n v="161"/>
    <n v="16.100000000000001"/>
    <n v="231.244755244755"/>
    <m/>
    <n v="129428.18180000001"/>
    <x v="0"/>
    <n v="12628.205099999999"/>
    <x v="1584"/>
    <x v="0"/>
    <m/>
  </r>
  <r>
    <d v="2025-12-06T00:33:01"/>
    <x v="9"/>
    <x v="14"/>
    <s v="PARRA VILLA YUBER ALONSO "/>
    <x v="1"/>
    <x v="0"/>
    <n v="268"/>
    <n v="24.363636363636399"/>
    <n v="254.369230769231"/>
    <s v="2 Descuentos (Usuarios desubicados) "/>
    <n v="142371"/>
    <x v="0"/>
    <n v="12628.205099999999"/>
    <x v="1584"/>
    <x v="0"/>
    <m/>
  </r>
  <r>
    <d v="2025-12-06T00:33:01"/>
    <x v="1"/>
    <x v="15"/>
    <s v="ALBERTO ARISTIZABAL RAFAEL"/>
    <x v="3"/>
    <x v="0"/>
    <n v="241"/>
    <n v="24.1"/>
    <n v="231.244755244755"/>
    <m/>
    <n v="129428.18180000001"/>
    <x v="0"/>
    <n v="12628.205099999999"/>
    <x v="1584"/>
    <x v="0"/>
    <m/>
  </r>
  <r>
    <d v="2025-12-06T00:33:01"/>
    <x v="9"/>
    <x v="16"/>
    <s v="MACEA ARBELAEZ MATEO"/>
    <x v="4"/>
    <x v="0"/>
    <n v="136"/>
    <n v="19.428571428571399"/>
    <n v="161.871328671329"/>
    <m/>
    <n v="90599.727299999999"/>
    <x v="0"/>
    <n v="12628.205099999999"/>
    <x v="1584"/>
    <x v="0"/>
    <m/>
  </r>
  <r>
    <d v="2025-12-06T00:33:02"/>
    <x v="1"/>
    <x v="17"/>
    <s v="MURILLO  YORMAN ANDRES"/>
    <x v="0"/>
    <x v="0"/>
    <n v="193"/>
    <n v="21.4444444444444"/>
    <n v="208.12027972028"/>
    <s v="1 Descuento (Conduct) "/>
    <n v="116485.3636"/>
    <x v="0"/>
    <n v="12628.205099999999"/>
    <x v="1584"/>
    <x v="0"/>
    <m/>
  </r>
  <r>
    <d v="2025-12-06T00:33:02"/>
    <x v="9"/>
    <x v="18"/>
    <s v="DURANGO DAVID JOSE"/>
    <x v="0"/>
    <x v="0"/>
    <n v="170"/>
    <n v="18.8888888888889"/>
    <n v="208.12027972028"/>
    <s v="2 Descuentos (Usuarios desubicados) "/>
    <n v="116485.3636"/>
    <x v="0"/>
    <n v="12628.205099999999"/>
    <x v="1584"/>
    <x v="0"/>
    <m/>
  </r>
  <r>
    <d v="2025-12-06T00:33:02"/>
    <x v="1"/>
    <x v="19"/>
    <s v="QUIRAMA CASTAEDA JHON JADER"/>
    <x v="0"/>
    <x v="0"/>
    <n v="257"/>
    <n v="28.5555555555556"/>
    <n v="208.12027972028"/>
    <m/>
    <n v="116485.3636"/>
    <x v="1"/>
    <n v="12628.205099999999"/>
    <x v="1584"/>
    <x v="0"/>
    <m/>
  </r>
  <r>
    <d v="2025-12-06T00:33:02"/>
    <x v="9"/>
    <x v="20"/>
    <s v="SALDARRIAGA PARRA LUIS ALBERTO"/>
    <x v="0"/>
    <x v="0"/>
    <n v="226"/>
    <n v="25.1111111111111"/>
    <n v="208.12027972028"/>
    <m/>
    <n v="116485.3636"/>
    <x v="2"/>
    <n v="12628.205099999999"/>
    <x v="1584"/>
    <x v="0"/>
    <m/>
  </r>
  <r>
    <d v="2025-12-06T00:33:03"/>
    <x v="1"/>
    <x v="21"/>
    <s v="JIMENEZ HERNANDEZ ESTEBAN CAMILO"/>
    <x v="0"/>
    <x v="0"/>
    <n v="194"/>
    <n v="21.5555555555556"/>
    <n v="208.12027972028"/>
    <m/>
    <n v="116485.3636"/>
    <x v="0"/>
    <n v="12628.205099999999"/>
    <x v="1584"/>
    <x v="0"/>
    <m/>
  </r>
  <r>
    <d v="2025-12-06T00:33:03"/>
    <x v="9"/>
    <x v="38"/>
    <s v="JIMENEZ HURTADO CARLOS ESTIVEN"/>
    <x v="0"/>
    <x v="0"/>
    <n v="183"/>
    <n v="20.3333333333333"/>
    <n v="208.12027972028"/>
    <s v="1 Descuento (Despachador) "/>
    <n v="116485.3636"/>
    <x v="1"/>
    <n v="12628.205099999999"/>
    <x v="1584"/>
    <x v="0"/>
    <m/>
  </r>
  <r>
    <d v="2025-12-06T00:33:03"/>
    <x v="1"/>
    <x v="22"/>
    <s v="SUAREZ ESCUDERO JONATAN"/>
    <x v="9"/>
    <x v="0"/>
    <n v="280"/>
    <n v="23.3333333333333"/>
    <n v="277.493706293706"/>
    <m/>
    <n v="155313.81820000001"/>
    <x v="0"/>
    <n v="12628.205099999999"/>
    <x v="1584"/>
    <x v="0"/>
    <m/>
  </r>
  <r>
    <d v="2025-12-06T00:33:03"/>
    <x v="9"/>
    <x v="23"/>
    <s v="FLORES RINCON JORGE ALBERTO"/>
    <x v="3"/>
    <x v="0"/>
    <n v="257"/>
    <n v="25.7"/>
    <n v="231.244755244755"/>
    <m/>
    <n v="129428.18180000001"/>
    <x v="1"/>
    <n v="12628.205099999999"/>
    <x v="1584"/>
    <x v="0"/>
    <m/>
  </r>
  <r>
    <d v="2025-12-06T00:33:04"/>
    <x v="1"/>
    <x v="24"/>
    <s v="OSORIO URREGO SANTIAGO"/>
    <x v="9"/>
    <x v="0"/>
    <n v="237"/>
    <n v="19.75"/>
    <n v="277.493706293706"/>
    <s v="3 Descuentos (Transbordo y conduct) "/>
    <n v="155313.81820000001"/>
    <x v="0"/>
    <n v="12628.205099999999"/>
    <x v="1584"/>
    <x v="0"/>
    <m/>
  </r>
  <r>
    <d v="2025-12-06T00:33:04"/>
    <x v="9"/>
    <x v="25"/>
    <s v="LEON PEREZ RAUL ENRIQUE"/>
    <x v="4"/>
    <x v="0"/>
    <n v="162"/>
    <n v="23.1428571428571"/>
    <n v="161.871328671329"/>
    <m/>
    <n v="90599.727299999999"/>
    <x v="0"/>
    <n v="12628.205099999999"/>
    <x v="1584"/>
    <x v="0"/>
    <m/>
  </r>
  <r>
    <d v="2025-12-06T00:33:04"/>
    <x v="1"/>
    <x v="26"/>
    <s v="AGUDELO GARCIA LLORDIN ELIAS"/>
    <x v="0"/>
    <x v="0"/>
    <n v="143"/>
    <n v="15.8888888888889"/>
    <n v="208.12027972028"/>
    <m/>
    <n v="116485.3636"/>
    <x v="1"/>
    <n v="12628.205099999999"/>
    <x v="1584"/>
    <x v="0"/>
    <m/>
  </r>
  <r>
    <d v="2025-12-06T00:33:05"/>
    <x v="1"/>
    <x v="27"/>
    <s v="LAYOS JIMENEZ JOHAN CAMILO"/>
    <x v="6"/>
    <x v="0"/>
    <n v="157"/>
    <n v="20.933333333333302"/>
    <n v="173.433566433566"/>
    <m/>
    <n v="97071.136400000003"/>
    <x v="0"/>
    <n v="12628.205099999999"/>
    <x v="1584"/>
    <x v="0"/>
    <m/>
  </r>
  <r>
    <d v="2025-12-06T00:33:05"/>
    <x v="9"/>
    <x v="39"/>
    <s v="IBARGUEN GARRIDO JUAN ESTEBAN"/>
    <x v="3"/>
    <x v="0"/>
    <n v="229"/>
    <n v="22.9"/>
    <n v="231.244755244755"/>
    <m/>
    <n v="129428.18180000001"/>
    <x v="0"/>
    <n v="12628.205099999999"/>
    <x v="1584"/>
    <x v="0"/>
    <m/>
  </r>
  <r>
    <d v="2025-12-06T00:33:05"/>
    <x v="9"/>
    <x v="28"/>
    <s v="MARULANDA JARAMILLO DAWER ANDRES "/>
    <x v="1"/>
    <x v="0"/>
    <n v="245"/>
    <n v="22.272727272727298"/>
    <n v="254.369230769231"/>
    <s v="1 Descuento (Despachador) "/>
    <n v="142371"/>
    <x v="0"/>
    <n v="12628.205099999999"/>
    <x v="1584"/>
    <x v="0"/>
    <m/>
  </r>
  <r>
    <d v="2025-12-06T00:33:05"/>
    <x v="1"/>
    <x v="29"/>
    <s v="MONTOYA OSPINA GILBERTO ANTONIO "/>
    <x v="12"/>
    <x v="0"/>
    <n v="324"/>
    <n v="24.923076923076898"/>
    <n v="300.61818181818199"/>
    <s v="1 Descuento (Despachador) "/>
    <n v="168256.63639999999"/>
    <x v="0"/>
    <n v="12628.205099999999"/>
    <x v="1584"/>
    <x v="0"/>
    <m/>
  </r>
  <r>
    <d v="2025-12-06T00:33:06"/>
    <x v="9"/>
    <x v="30"/>
    <s v="ARAQUE ARROYAVE JOSE ALBEIRO "/>
    <x v="3"/>
    <x v="0"/>
    <n v="261"/>
    <n v="26.1"/>
    <n v="231.244755244755"/>
    <m/>
    <n v="129428.18180000001"/>
    <x v="1"/>
    <n v="12628.205099999999"/>
    <x v="1584"/>
    <x v="0"/>
    <m/>
  </r>
  <r>
    <d v="2025-12-06T00:33:06"/>
    <x v="9"/>
    <x v="32"/>
    <s v="GUTIERREZ ARICAPA DANIEL HUMBERTO"/>
    <x v="10"/>
    <x v="0"/>
    <n v="84"/>
    <n v="21"/>
    <n v="92.497902097902099"/>
    <m/>
    <n v="51771.272700000001"/>
    <x v="1"/>
    <n v="12628.205099999999"/>
    <x v="1584"/>
    <x v="0"/>
    <m/>
  </r>
  <r>
    <d v="2025-12-06T00:33:06"/>
    <x v="1"/>
    <x v="31"/>
    <s v="JARAMILLO JARAMILLO FRANCISCO WBEIMAR"/>
    <x v="1"/>
    <x v="0"/>
    <n v="231"/>
    <n v="21"/>
    <n v="254.369230769231"/>
    <m/>
    <n v="142371"/>
    <x v="0"/>
    <n v="12628.205099999999"/>
    <x v="1584"/>
    <x v="0"/>
    <m/>
  </r>
  <r>
    <d v="2025-12-06T00:33:06"/>
    <x v="1"/>
    <x v="33"/>
    <s v="GONZALEZ IPUANA RENE "/>
    <x v="3"/>
    <x v="0"/>
    <n v="202"/>
    <n v="20.2"/>
    <n v="231.244755244755"/>
    <m/>
    <n v="129428.18180000001"/>
    <x v="0"/>
    <n v="12628.205099999999"/>
    <x v="1584"/>
    <x v="0"/>
    <m/>
  </r>
  <r>
    <d v="2025-12-06T00:33:07"/>
    <x v="9"/>
    <x v="34"/>
    <s v="HINCAPIE VILLA JUAN ESTIVEN"/>
    <x v="2"/>
    <x v="0"/>
    <n v="109"/>
    <n v="18.1666666666667"/>
    <n v="138.746853146853"/>
    <m/>
    <n v="77656.909100000004"/>
    <x v="0"/>
    <n v="12628.205099999999"/>
    <x v="1584"/>
    <x v="0"/>
    <m/>
  </r>
  <r>
    <d v="2025-12-06T00:33:07"/>
    <x v="1"/>
    <x v="35"/>
    <s v="OCAMPO OCAMPO ANTONIO JOSE"/>
    <x v="3"/>
    <x v="0"/>
    <n v="218"/>
    <n v="21.8"/>
    <n v="231.244755244755"/>
    <m/>
    <n v="129428.18180000001"/>
    <x v="0"/>
    <n v="12628.205099999999"/>
    <x v="1584"/>
    <x v="0"/>
    <m/>
  </r>
  <r>
    <d v="2025-12-06T00:33:07"/>
    <x v="9"/>
    <x v="40"/>
    <s v="AGUDELO GARCIA DENIN ANGELO"/>
    <x v="0"/>
    <x v="0"/>
    <n v="191"/>
    <n v="21.2222222222222"/>
    <n v="208.12027972028"/>
    <m/>
    <n v="116485.3636"/>
    <x v="1"/>
    <n v="12628.205099999999"/>
    <x v="1584"/>
    <x v="0"/>
    <m/>
  </r>
  <r>
    <d v="2025-12-06T00:33:08"/>
    <x v="1"/>
    <x v="43"/>
    <s v="TABORDA ROJAS DIEGO ALEJANDRO"/>
    <x v="8"/>
    <x v="0"/>
    <n v="136"/>
    <n v="27.2"/>
    <n v="115.622377622378"/>
    <m/>
    <n v="64714.090900000003"/>
    <x v="1"/>
    <n v="12628.205099999999"/>
    <x v="1584"/>
    <x v="0"/>
    <m/>
  </r>
  <r>
    <d v="2025-12-07T01:45:41"/>
    <x v="9"/>
    <x v="36"/>
    <s v="PARIAS MURIEL JHON FREDY"/>
    <x v="0"/>
    <x v="0"/>
    <n v="226"/>
    <n v="25.1111111111111"/>
    <n v="206.74439461883401"/>
    <m/>
    <n v="115680.4709"/>
    <x v="1"/>
    <n v="12465.789500000001"/>
    <x v="1585"/>
    <x v="0"/>
    <m/>
  </r>
  <r>
    <d v="2025-12-07T01:45:41"/>
    <x v="1"/>
    <x v="1"/>
    <s v="HINCAPIE VILLA JUAN ESTIVEN"/>
    <x v="3"/>
    <x v="0"/>
    <n v="202"/>
    <n v="20.2"/>
    <n v="229.71599402092701"/>
    <m/>
    <n v="128533.85649999999"/>
    <x v="0"/>
    <n v="12465.789500000001"/>
    <x v="1585"/>
    <x v="0"/>
    <m/>
  </r>
  <r>
    <d v="2025-12-07T01:45:41"/>
    <x v="9"/>
    <x v="37"/>
    <s v="SANCHEZ BETANCOURT FRANSCISCO"/>
    <x v="0"/>
    <x v="0"/>
    <n v="241"/>
    <n v="26.7777777777778"/>
    <n v="206.74439461883401"/>
    <m/>
    <n v="115680.4709"/>
    <x v="0"/>
    <n v="12465.789500000001"/>
    <x v="1585"/>
    <x v="0"/>
    <m/>
  </r>
  <r>
    <d v="2025-12-07T01:45:42"/>
    <x v="1"/>
    <x v="2"/>
    <s v="LONDOO LOPERA DUVAN ANDRES"/>
    <x v="0"/>
    <x v="0"/>
    <n v="224"/>
    <n v="24.8888888888889"/>
    <n v="206.74439461883401"/>
    <m/>
    <n v="115680.4709"/>
    <x v="1"/>
    <n v="12465.789500000001"/>
    <x v="1585"/>
    <x v="0"/>
    <m/>
  </r>
  <r>
    <d v="2025-12-07T01:45:42"/>
    <x v="9"/>
    <x v="3"/>
    <s v="LOPEZ PINEDA DANIEL ESTIVEN"/>
    <x v="1"/>
    <x v="0"/>
    <n v="277"/>
    <n v="25.181818181818201"/>
    <n v="252.687593423019"/>
    <s v="3 Descuentos (Conduct y usuarios desubicados) "/>
    <n v="141387.24220000001"/>
    <x v="0"/>
    <n v="12465.789500000001"/>
    <x v="1585"/>
    <x v="0"/>
    <m/>
  </r>
  <r>
    <d v="2025-12-07T01:45:43"/>
    <x v="1"/>
    <x v="4"/>
    <s v="TUBERQUIA URREGO HAROL"/>
    <x v="9"/>
    <x v="0"/>
    <n v="298"/>
    <n v="24.8333333333333"/>
    <n v="275.65919282511197"/>
    <m/>
    <n v="154240.62779999999"/>
    <x v="1"/>
    <n v="12465.789500000001"/>
    <x v="1585"/>
    <x v="0"/>
    <m/>
  </r>
  <r>
    <d v="2025-12-07T01:45:44"/>
    <x v="9"/>
    <x v="5"/>
    <s v="GONZALEZ PEREZ RAFAEL JOSE "/>
    <x v="3"/>
    <x v="0"/>
    <n v="214"/>
    <n v="21.4"/>
    <n v="229.71599402092701"/>
    <s v="1 Descuento (Despachador) "/>
    <n v="128533.85649999999"/>
    <x v="1"/>
    <n v="12465.789500000001"/>
    <x v="1585"/>
    <x v="0"/>
    <m/>
  </r>
  <r>
    <d v="2025-12-07T01:45:44"/>
    <x v="1"/>
    <x v="6"/>
    <s v="CARTAGENA RAMIREZ FREDY ALONSO "/>
    <x v="6"/>
    <x v="0"/>
    <n v="176"/>
    <n v="22"/>
    <n v="183.772795216741"/>
    <s v="1 Descuento (Despachador) "/>
    <n v="102827.0852"/>
    <x v="0"/>
    <n v="12465.789500000001"/>
    <x v="1585"/>
    <x v="0"/>
    <m/>
  </r>
  <r>
    <d v="2025-12-07T01:45:44"/>
    <x v="9"/>
    <x v="8"/>
    <s v="YEPES TORRES JHON ALEXANDER"/>
    <x v="0"/>
    <x v="0"/>
    <n v="247"/>
    <n v="27.4444444444444"/>
    <n v="206.74439461883401"/>
    <m/>
    <n v="115680.4709"/>
    <x v="0"/>
    <n v="12465.789500000001"/>
    <x v="1585"/>
    <x v="0"/>
    <m/>
  </r>
  <r>
    <d v="2025-12-07T01:45:44"/>
    <x v="1"/>
    <x v="9"/>
    <s v="DAVID  HENRY GIOVANNY"/>
    <x v="11"/>
    <x v="0"/>
    <n v="76"/>
    <n v="30.4"/>
    <n v="57.428998505231696"/>
    <m/>
    <n v="32133.464100000001"/>
    <x v="1"/>
    <n v="12465.789500000001"/>
    <x v="1585"/>
    <x v="0"/>
    <m/>
  </r>
  <r>
    <d v="2025-12-07T01:45:45"/>
    <x v="9"/>
    <x v="11"/>
    <s v="DURANGO PAEZ GILDARDO"/>
    <x v="4"/>
    <x v="0"/>
    <n v="172"/>
    <n v="24.571428571428601"/>
    <n v="160.80119581464899"/>
    <s v="1 Descuento (Usuario desubicado) "/>
    <n v="89973.699600000007"/>
    <x v="1"/>
    <n v="12465.789500000001"/>
    <x v="1585"/>
    <x v="0"/>
    <m/>
  </r>
  <r>
    <d v="2025-12-07T01:45:45"/>
    <x v="1"/>
    <x v="12"/>
    <s v="HERNANDEZ MACIAS GILBERTO "/>
    <x v="4"/>
    <x v="0"/>
    <n v="163"/>
    <n v="23.285714285714299"/>
    <n v="160.80119581464899"/>
    <s v="1 Descuento (Asociado) "/>
    <n v="89973.699600000007"/>
    <x v="1"/>
    <n v="12465.789500000001"/>
    <x v="1585"/>
    <x v="0"/>
    <m/>
  </r>
  <r>
    <d v="2025-12-07T01:45:45"/>
    <x v="9"/>
    <x v="13"/>
    <s v="PEREZ GARCIA JUAN ESTEBAN"/>
    <x v="3"/>
    <x v="0"/>
    <n v="240"/>
    <n v="24"/>
    <n v="229.71599402092701"/>
    <m/>
    <n v="128533.85649999999"/>
    <x v="0"/>
    <n v="12465.789500000001"/>
    <x v="1585"/>
    <x v="0"/>
    <m/>
  </r>
  <r>
    <d v="2025-12-07T01:45:46"/>
    <x v="1"/>
    <x v="14"/>
    <s v="PARRA VILLA YUBER ALONSO"/>
    <x v="3"/>
    <x v="0"/>
    <n v="259"/>
    <n v="25.9"/>
    <n v="229.71599402092701"/>
    <m/>
    <n v="128533.85649999999"/>
    <x v="0"/>
    <n v="12465.789500000001"/>
    <x v="1585"/>
    <x v="0"/>
    <m/>
  </r>
  <r>
    <d v="2025-12-07T01:45:46"/>
    <x v="9"/>
    <x v="15"/>
    <s v="ALBERTO ARISTIZABAL RAFAEL"/>
    <x v="0"/>
    <x v="0"/>
    <n v="195"/>
    <n v="21.6666666666667"/>
    <n v="206.74439461883401"/>
    <m/>
    <n v="115680.4709"/>
    <x v="0"/>
    <n v="12465.789500000001"/>
    <x v="1585"/>
    <x v="0"/>
    <m/>
  </r>
  <r>
    <d v="2025-12-07T01:45:46"/>
    <x v="1"/>
    <x v="16"/>
    <s v="MACEA ARBELAEZ MATEO "/>
    <x v="0"/>
    <x v="0"/>
    <n v="150"/>
    <n v="16.6666666666667"/>
    <n v="206.74439461883401"/>
    <m/>
    <n v="115680.4709"/>
    <x v="0"/>
    <n v="12465.789500000001"/>
    <x v="1585"/>
    <x v="0"/>
    <m/>
  </r>
  <r>
    <d v="2025-12-07T01:45:47"/>
    <x v="9"/>
    <x v="17"/>
    <s v="MURILLO  YORMAN ANDRES"/>
    <x v="0"/>
    <x v="0"/>
    <n v="192"/>
    <n v="21.3333333333333"/>
    <n v="206.74439461883401"/>
    <m/>
    <n v="115680.4709"/>
    <x v="0"/>
    <n v="12465.789500000001"/>
    <x v="1585"/>
    <x v="0"/>
    <m/>
  </r>
  <r>
    <d v="2025-12-07T01:45:47"/>
    <x v="1"/>
    <x v="18"/>
    <s v="MACIAS HERNANDEZ JULIAN DAVID "/>
    <x v="9"/>
    <x v="0"/>
    <n v="266"/>
    <n v="22.1666666666667"/>
    <n v="275.65919282511197"/>
    <s v="Se descuenta 0.5 viaje de 1 37 pm ya que abandona ruta sin autorizacin. JOSE DURANGO Realiz 3 viajes donde moviliz 50 Usuarios."/>
    <n v="147813.81779999999"/>
    <x v="0"/>
    <n v="12465.789500000001"/>
    <x v="1585"/>
    <x v="2"/>
    <n v="11.486000000000001"/>
  </r>
  <r>
    <d v="2025-12-07T01:45:47"/>
    <x v="9"/>
    <x v="19"/>
    <s v="VALENCIA MENDOZA JHON"/>
    <x v="0"/>
    <x v="0"/>
    <n v="201"/>
    <n v="22.3333333333333"/>
    <n v="206.74439461883401"/>
    <m/>
    <n v="115680.4709"/>
    <x v="1"/>
    <n v="12465.789500000001"/>
    <x v="1585"/>
    <x v="0"/>
    <m/>
  </r>
  <r>
    <d v="2025-12-07T01:45:48"/>
    <x v="1"/>
    <x v="20"/>
    <s v="SALDARRIAGA PARRA LUIS ALBERTO"/>
    <x v="6"/>
    <x v="0"/>
    <n v="166"/>
    <n v="22.133333333333301"/>
    <n v="172.286995515695"/>
    <m/>
    <n v="96400.392399999997"/>
    <x v="2"/>
    <n v="12465.789500000001"/>
    <x v="1585"/>
    <x v="0"/>
    <m/>
  </r>
  <r>
    <d v="2025-12-07T01:45:48"/>
    <x v="9"/>
    <x v="21"/>
    <s v="JIMENEZ HERNANDEZ ESTEBAN CAMILO"/>
    <x v="0"/>
    <x v="0"/>
    <n v="179"/>
    <n v="19.8888888888889"/>
    <n v="206.74439461883401"/>
    <s v="2 Descuentos (Usuarios desubicados) "/>
    <n v="115680.4709"/>
    <x v="0"/>
    <n v="12465.789500000001"/>
    <x v="1585"/>
    <x v="0"/>
    <m/>
  </r>
  <r>
    <d v="2025-12-07T01:45:48"/>
    <x v="1"/>
    <x v="38"/>
    <s v="OSORIO URREGO SANTIAGO"/>
    <x v="0"/>
    <x v="0"/>
    <n v="236"/>
    <n v="26.2222222222222"/>
    <n v="206.74439461883401"/>
    <m/>
    <n v="115680.4709"/>
    <x v="1"/>
    <n v="12465.789500000001"/>
    <x v="1585"/>
    <x v="0"/>
    <m/>
  </r>
  <r>
    <d v="2025-12-07T01:45:49"/>
    <x v="9"/>
    <x v="22"/>
    <s v="SUAREZ ESCUDERO JONATAN"/>
    <x v="0"/>
    <x v="0"/>
    <n v="198"/>
    <n v="22"/>
    <n v="206.74439461883401"/>
    <s v="3 Descuentos (Usuarios desubicados y despachador) "/>
    <n v="115680.4709"/>
    <x v="0"/>
    <n v="12465.789500000001"/>
    <x v="1585"/>
    <x v="0"/>
    <m/>
  </r>
  <r>
    <d v="2025-12-07T01:45:49"/>
    <x v="1"/>
    <x v="23"/>
    <s v="VERENZUELA MARTINEZ ALEXANDER"/>
    <x v="0"/>
    <x v="0"/>
    <n v="247"/>
    <n v="27.4444444444444"/>
    <n v="206.74439461883401"/>
    <m/>
    <n v="115680.4709"/>
    <x v="1"/>
    <n v="12465.789500000001"/>
    <x v="1585"/>
    <x v="0"/>
    <m/>
  </r>
  <r>
    <d v="2025-12-07T01:45:49"/>
    <x v="9"/>
    <x v="24"/>
    <s v="MARIN ALZATE KEVIN ANDRES"/>
    <x v="0"/>
    <x v="0"/>
    <n v="170"/>
    <n v="18.8888888888889"/>
    <n v="206.74439461883401"/>
    <s v="6 Descuentos (Transbordo) "/>
    <n v="115680.4709"/>
    <x v="0"/>
    <n v="12465.789500000001"/>
    <x v="1585"/>
    <x v="0"/>
    <m/>
  </r>
  <r>
    <d v="2025-12-07T01:45:50"/>
    <x v="1"/>
    <x v="25"/>
    <s v="LEON PEREZ RAUL ENRIQUE"/>
    <x v="0"/>
    <x v="0"/>
    <n v="195"/>
    <n v="21.6666666666667"/>
    <n v="206.74439461883401"/>
    <m/>
    <n v="115680.4709"/>
    <x v="0"/>
    <n v="12465.789500000001"/>
    <x v="1585"/>
    <x v="0"/>
    <m/>
  </r>
  <r>
    <d v="2025-12-07T01:45:50"/>
    <x v="9"/>
    <x v="26"/>
    <s v="AGUDELO GARCIA LLORDIN ELIAS"/>
    <x v="6"/>
    <x v="0"/>
    <n v="126"/>
    <n v="15.75"/>
    <n v="183.772795216741"/>
    <m/>
    <n v="102827.0852"/>
    <x v="1"/>
    <n v="12465.789500000001"/>
    <x v="1585"/>
    <x v="0"/>
    <m/>
  </r>
  <r>
    <d v="2025-12-07T01:45:50"/>
    <x v="1"/>
    <x v="39"/>
    <s v="IBARGUEN GARRIDO JUAN ESTEBAN"/>
    <x v="0"/>
    <x v="0"/>
    <n v="196"/>
    <n v="21.7777777777778"/>
    <n v="206.74439461883401"/>
    <m/>
    <n v="115680.4709"/>
    <x v="0"/>
    <n v="12465.789500000001"/>
    <x v="1585"/>
    <x v="0"/>
    <m/>
  </r>
  <r>
    <d v="2025-12-07T01:45:51"/>
    <x v="9"/>
    <x v="27"/>
    <s v="LAYOS JIMENEZ JOHAN CAMILO"/>
    <x v="2"/>
    <x v="0"/>
    <n v="130"/>
    <n v="20"/>
    <n v="149.31539611360199"/>
    <m/>
    <n v="83547.006699999998"/>
    <x v="0"/>
    <n v="12465.789500000001"/>
    <x v="1585"/>
    <x v="0"/>
    <m/>
  </r>
  <r>
    <d v="2025-12-07T01:45:51"/>
    <x v="1"/>
    <x v="28"/>
    <s v="MARULANDA JARAMILLO DAWER ANDRES"/>
    <x v="0"/>
    <x v="0"/>
    <n v="194"/>
    <n v="21.5555555555556"/>
    <n v="206.74439461883401"/>
    <s v="1 Descuento (Despachador) "/>
    <n v="115680.4709"/>
    <x v="0"/>
    <n v="12465.789500000001"/>
    <x v="1585"/>
    <x v="0"/>
    <m/>
  </r>
  <r>
    <d v="2025-12-07T01:45:51"/>
    <x v="9"/>
    <x v="29"/>
    <s v="MONTOYA OSPINA GILBERTO ANTONIO"/>
    <x v="12"/>
    <x v="0"/>
    <n v="311"/>
    <n v="23.923076923076898"/>
    <n v="298.63079222720501"/>
    <s v="6 Descuentos (Jefe de ruta, conducts, despachador y asociado)   "/>
    <n v="167094.0135"/>
    <x v="0"/>
    <n v="12465.789500000001"/>
    <x v="1585"/>
    <x v="0"/>
    <m/>
  </r>
  <r>
    <d v="2025-12-07T01:45:51"/>
    <x v="1"/>
    <x v="30"/>
    <s v="ARAQUE ARROYAVE JOSE ALBEIRO"/>
    <x v="4"/>
    <x v="0"/>
    <n v="194"/>
    <n v="27.714285714285701"/>
    <n v="160.80119581464899"/>
    <s v="Se descuenta 0.5 viaje de 1 55 pm ya que abandona ruta sin autorizacin "/>
    <n v="83546.889599999995"/>
    <x v="1"/>
    <n v="12465.789500000001"/>
    <x v="1585"/>
    <x v="2"/>
    <n v="11.486000000000001"/>
  </r>
  <r>
    <d v="2025-12-07T01:45:52"/>
    <x v="9"/>
    <x v="31"/>
    <s v="JARAMILLO JARAMILLO FRANCISCO WBEIMAR "/>
    <x v="3"/>
    <x v="0"/>
    <n v="161"/>
    <n v="16.100000000000001"/>
    <n v="229.71599402092701"/>
    <m/>
    <n v="128533.85649999999"/>
    <x v="0"/>
    <n v="12465.789500000001"/>
    <x v="1585"/>
    <x v="0"/>
    <m/>
  </r>
  <r>
    <d v="2025-12-07T01:45:52"/>
    <x v="1"/>
    <x v="32"/>
    <s v="GUTIERREZ ARICAPA DANIEL HUMBERTO"/>
    <x v="0"/>
    <x v="0"/>
    <n v="273"/>
    <n v="30.3333333333333"/>
    <n v="206.74439461883401"/>
    <m/>
    <n v="115680.4709"/>
    <x v="1"/>
    <n v="12465.789500000001"/>
    <x v="1585"/>
    <x v="0"/>
    <m/>
  </r>
  <r>
    <d v="2025-12-07T01:45:52"/>
    <x v="9"/>
    <x v="33"/>
    <s v="FRANCO CARVAJAL GERARDO ANTONIO"/>
    <x v="3"/>
    <x v="0"/>
    <n v="228"/>
    <n v="22.8"/>
    <n v="229.71599402092701"/>
    <m/>
    <n v="128533.85649999999"/>
    <x v="0"/>
    <n v="12465.789500000001"/>
    <x v="1585"/>
    <x v="0"/>
    <m/>
  </r>
  <r>
    <d v="2025-12-07T01:45:52"/>
    <x v="1"/>
    <x v="34"/>
    <s v="PALMAR PANA EDIXON JOSUE"/>
    <x v="6"/>
    <x v="0"/>
    <n v="182"/>
    <n v="22.75"/>
    <n v="183.772795216741"/>
    <s v="1 Descuento (Jefe de ruta) "/>
    <n v="102827.0852"/>
    <x v="0"/>
    <n v="12465.789500000001"/>
    <x v="1585"/>
    <x v="0"/>
    <m/>
  </r>
  <r>
    <d v="2025-12-07T01:45:53"/>
    <x v="9"/>
    <x v="35"/>
    <s v="OCAMPO OCAMPO ANTONIO JOSE"/>
    <x v="4"/>
    <x v="0"/>
    <n v="148"/>
    <n v="21.1428571428571"/>
    <n v="160.80119581464899"/>
    <s v="2 Descuentos (Despachador y usuario desubicado) "/>
    <n v="89973.699600000007"/>
    <x v="0"/>
    <n v="12465.789500000001"/>
    <x v="1585"/>
    <x v="0"/>
    <m/>
  </r>
  <r>
    <d v="2025-12-07T01:45:53"/>
    <x v="1"/>
    <x v="40"/>
    <s v="AGUDELO GARCIA DENIN ANGELO"/>
    <x v="8"/>
    <x v="0"/>
    <n v="131"/>
    <n v="26.2"/>
    <n v="114.857997010463"/>
    <m/>
    <n v="64266.9283"/>
    <x v="1"/>
    <n v="12465.789500000001"/>
    <x v="1585"/>
    <x v="0"/>
    <m/>
  </r>
  <r>
    <d v="2025-12-08T00:02:36"/>
    <x v="12"/>
    <x v="36"/>
    <s v="PARIAS MURIEL JHON FREDY"/>
    <x v="6"/>
    <x v="0"/>
    <n v="171"/>
    <n v="21.375"/>
    <n v="194"/>
    <m/>
    <n v="108810"/>
    <x v="1"/>
    <n v="13521.739100000001"/>
    <x v="1586"/>
    <x v="0"/>
    <m/>
  </r>
  <r>
    <d v="2025-12-08T00:02:37"/>
    <x v="12"/>
    <x v="37"/>
    <s v="SANCHEZ BETANCOURT FRANSCISCO"/>
    <x v="8"/>
    <x v="3"/>
    <n v="139"/>
    <n v="27.8"/>
    <n v="121.25"/>
    <m/>
    <n v="68006.25"/>
    <x v="0"/>
    <n v="13521.739100000001"/>
    <x v="1586"/>
    <x v="0"/>
    <m/>
  </r>
  <r>
    <d v="2025-12-08T00:02:37"/>
    <x v="12"/>
    <x v="3"/>
    <s v="LOPEZ PINEDA DANIEL ESTIVEN"/>
    <x v="2"/>
    <x v="0"/>
    <n v="110"/>
    <n v="18.3333333333333"/>
    <n v="145.5"/>
    <m/>
    <n v="81607.5"/>
    <x v="0"/>
    <n v="13521.739100000001"/>
    <x v="1586"/>
    <x v="0"/>
    <m/>
  </r>
  <r>
    <d v="2025-12-08T00:02:38"/>
    <x v="12"/>
    <x v="5"/>
    <s v="VERENZUELA MARTINEZ ALEXANDER"/>
    <x v="0"/>
    <x v="0"/>
    <n v="247"/>
    <n v="27.4444444444444"/>
    <n v="218.25"/>
    <m/>
    <n v="122411.25"/>
    <x v="1"/>
    <n v="13521.739100000001"/>
    <x v="1586"/>
    <x v="0"/>
    <m/>
  </r>
  <r>
    <d v="2025-12-08T00:02:38"/>
    <x v="12"/>
    <x v="9"/>
    <s v="MACIAS HERNANDEZ JULIAN DAVID"/>
    <x v="0"/>
    <x v="0"/>
    <n v="163"/>
    <n v="18.1111111111111"/>
    <n v="218.25"/>
    <m/>
    <n v="122411.25"/>
    <x v="1"/>
    <n v="13521.739100000001"/>
    <x v="1586"/>
    <x v="0"/>
    <m/>
  </r>
  <r>
    <d v="2025-12-08T00:02:38"/>
    <x v="12"/>
    <x v="10"/>
    <s v="MIRANDA MACHADO ALVARO"/>
    <x v="6"/>
    <x v="0"/>
    <n v="248"/>
    <n v="31"/>
    <n v="194"/>
    <m/>
    <n v="108810"/>
    <x v="0"/>
    <n v="13521.739100000001"/>
    <x v="1586"/>
    <x v="0"/>
    <m/>
  </r>
  <r>
    <d v="2025-12-08T00:02:39"/>
    <x v="12"/>
    <x v="13"/>
    <s v="PEREZ GARCIA JUAN ESTEBAN"/>
    <x v="0"/>
    <x v="0"/>
    <n v="221"/>
    <n v="24.5555555555556"/>
    <n v="218.25"/>
    <m/>
    <n v="122411.25"/>
    <x v="0"/>
    <n v="13521.739100000001"/>
    <x v="1586"/>
    <x v="0"/>
    <m/>
  </r>
  <r>
    <d v="2025-12-08T00:02:39"/>
    <x v="12"/>
    <x v="14"/>
    <s v="PARRA VILLA YUBER ALONSO"/>
    <x v="0"/>
    <x v="0"/>
    <n v="203"/>
    <n v="22.5555555555556"/>
    <n v="218.25"/>
    <m/>
    <n v="122411.25"/>
    <x v="0"/>
    <n v="13521.739100000001"/>
    <x v="1586"/>
    <x v="0"/>
    <m/>
  </r>
  <r>
    <d v="2025-12-08T00:02:40"/>
    <x v="12"/>
    <x v="15"/>
    <s v="ALBERTO ARISTIZABAL RAFAEL"/>
    <x v="3"/>
    <x v="0"/>
    <n v="263"/>
    <n v="26.3"/>
    <n v="242.5"/>
    <s v="2 Descuentos (Usuarios desubicados) "/>
    <n v="136012.5"/>
    <x v="0"/>
    <n v="13521.739100000001"/>
    <x v="1586"/>
    <x v="0"/>
    <m/>
  </r>
  <r>
    <d v="2025-12-08T00:02:40"/>
    <x v="12"/>
    <x v="16"/>
    <s v="MACEA ARBELAEZ MATEO"/>
    <x v="6"/>
    <x v="0"/>
    <n v="172"/>
    <n v="21.5"/>
    <n v="194"/>
    <s v="1 Descuento (Despachador) "/>
    <n v="108810"/>
    <x v="0"/>
    <n v="13521.739100000001"/>
    <x v="1586"/>
    <x v="0"/>
    <m/>
  </r>
  <r>
    <d v="2025-12-08T00:02:40"/>
    <x v="12"/>
    <x v="19"/>
    <s v="VALENCIA MENDOZA JHON"/>
    <x v="3"/>
    <x v="0"/>
    <n v="234"/>
    <n v="23.4"/>
    <n v="242.5"/>
    <m/>
    <n v="136012.5"/>
    <x v="1"/>
    <n v="13521.739100000001"/>
    <x v="1586"/>
    <x v="0"/>
    <m/>
  </r>
  <r>
    <d v="2025-12-08T00:02:41"/>
    <x v="12"/>
    <x v="21"/>
    <s v="JIMENEZ HERNANDEZ ESTEBAN CAMILO"/>
    <x v="6"/>
    <x v="0"/>
    <n v="215"/>
    <n v="26.875"/>
    <n v="194"/>
    <m/>
    <n v="108810"/>
    <x v="0"/>
    <n v="13521.739100000001"/>
    <x v="1586"/>
    <x v="0"/>
    <m/>
  </r>
  <r>
    <d v="2025-12-08T00:02:41"/>
    <x v="12"/>
    <x v="22"/>
    <s v="CIRO MARIN RODRIGO ALBERTO"/>
    <x v="3"/>
    <x v="0"/>
    <n v="205"/>
    <n v="20.5"/>
    <n v="242.5"/>
    <s v="2 Descuentos (conducts) "/>
    <n v="136012.5"/>
    <x v="0"/>
    <n v="13521.739100000001"/>
    <x v="1586"/>
    <x v="0"/>
    <m/>
  </r>
  <r>
    <d v="2025-12-08T00:02:41"/>
    <x v="12"/>
    <x v="23"/>
    <s v="FLORES RINCON JORGE ALBERTO"/>
    <x v="12"/>
    <x v="0"/>
    <n v="288"/>
    <n v="22.153846153846199"/>
    <n v="315.25"/>
    <m/>
    <n v="176816.25"/>
    <x v="1"/>
    <n v="13521.739100000001"/>
    <x v="1586"/>
    <x v="0"/>
    <m/>
  </r>
  <r>
    <d v="2025-12-08T00:02:42"/>
    <x v="12"/>
    <x v="26"/>
    <s v="AGUDELO GARCIA LLORDIN ELIAS"/>
    <x v="0"/>
    <x v="0"/>
    <n v="241"/>
    <n v="26.7777777777778"/>
    <n v="218.25"/>
    <s v="2 Descuentos (Despachador y conduct) "/>
    <n v="122411.25"/>
    <x v="1"/>
    <n v="13521.739100000001"/>
    <x v="1586"/>
    <x v="0"/>
    <m/>
  </r>
  <r>
    <d v="2025-12-08T00:02:42"/>
    <x v="12"/>
    <x v="39"/>
    <s v="FRANCO CARVAJAL GERARDO ANTONIO"/>
    <x v="0"/>
    <x v="0"/>
    <n v="239"/>
    <n v="26.5555555555556"/>
    <n v="218.25"/>
    <m/>
    <n v="122411.25"/>
    <x v="0"/>
    <n v="13521.739100000001"/>
    <x v="1586"/>
    <x v="0"/>
    <m/>
  </r>
  <r>
    <d v="2025-12-08T00:02:42"/>
    <x v="12"/>
    <x v="27"/>
    <s v="LAYOS JIMENEZ JOHAN CAMILO"/>
    <x v="2"/>
    <x v="0"/>
    <n v="117"/>
    <n v="19.5"/>
    <n v="145.5"/>
    <m/>
    <n v="81607.5"/>
    <x v="0"/>
    <n v="13521.739100000001"/>
    <x v="1586"/>
    <x v="0"/>
    <m/>
  </r>
  <r>
    <d v="2025-12-08T00:02:43"/>
    <x v="12"/>
    <x v="29"/>
    <s v="MONTOYA OSPINA GILBERTO ANTONIO"/>
    <x v="0"/>
    <x v="0"/>
    <n v="249"/>
    <n v="27.6666666666667"/>
    <n v="218.25"/>
    <m/>
    <n v="122411.25"/>
    <x v="0"/>
    <n v="13521.739100000001"/>
    <x v="1586"/>
    <x v="0"/>
    <m/>
  </r>
  <r>
    <d v="2025-12-08T00:02:43"/>
    <x v="12"/>
    <x v="31"/>
    <s v="MARTINEZ CHAVERRA LUIS NORBERTO"/>
    <x v="3"/>
    <x v="0"/>
    <n v="275"/>
    <n v="27.5"/>
    <n v="242.5"/>
    <m/>
    <n v="136012.5"/>
    <x v="0"/>
    <n v="13521.739100000001"/>
    <x v="1586"/>
    <x v="0"/>
    <m/>
  </r>
  <r>
    <d v="2025-12-08T00:02:43"/>
    <x v="12"/>
    <x v="32"/>
    <s v="GUTIERREZ ARICAPA DANIEL HUMBERTO"/>
    <x v="3"/>
    <x v="0"/>
    <n v="242"/>
    <n v="24.2"/>
    <n v="242.5"/>
    <m/>
    <n v="136012.5"/>
    <x v="1"/>
    <n v="13521.739100000001"/>
    <x v="1586"/>
    <x v="0"/>
    <m/>
  </r>
  <r>
    <d v="2025-12-08T00:02:44"/>
    <x v="12"/>
    <x v="34"/>
    <s v="PALMAR PANA EDIXON JOSUE"/>
    <x v="0"/>
    <x v="0"/>
    <n v="212"/>
    <n v="23.5555555555556"/>
    <n v="218.25"/>
    <m/>
    <n v="122411.25"/>
    <x v="0"/>
    <n v="13521.739100000001"/>
    <x v="1586"/>
    <x v="0"/>
    <m/>
  </r>
  <r>
    <d v="2025-12-08T00:02:44"/>
    <x v="12"/>
    <x v="35"/>
    <s v="OCAMPO OCAMPO ANTONIO JOSE "/>
    <x v="0"/>
    <x v="0"/>
    <n v="242"/>
    <n v="26.8888888888889"/>
    <n v="218.25"/>
    <m/>
    <n v="122411.25"/>
    <x v="0"/>
    <n v="13521.739100000001"/>
    <x v="1586"/>
    <x v="0"/>
    <m/>
  </r>
  <r>
    <d v="2025-12-08T00:02:44"/>
    <x v="12"/>
    <x v="40"/>
    <s v="AGUDELO GARCIA DENIN ANGELO"/>
    <x v="4"/>
    <x v="0"/>
    <n v="154"/>
    <n v="22"/>
    <n v="169.75"/>
    <m/>
    <n v="95208.75"/>
    <x v="1"/>
    <n v="13521.739100000001"/>
    <x v="1586"/>
    <x v="0"/>
    <m/>
  </r>
  <r>
    <d v="2025-12-09T00:15:56"/>
    <x v="12"/>
    <x v="12"/>
    <s v="MACIAS HERNANDEZ JULIAN DAVID "/>
    <x v="0"/>
    <x v="0"/>
    <n v="156"/>
    <n v="17.3333333333333"/>
    <n v="176.65648854961799"/>
    <m/>
    <n v="98079.045800000007"/>
    <x v="1"/>
    <n v="10447.619000000001"/>
    <x v="1587"/>
    <x v="0"/>
    <m/>
  </r>
  <r>
    <d v="2025-12-09T00:15:54"/>
    <x v="12"/>
    <x v="1"/>
    <s v="ESPINOZA CHAVARRIA GUILLERMO LEON"/>
    <x v="0"/>
    <x v="0"/>
    <n v="188"/>
    <n v="20.8888888888889"/>
    <n v="176.65648854961799"/>
    <m/>
    <n v="98079.045800000007"/>
    <x v="0"/>
    <n v="10447.619000000001"/>
    <x v="1587"/>
    <x v="0"/>
    <m/>
  </r>
  <r>
    <d v="2025-12-09T00:15:54"/>
    <x v="12"/>
    <x v="2"/>
    <s v="LONDOO LOPERA DUVAN ANDRES"/>
    <x v="3"/>
    <x v="0"/>
    <n v="198"/>
    <n v="19.8"/>
    <n v="196.28498727735399"/>
    <m/>
    <n v="108976.7176"/>
    <x v="1"/>
    <n v="10447.619000000001"/>
    <x v="1587"/>
    <x v="0"/>
    <m/>
  </r>
  <r>
    <d v="2025-12-09T00:15:54"/>
    <x v="12"/>
    <x v="4"/>
    <s v="TUBERQUIA URREGO HAROL"/>
    <x v="1"/>
    <x v="0"/>
    <n v="206"/>
    <n v="18.727272727272702"/>
    <n v="215.913486005089"/>
    <m/>
    <n v="119874.3893"/>
    <x v="1"/>
    <n v="10447.619000000001"/>
    <x v="1587"/>
    <x v="0"/>
    <m/>
  </r>
  <r>
    <d v="2025-12-09T00:15:55"/>
    <x v="12"/>
    <x v="6"/>
    <s v="CARTAGENA RAMIREZ FREDY ALONSO "/>
    <x v="9"/>
    <x v="0"/>
    <n v="235"/>
    <n v="19.5833333333333"/>
    <n v="235.54198473282401"/>
    <s v="1 Descuento (Despachador) "/>
    <n v="130772.06110000001"/>
    <x v="0"/>
    <n v="10447.619000000001"/>
    <x v="1587"/>
    <x v="0"/>
    <m/>
  </r>
  <r>
    <d v="2025-12-09T00:15:55"/>
    <x v="12"/>
    <x v="8"/>
    <s v="HINCAPIE VILLA JUAN ESTIVEN"/>
    <x v="1"/>
    <x v="0"/>
    <n v="206"/>
    <n v="18.727272727272702"/>
    <n v="215.913486005089"/>
    <s v="1 Descuento (Despachador) "/>
    <n v="119874.3893"/>
    <x v="0"/>
    <n v="10447.619000000001"/>
    <x v="1587"/>
    <x v="0"/>
    <m/>
  </r>
  <r>
    <d v="2025-12-09T00:15:55"/>
    <x v="12"/>
    <x v="10"/>
    <s v="MIRANDA MACHADO ALVARO"/>
    <x v="10"/>
    <x v="0"/>
    <n v="54"/>
    <n v="13.5"/>
    <n v="78.513994910941506"/>
    <m/>
    <n v="43590.686999999998"/>
    <x v="0"/>
    <n v="10447.619000000001"/>
    <x v="1587"/>
    <x v="0"/>
    <m/>
  </r>
  <r>
    <d v="2025-12-09T00:15:55"/>
    <x v="12"/>
    <x v="11"/>
    <s v="DURANGO PAEZ GILBERTO"/>
    <x v="12"/>
    <x v="0"/>
    <n v="254"/>
    <n v="19.538461538461501"/>
    <n v="255.17048346056001"/>
    <m/>
    <n v="141669.7328"/>
    <x v="1"/>
    <n v="10447.619000000001"/>
    <x v="1587"/>
    <x v="0"/>
    <m/>
  </r>
  <r>
    <d v="2025-12-09T00:15:56"/>
    <x v="12"/>
    <x v="16"/>
    <s v="MACEA ARBELAEZ MATEO"/>
    <x v="2"/>
    <x v="0"/>
    <n v="128"/>
    <n v="19.692307692307701"/>
    <n v="127.58524173028"/>
    <s v="2 Descuentos (Conduct y usuario desubicado) "/>
    <n v="70834.866399999999"/>
    <x v="0"/>
    <n v="10447.619000000001"/>
    <x v="1587"/>
    <x v="0"/>
    <m/>
  </r>
  <r>
    <d v="2025-12-09T00:15:56"/>
    <x v="12"/>
    <x v="17"/>
    <s v="MURILLO  YORMAN ANDRES"/>
    <x v="12"/>
    <x v="3"/>
    <n v="233"/>
    <n v="17.923076923076898"/>
    <n v="255.17048346056001"/>
    <m/>
    <n v="141669.7328"/>
    <x v="0"/>
    <n v="10447.619000000001"/>
    <x v="1587"/>
    <x v="0"/>
    <m/>
  </r>
  <r>
    <d v="2025-12-09T00:15:57"/>
    <x v="12"/>
    <x v="18"/>
    <s v="DURANGO DAVID JOSE"/>
    <x v="4"/>
    <x v="3"/>
    <n v="114"/>
    <n v="16.285714285714299"/>
    <n v="137.399491094148"/>
    <m/>
    <n v="76283.702300000004"/>
    <x v="0"/>
    <n v="10447.619000000001"/>
    <x v="1587"/>
    <x v="0"/>
    <m/>
  </r>
  <r>
    <d v="2025-12-09T00:15:57"/>
    <x v="12"/>
    <x v="20"/>
    <s v="SALDARRIAGA PARRA LUIS ALBERTO"/>
    <x v="0"/>
    <x v="0"/>
    <n v="111"/>
    <n v="12.3333333333333"/>
    <n v="176.65648854961799"/>
    <m/>
    <n v="98079.045800000007"/>
    <x v="2"/>
    <n v="10447.619000000001"/>
    <x v="1587"/>
    <x v="0"/>
    <m/>
  </r>
  <r>
    <d v="2025-12-09T00:15:57"/>
    <x v="12"/>
    <x v="21"/>
    <s v="FRANCO CARVAJAL GERARDO ANTONIO"/>
    <x v="3"/>
    <x v="0"/>
    <n v="282"/>
    <n v="28.2"/>
    <n v="196.28498727735399"/>
    <s v="2 Descuentos (Conduct y usuario desubicado) "/>
    <n v="108976.7176"/>
    <x v="0"/>
    <n v="10447.619000000001"/>
    <x v="1587"/>
    <x v="0"/>
    <m/>
  </r>
  <r>
    <d v="2025-12-09T00:15:58"/>
    <x v="12"/>
    <x v="38"/>
    <s v="OSORIO URREGO SANTIAGO"/>
    <x v="6"/>
    <x v="0"/>
    <n v="158"/>
    <n v="19.75"/>
    <n v="157.02798982188301"/>
    <m/>
    <n v="87181.373999999996"/>
    <x v="1"/>
    <n v="10447.619000000001"/>
    <x v="1587"/>
    <x v="0"/>
    <m/>
  </r>
  <r>
    <d v="2025-12-09T00:15:58"/>
    <x v="12"/>
    <x v="39"/>
    <s v="IBARGUEN GARRIDO JUAN ESTEBAN"/>
    <x v="3"/>
    <x v="0"/>
    <n v="226"/>
    <n v="22.6"/>
    <n v="196.28498727735399"/>
    <m/>
    <n v="108976.7176"/>
    <x v="0"/>
    <n v="10447.619000000001"/>
    <x v="1587"/>
    <x v="0"/>
    <m/>
  </r>
  <r>
    <d v="2025-12-09T00:15:58"/>
    <x v="12"/>
    <x v="28"/>
    <s v="MARULANDA JARAMILLO DAWER ANDRES"/>
    <x v="3"/>
    <x v="0"/>
    <n v="200"/>
    <n v="20"/>
    <n v="196.28498727735399"/>
    <m/>
    <n v="108976.7176"/>
    <x v="0"/>
    <n v="10447.619000000001"/>
    <x v="1587"/>
    <x v="0"/>
    <m/>
  </r>
  <r>
    <d v="2025-12-09T00:15:58"/>
    <x v="12"/>
    <x v="31"/>
    <s v="JARAMILLO JARAMILLO FRANCISCO WBEIMAR"/>
    <x v="4"/>
    <x v="0"/>
    <n v="115"/>
    <n v="16.428571428571399"/>
    <n v="137.399491094148"/>
    <m/>
    <n v="76283.702300000004"/>
    <x v="0"/>
    <n v="10447.619000000001"/>
    <x v="1587"/>
    <x v="0"/>
    <m/>
  </r>
  <r>
    <d v="2025-12-09T00:15:59"/>
    <x v="12"/>
    <x v="32"/>
    <s v="VALENCIA MENDOZA JHON"/>
    <x v="3"/>
    <x v="0"/>
    <n v="209"/>
    <n v="20.9"/>
    <n v="196.28498727735399"/>
    <s v="2 Descuentos (Conduct y usuario desubicado) "/>
    <n v="108976.7176"/>
    <x v="1"/>
    <n v="10447.619000000001"/>
    <x v="1587"/>
    <x v="0"/>
    <m/>
  </r>
  <r>
    <d v="2025-12-09T00:15:59"/>
    <x v="12"/>
    <x v="33"/>
    <s v="GONZALEZ PEREZ RAFAEL JOSE"/>
    <x v="0"/>
    <x v="0"/>
    <n v="213"/>
    <n v="23.6666666666667"/>
    <n v="176.65648854961799"/>
    <m/>
    <n v="98079.045800000007"/>
    <x v="0"/>
    <n v="10447.619000000001"/>
    <x v="1587"/>
    <x v="0"/>
    <m/>
  </r>
  <r>
    <d v="2025-12-09T00:15:59"/>
    <x v="12"/>
    <x v="41"/>
    <s v="GARCIA DAVID WILSON ALBERTO"/>
    <x v="6"/>
    <x v="0"/>
    <n v="153"/>
    <n v="19.125"/>
    <n v="157.02798982188301"/>
    <m/>
    <n v="87181.373999999996"/>
    <x v="1"/>
    <n v="10447.619000000001"/>
    <x v="1587"/>
    <x v="0"/>
    <m/>
  </r>
  <r>
    <d v="2025-12-09T00:16:00"/>
    <x v="12"/>
    <x v="42"/>
    <s v="ARAQUE ARROYAVE JOSE ALBEIRO"/>
    <x v="3"/>
    <x v="0"/>
    <n v="218"/>
    <n v="21.8"/>
    <n v="196.28498727735399"/>
    <m/>
    <n v="108976.7176"/>
    <x v="1"/>
    <n v="10447.619000000001"/>
    <x v="1587"/>
    <x v="0"/>
    <m/>
  </r>
  <r>
    <d v="2025-12-10T02:07:29"/>
    <x v="1"/>
    <x v="36"/>
    <s v="PARIAS MURIEL JHON FREDY"/>
    <x v="0"/>
    <x v="0"/>
    <n v="228"/>
    <n v="25.3333333333333"/>
    <n v="197.82786885245901"/>
    <m/>
    <n v="110464.3033"/>
    <x v="1"/>
    <n v="10730"/>
    <x v="1588"/>
    <x v="0"/>
    <m/>
  </r>
  <r>
    <d v="2025-12-10T02:07:29"/>
    <x v="9"/>
    <x v="1"/>
    <s v="ESPINOZA ECHAVARRIA EMANUEL"/>
    <x v="0"/>
    <x v="0"/>
    <n v="188"/>
    <n v="20.8888888888889"/>
    <n v="197.82786885245901"/>
    <m/>
    <n v="110464.3033"/>
    <x v="0"/>
    <n v="10730"/>
    <x v="1588"/>
    <x v="0"/>
    <m/>
  </r>
  <r>
    <d v="2025-12-10T02:07:30"/>
    <x v="1"/>
    <x v="37"/>
    <s v="SANCHEZ BETANCOURT FRANSCISCO"/>
    <x v="2"/>
    <x v="0"/>
    <n v="162"/>
    <n v="27"/>
    <n v="131.885245901639"/>
    <m/>
    <n v="73642.868900000001"/>
    <x v="0"/>
    <n v="10730"/>
    <x v="1588"/>
    <x v="0"/>
    <m/>
  </r>
  <r>
    <d v="2025-12-10T02:07:30"/>
    <x v="9"/>
    <x v="2"/>
    <s v="LONDOO LOPERA DUVAN ANDRES"/>
    <x v="0"/>
    <x v="0"/>
    <n v="223"/>
    <n v="24.7777777777778"/>
    <n v="197.82786885245901"/>
    <m/>
    <n v="110464.3033"/>
    <x v="1"/>
    <n v="10730"/>
    <x v="1588"/>
    <x v="0"/>
    <m/>
  </r>
  <r>
    <d v="2025-12-10T02:07:30"/>
    <x v="1"/>
    <x v="3"/>
    <s v="LOPEZ PINEDA DANIEL ESTIVEN"/>
    <x v="9"/>
    <x v="0"/>
    <n v="198"/>
    <n v="16.5"/>
    <n v="263.77049180327901"/>
    <s v="7 Descuentos (Transbordo) "/>
    <n v="147285.7377"/>
    <x v="0"/>
    <n v="10730"/>
    <x v="1588"/>
    <x v="0"/>
    <m/>
  </r>
  <r>
    <d v="2025-12-10T02:07:31"/>
    <x v="9"/>
    <x v="4"/>
    <s v="TUBERQUIA URREGO HAROL"/>
    <x v="3"/>
    <x v="0"/>
    <n v="292"/>
    <n v="29.2"/>
    <n v="219.80874316939901"/>
    <m/>
    <n v="122738.1148"/>
    <x v="1"/>
    <n v="10730"/>
    <x v="1588"/>
    <x v="0"/>
    <m/>
  </r>
  <r>
    <d v="2025-12-10T02:07:31"/>
    <x v="1"/>
    <x v="5"/>
    <s v="GONZALEZ PEREZ RAFAEL JOSE"/>
    <x v="3"/>
    <x v="0"/>
    <n v="206"/>
    <n v="20.6"/>
    <n v="219.80874316939901"/>
    <m/>
    <n v="122738.1148"/>
    <x v="1"/>
    <n v="10730"/>
    <x v="1588"/>
    <x v="0"/>
    <m/>
  </r>
  <r>
    <d v="2025-12-10T02:07:31"/>
    <x v="9"/>
    <x v="6"/>
    <s v="CARTAGENA RAMIREZ FREDY ALONSO"/>
    <x v="3"/>
    <x v="0"/>
    <n v="242"/>
    <n v="24.2"/>
    <n v="219.80874316939901"/>
    <m/>
    <n v="122738.1148"/>
    <x v="0"/>
    <n v="10730"/>
    <x v="1588"/>
    <x v="0"/>
    <m/>
  </r>
  <r>
    <d v="2025-12-10T02:07:31"/>
    <x v="1"/>
    <x v="8"/>
    <s v="YEPES TORRES JHON ALEXANDER"/>
    <x v="6"/>
    <x v="0"/>
    <n v="193"/>
    <n v="24.125"/>
    <n v="175.846994535519"/>
    <m/>
    <n v="98190.491800000003"/>
    <x v="0"/>
    <n v="10730"/>
    <x v="1588"/>
    <x v="0"/>
    <m/>
  </r>
  <r>
    <d v="2025-12-10T02:07:32"/>
    <x v="9"/>
    <x v="9"/>
    <s v="DAVID  HENRY GIOVANNY"/>
    <x v="3"/>
    <x v="0"/>
    <n v="256"/>
    <n v="25.6"/>
    <n v="219.80874316939901"/>
    <m/>
    <n v="122738.1148"/>
    <x v="1"/>
    <n v="10730"/>
    <x v="1588"/>
    <x v="0"/>
    <m/>
  </r>
  <r>
    <d v="2025-12-10T02:07:32"/>
    <x v="1"/>
    <x v="10"/>
    <s v="FRANCO CARVAJAL GERARDO ANTONIO"/>
    <x v="1"/>
    <x v="0"/>
    <n v="287"/>
    <n v="26.090909090909101"/>
    <n v="241.78961748633901"/>
    <s v="3 Descuentos (Despachador y Usuarios desubicados) "/>
    <n v="135011.92619999999"/>
    <x v="0"/>
    <n v="10730"/>
    <x v="1588"/>
    <x v="0"/>
    <m/>
  </r>
  <r>
    <d v="2025-12-10T02:07:32"/>
    <x v="9"/>
    <x v="11"/>
    <s v="VERENZUELA MARTINEZ ALEXANDER"/>
    <x v="9"/>
    <x v="0"/>
    <n v="265"/>
    <n v="22.0833333333333"/>
    <n v="263.77049180327901"/>
    <s v="3 Descuentos (Transbordo) "/>
    <n v="147285.7377"/>
    <x v="1"/>
    <n v="10730"/>
    <x v="1588"/>
    <x v="0"/>
    <m/>
  </r>
  <r>
    <d v="2025-12-10T02:07:33"/>
    <x v="1"/>
    <x v="12"/>
    <s v="HERNANDEZ MACIAS GILBERTO "/>
    <x v="12"/>
    <x v="0"/>
    <n v="282"/>
    <n v="21.692307692307701"/>
    <n v="285.75136612021902"/>
    <s v="2 Descuentos (Conducts) "/>
    <n v="159559.54920000001"/>
    <x v="1"/>
    <n v="10730"/>
    <x v="1588"/>
    <x v="0"/>
    <m/>
  </r>
  <r>
    <d v="2025-12-10T02:07:33"/>
    <x v="9"/>
    <x v="13"/>
    <s v="HINCAPIE VILLA JUAN ESTIVEN"/>
    <x v="3"/>
    <x v="0"/>
    <n v="225"/>
    <n v="22.5"/>
    <n v="219.80874316939901"/>
    <s v="3 Descuentos (despachador, conduct y usuario desubicado) "/>
    <n v="122738.1148"/>
    <x v="0"/>
    <n v="10730"/>
    <x v="1588"/>
    <x v="0"/>
    <m/>
  </r>
  <r>
    <d v="2025-12-10T02:07:33"/>
    <x v="1"/>
    <x v="14"/>
    <s v="PARRA VILLA YUBER ALONSO"/>
    <x v="6"/>
    <x v="0"/>
    <n v="144"/>
    <n v="19.2"/>
    <n v="164.856557377049"/>
    <m/>
    <n v="92053.5861"/>
    <x v="0"/>
    <n v="10730"/>
    <x v="1588"/>
    <x v="0"/>
    <m/>
  </r>
  <r>
    <d v="2025-12-10T02:07:34"/>
    <x v="9"/>
    <x v="15"/>
    <s v="ALBERTO ARISTIZABAL RAFAEL"/>
    <x v="0"/>
    <x v="0"/>
    <n v="184"/>
    <n v="20.4444444444444"/>
    <n v="197.82786885245901"/>
    <s v="2 Descuentos (Usuario desubicado y despachador) "/>
    <n v="110464.3033"/>
    <x v="0"/>
    <n v="10730"/>
    <x v="1588"/>
    <x v="0"/>
    <m/>
  </r>
  <r>
    <d v="2025-12-10T02:07:34"/>
    <x v="1"/>
    <x v="17"/>
    <s v="VALENCIA MENDOZA JHON"/>
    <x v="3"/>
    <x v="0"/>
    <n v="228"/>
    <n v="22.8"/>
    <n v="219.80874316939901"/>
    <m/>
    <n v="122738.1148"/>
    <x v="0"/>
    <n v="10730"/>
    <x v="1588"/>
    <x v="0"/>
    <m/>
  </r>
  <r>
    <d v="2025-12-10T02:07:34"/>
    <x v="9"/>
    <x v="18"/>
    <s v="DURANGO DAVID JOSE"/>
    <x v="5"/>
    <x v="0"/>
    <n v="40"/>
    <n v="40"/>
    <n v="21.9808743169399"/>
    <m/>
    <n v="12273.8115"/>
    <x v="0"/>
    <n v="10730"/>
    <x v="1588"/>
    <x v="0"/>
    <m/>
  </r>
  <r>
    <d v="2025-12-10T02:07:34"/>
    <x v="1"/>
    <x v="19"/>
    <s v="QUIRAMA CASTAEDA JHON JADER"/>
    <x v="12"/>
    <x v="0"/>
    <n v="336"/>
    <n v="25.846153846153801"/>
    <n v="285.75136612021902"/>
    <m/>
    <n v="159559.54920000001"/>
    <x v="1"/>
    <n v="10730"/>
    <x v="1588"/>
    <x v="0"/>
    <m/>
  </r>
  <r>
    <d v="2025-12-10T02:07:35"/>
    <x v="9"/>
    <x v="20"/>
    <s v="MARIN ALZATE KEVIN ANDRES"/>
    <x v="1"/>
    <x v="0"/>
    <n v="197"/>
    <n v="17.909090909090899"/>
    <n v="241.78961748633901"/>
    <m/>
    <n v="135011.92619999999"/>
    <x v="2"/>
    <n v="10730"/>
    <x v="1588"/>
    <x v="0"/>
    <m/>
  </r>
  <r>
    <d v="2025-12-10T02:07:35"/>
    <x v="1"/>
    <x v="21"/>
    <s v="JIMENEZ HERNANDEZ ESTEBAN CAMILO"/>
    <x v="0"/>
    <x v="0"/>
    <n v="162"/>
    <n v="18"/>
    <n v="197.82786885245901"/>
    <m/>
    <n v="110464.3033"/>
    <x v="0"/>
    <n v="10730"/>
    <x v="1588"/>
    <x v="0"/>
    <m/>
  </r>
  <r>
    <d v="2025-12-10T02:07:35"/>
    <x v="9"/>
    <x v="38"/>
    <s v="OSORIO URREGO SANTIAGO"/>
    <x v="1"/>
    <x v="0"/>
    <n v="224"/>
    <n v="20.363636363636399"/>
    <n v="241.78961748633901"/>
    <m/>
    <n v="135011.92619999999"/>
    <x v="1"/>
    <n v="10730"/>
    <x v="1588"/>
    <x v="0"/>
    <m/>
  </r>
  <r>
    <d v="2025-12-10T02:07:36"/>
    <x v="1"/>
    <x v="22"/>
    <s v="CIRO MARIN RODRIGO ALBERTO"/>
    <x v="1"/>
    <x v="0"/>
    <n v="210"/>
    <n v="19.090909090909101"/>
    <n v="241.78961748633901"/>
    <m/>
    <n v="135011.92619999999"/>
    <x v="0"/>
    <n v="10730"/>
    <x v="1588"/>
    <x v="0"/>
    <m/>
  </r>
  <r>
    <d v="2025-12-10T02:07:36"/>
    <x v="9"/>
    <x v="23"/>
    <s v="FLORES RINCON JORGE ALBERTO"/>
    <x v="3"/>
    <x v="0"/>
    <n v="233"/>
    <n v="23.3"/>
    <n v="219.80874316939901"/>
    <m/>
    <n v="122738.1148"/>
    <x v="1"/>
    <n v="10730"/>
    <x v="1588"/>
    <x v="0"/>
    <m/>
  </r>
  <r>
    <d v="2025-12-10T02:07:36"/>
    <x v="9"/>
    <x v="25"/>
    <s v="LEON PEREZ RAUL ENRIQUE"/>
    <x v="0"/>
    <x v="0"/>
    <n v="165"/>
    <n v="18.3333333333333"/>
    <n v="197.82786885245901"/>
    <m/>
    <n v="110464.3033"/>
    <x v="0"/>
    <n v="10730"/>
    <x v="1588"/>
    <x v="0"/>
    <m/>
  </r>
  <r>
    <d v="2025-12-10T02:07:37"/>
    <x v="1"/>
    <x v="26"/>
    <s v="JIMENEZ HURTADO CARLOS ESTIVEN"/>
    <x v="2"/>
    <x v="0"/>
    <n v="111"/>
    <n v="18.5"/>
    <n v="131.885245901639"/>
    <m/>
    <n v="73642.868900000001"/>
    <x v="1"/>
    <n v="10730"/>
    <x v="1588"/>
    <x v="0"/>
    <m/>
  </r>
  <r>
    <d v="2025-12-10T02:07:37"/>
    <x v="9"/>
    <x v="39"/>
    <s v="IBARGUEN GARRIDO JUAN ESTEBAN"/>
    <x v="0"/>
    <x v="0"/>
    <n v="202"/>
    <n v="22.4444444444444"/>
    <n v="197.82786885245901"/>
    <s v="Se descuenta 0.5 viaje de 8 28 am ya que NO espera el tiempo indicado en el paradero. 2 Descuentos (Usuarios desubicados) "/>
    <n v="104327.36079999999"/>
    <x v="0"/>
    <n v="10730"/>
    <x v="1588"/>
    <x v="2"/>
    <n v="10.990500000000001"/>
  </r>
  <r>
    <d v="2025-12-10T02:07:36"/>
    <x v="1"/>
    <x v="24"/>
    <s v="TUBERQUIA  MAICOL"/>
    <x v="1"/>
    <x v="0"/>
    <n v="270"/>
    <n v="24.545454545454501"/>
    <n v="241.78961748633901"/>
    <s v="2 Descuentos (Conduct y jefe de ruta) "/>
    <n v="135011.92619999999"/>
    <x v="0"/>
    <n v="10730"/>
    <x v="1588"/>
    <x v="0"/>
    <m/>
  </r>
  <r>
    <d v="2025-12-10T02:07:37"/>
    <x v="1"/>
    <x v="27"/>
    <s v="LAYOS JIMENEZ JOHAN CAMILO"/>
    <x v="3"/>
    <x v="0"/>
    <n v="171"/>
    <n v="17.100000000000001"/>
    <n v="219.80874316939901"/>
    <m/>
    <n v="122738.1148"/>
    <x v="0"/>
    <n v="10730"/>
    <x v="1588"/>
    <x v="0"/>
    <m/>
  </r>
  <r>
    <d v="2025-12-10T02:07:38"/>
    <x v="9"/>
    <x v="28"/>
    <s v="MARULANDA JARAMILLO DAWER ANDRES"/>
    <x v="3"/>
    <x v="0"/>
    <n v="178"/>
    <n v="17.8"/>
    <n v="219.80874316939901"/>
    <m/>
    <n v="122738.1148"/>
    <x v="0"/>
    <n v="10730"/>
    <x v="1588"/>
    <x v="0"/>
    <m/>
  </r>
  <r>
    <d v="2025-12-10T02:07:38"/>
    <x v="1"/>
    <x v="29"/>
    <s v="MONTOYA OSPINA GILBERTO ANTONIO"/>
    <x v="8"/>
    <x v="0"/>
    <n v="124"/>
    <n v="24.8"/>
    <n v="109.90437158469901"/>
    <m/>
    <n v="61369.057399999998"/>
    <x v="0"/>
    <n v="10730"/>
    <x v="1588"/>
    <x v="0"/>
    <m/>
  </r>
  <r>
    <d v="2025-12-10T02:07:38"/>
    <x v="9"/>
    <x v="31"/>
    <s v="MARTINEZ CHAVERRA LUIS NORBERTO"/>
    <x v="1"/>
    <x v="0"/>
    <n v="236"/>
    <n v="21.454545454545499"/>
    <n v="241.78961748633901"/>
    <m/>
    <n v="135011.92619999999"/>
    <x v="0"/>
    <n v="10730"/>
    <x v="1588"/>
    <x v="0"/>
    <m/>
  </r>
  <r>
    <d v="2025-12-10T02:07:38"/>
    <x v="1"/>
    <x v="32"/>
    <s v="GUTIERREZ ARICAPA DANIEL HUMBERTO"/>
    <x v="0"/>
    <x v="0"/>
    <n v="205"/>
    <n v="22.7777777777778"/>
    <n v="197.82786885245901"/>
    <m/>
    <n v="110464.3033"/>
    <x v="1"/>
    <n v="10730"/>
    <x v="1588"/>
    <x v="0"/>
    <m/>
  </r>
  <r>
    <d v="2025-12-10T02:07:39"/>
    <x v="9"/>
    <x v="33"/>
    <s v="GONZALEZ IPUANA RENE"/>
    <x v="7"/>
    <x v="0"/>
    <n v="72"/>
    <n v="24"/>
    <n v="65.942622950819697"/>
    <m/>
    <n v="36821.434399999998"/>
    <x v="0"/>
    <n v="10730"/>
    <x v="1588"/>
    <x v="0"/>
    <m/>
  </r>
  <r>
    <d v="2025-12-10T02:07:39"/>
    <x v="1"/>
    <x v="34"/>
    <s v="PALMAR PANA EDIXON JOSUE "/>
    <x v="6"/>
    <x v="0"/>
    <n v="168"/>
    <n v="21"/>
    <n v="175.846994535519"/>
    <m/>
    <n v="98190.491800000003"/>
    <x v="0"/>
    <n v="10730"/>
    <x v="1588"/>
    <x v="0"/>
    <m/>
  </r>
  <r>
    <d v="2025-12-10T02:07:39"/>
    <x v="9"/>
    <x v="35"/>
    <s v="LOPERA ALVAREZ ESTIVEN"/>
    <x v="1"/>
    <x v="0"/>
    <n v="243"/>
    <n v="22.090909090909101"/>
    <n v="241.78961748633901"/>
    <s v="2 Descuentos (Despachador y usuario desubicado) "/>
    <n v="135011.92619999999"/>
    <x v="0"/>
    <n v="10730"/>
    <x v="1588"/>
    <x v="0"/>
    <m/>
  </r>
  <r>
    <d v="2025-12-10T02:07:40"/>
    <x v="1"/>
    <x v="41"/>
    <s v="GARCIA DAVID WILSON ALBERTO"/>
    <x v="3"/>
    <x v="0"/>
    <n v="227"/>
    <n v="22.7"/>
    <n v="219.80874316939901"/>
    <m/>
    <n v="122738.1148"/>
    <x v="1"/>
    <n v="10730"/>
    <x v="1588"/>
    <x v="0"/>
    <m/>
  </r>
  <r>
    <d v="2025-12-10T02:07:40"/>
    <x v="9"/>
    <x v="40"/>
    <s v="AGUDELO GARCIA DENIN ANGELO"/>
    <x v="3"/>
    <x v="0"/>
    <n v="171"/>
    <n v="18"/>
    <n v="208.81830601092901"/>
    <m/>
    <n v="116601.209"/>
    <x v="1"/>
    <n v="10730"/>
    <x v="1588"/>
    <x v="0"/>
    <m/>
  </r>
  <r>
    <d v="2025-12-10T02:07:40"/>
    <x v="1"/>
    <x v="42"/>
    <s v="ARAQUE ARROYAVE JOSE ALBEIRO"/>
    <x v="2"/>
    <x v="0"/>
    <n v="154"/>
    <n v="25.6666666666667"/>
    <n v="131.885245901639"/>
    <s v="1 Descuento (Despachador) "/>
    <n v="73642.868900000001"/>
    <x v="1"/>
    <n v="10730"/>
    <x v="1588"/>
    <x v="0"/>
    <m/>
  </r>
  <r>
    <d v="2025-12-10T02:07:41"/>
    <x v="9"/>
    <x v="43"/>
    <s v="TABORDA ROJAS DIEGO ALEJANDRO"/>
    <x v="4"/>
    <x v="0"/>
    <n v="143"/>
    <n v="20.428571428571399"/>
    <n v="153.866120218579"/>
    <m/>
    <n v="85916.680300000007"/>
    <x v="1"/>
    <n v="10730"/>
    <x v="1588"/>
    <x v="0"/>
    <m/>
  </r>
  <r>
    <d v="2025-12-11T01:50:38"/>
    <x v="9"/>
    <x v="36"/>
    <s v="PARIAS MURIEL JHON FREDY"/>
    <x v="0"/>
    <x v="0"/>
    <n v="215"/>
    <n v="23.8888888888889"/>
    <n v="196.14382632293101"/>
    <s v="1 Descuento (Despachador) "/>
    <n v="109479.1384"/>
    <x v="1"/>
    <n v="11251.219499999999"/>
    <x v="1589"/>
    <x v="0"/>
    <m/>
  </r>
  <r>
    <d v="2025-12-11T01:50:38"/>
    <x v="1"/>
    <x v="1"/>
    <s v="ESPINOZA ECHAVARRIA EMANUEL"/>
    <x v="0"/>
    <x v="0"/>
    <n v="183"/>
    <n v="20.3333333333333"/>
    <n v="196.14382632293101"/>
    <m/>
    <n v="109479.1384"/>
    <x v="0"/>
    <n v="11251.219499999999"/>
    <x v="1589"/>
    <x v="0"/>
    <m/>
  </r>
  <r>
    <d v="2025-12-11T01:50:39"/>
    <x v="9"/>
    <x v="37"/>
    <s v="MARIN ALZATE KEVIN ANDRES"/>
    <x v="0"/>
    <x v="0"/>
    <n v="171"/>
    <n v="19"/>
    <n v="196.14382632293101"/>
    <m/>
    <n v="109479.1384"/>
    <x v="0"/>
    <n v="11251.219499999999"/>
    <x v="1589"/>
    <x v="0"/>
    <m/>
  </r>
  <r>
    <d v="2025-12-11T01:50:39"/>
    <x v="1"/>
    <x v="2"/>
    <s v="LONDOO LOPERA DUVAN ANDRES"/>
    <x v="0"/>
    <x v="0"/>
    <n v="196"/>
    <n v="21.7777777777778"/>
    <n v="196.14382632293101"/>
    <m/>
    <n v="109479.1384"/>
    <x v="1"/>
    <n v="11251.219499999999"/>
    <x v="1589"/>
    <x v="0"/>
    <m/>
  </r>
  <r>
    <d v="2025-12-11T01:50:39"/>
    <x v="9"/>
    <x v="3"/>
    <s v="JIMENEZ HURTADO CARLOS ESTIVEN"/>
    <x v="0"/>
    <x v="0"/>
    <n v="183"/>
    <n v="20.3333333333333"/>
    <n v="196.14382632293101"/>
    <m/>
    <n v="109479.1384"/>
    <x v="0"/>
    <n v="11251.219499999999"/>
    <x v="1589"/>
    <x v="0"/>
    <m/>
  </r>
  <r>
    <d v="2025-12-11T01:50:40"/>
    <x v="1"/>
    <x v="4"/>
    <s v="TUBERQUIA URREGO HAROL"/>
    <x v="0"/>
    <x v="0"/>
    <n v="245"/>
    <n v="27.2222222222222"/>
    <n v="196.14382632293101"/>
    <m/>
    <n v="109479.1384"/>
    <x v="1"/>
    <n v="11251.219499999999"/>
    <x v="1589"/>
    <x v="0"/>
    <m/>
  </r>
  <r>
    <d v="2025-12-11T01:50:40"/>
    <x v="9"/>
    <x v="5"/>
    <s v="GONZALEZ PEREZ RAFAEL JOSE"/>
    <x v="10"/>
    <x v="0"/>
    <n v="67"/>
    <n v="19.1428571428571"/>
    <n v="76.278154681139796"/>
    <m/>
    <n v="42575.220500000003"/>
    <x v="1"/>
    <n v="11251.219499999999"/>
    <x v="1589"/>
    <x v="0"/>
    <m/>
  </r>
  <r>
    <d v="2025-12-11T01:50:40"/>
    <x v="1"/>
    <x v="6"/>
    <s v="CARTAGENA RAMIREZ FREDY ALONSO"/>
    <x v="6"/>
    <x v="0"/>
    <n v="217"/>
    <n v="27.125"/>
    <n v="174.350067842605"/>
    <m/>
    <n v="97314.789699999994"/>
    <x v="0"/>
    <n v="11251.219499999999"/>
    <x v="1589"/>
    <x v="0"/>
    <m/>
  </r>
  <r>
    <d v="2025-12-11T01:50:41"/>
    <x v="9"/>
    <x v="8"/>
    <s v="YEPES TORRES JHON ALEXANDER"/>
    <x v="0"/>
    <x v="0"/>
    <n v="220"/>
    <n v="24.4444444444444"/>
    <n v="196.14382632293101"/>
    <m/>
    <n v="109479.1384"/>
    <x v="0"/>
    <n v="11251.219499999999"/>
    <x v="1589"/>
    <x v="0"/>
    <m/>
  </r>
  <r>
    <d v="2025-12-11T01:50:41"/>
    <x v="1"/>
    <x v="9"/>
    <s v="DURANGO DAVID JOSE"/>
    <x v="1"/>
    <x v="0"/>
    <n v="264"/>
    <n v="24"/>
    <n v="239.73134328358199"/>
    <s v="HENRY DAVID Realiz 6 viajes donde moviliz 154 usuarios. 3 Descuentos (usuarios desubicados y conduct) "/>
    <n v="133807.8358"/>
    <x v="1"/>
    <n v="11251.219499999999"/>
    <x v="1589"/>
    <x v="0"/>
    <m/>
  </r>
  <r>
    <d v="2025-12-11T01:50:41"/>
    <x v="9"/>
    <x v="10"/>
    <s v="FRANCO CARVAJAL GERARDO ANTONIO"/>
    <x v="2"/>
    <x v="0"/>
    <n v="125"/>
    <n v="20.8333333333333"/>
    <n v="130.76255088195401"/>
    <s v="12 Descuentos (Transbordo) "/>
    <n v="72986.092300000004"/>
    <x v="0"/>
    <n v="11251.219499999999"/>
    <x v="1589"/>
    <x v="0"/>
    <m/>
  </r>
  <r>
    <d v="2025-12-11T01:50:41"/>
    <x v="1"/>
    <x v="11"/>
    <s v="VERENZUELA MARTINEZ ALEXANDER"/>
    <x v="13"/>
    <x v="0"/>
    <n v="317"/>
    <n v="22.6428571428571"/>
    <n v="305.11261872455901"/>
    <m/>
    <n v="170300.88200000001"/>
    <x v="1"/>
    <n v="11251.219499999999"/>
    <x v="1589"/>
    <x v="0"/>
    <m/>
  </r>
  <r>
    <d v="2025-12-11T01:50:42"/>
    <x v="9"/>
    <x v="12"/>
    <s v="HERNANDEZ MACIAS GILBERTO"/>
    <x v="3"/>
    <x v="0"/>
    <n v="217"/>
    <n v="21.7"/>
    <n v="217.93758480325599"/>
    <s v="1 Descuento (Despachador) "/>
    <n v="121643.4871"/>
    <x v="1"/>
    <n v="11251.219499999999"/>
    <x v="1589"/>
    <x v="0"/>
    <m/>
  </r>
  <r>
    <d v="2025-12-11T01:50:42"/>
    <x v="1"/>
    <x v="13"/>
    <s v="JARAMILLO JARAMILLO FRANCISCO WBEIMAR"/>
    <x v="6"/>
    <x v="0"/>
    <n v="102"/>
    <n v="12.75"/>
    <n v="174.350067842605"/>
    <s v="Se descuenta 0.5 viaje de 3 13 pm ya que abandona ruta sin autorizacin. 1 Descuento (Usuario desubicado) "/>
    <n v="91232.544699999999"/>
    <x v="0"/>
    <n v="11251.219499999999"/>
    <x v="1589"/>
    <x v="2"/>
    <n v="10.897"/>
  </r>
  <r>
    <d v="2025-12-11T01:50:42"/>
    <x v="9"/>
    <x v="14"/>
    <s v="PARRA VILLA YUBER ALONSO"/>
    <x v="6"/>
    <x v="0"/>
    <n v="164"/>
    <n v="21.866666666666699"/>
    <n v="163.453188602442"/>
    <s v="1 Descuento (incidente con usuario) "/>
    <n v="91232.615300000005"/>
    <x v="0"/>
    <n v="11251.219499999999"/>
    <x v="1589"/>
    <x v="0"/>
    <m/>
  </r>
  <r>
    <d v="2025-12-11T01:50:43"/>
    <x v="1"/>
    <x v="15"/>
    <s v="ALBERTO ARISTIZABAL RAFAEL"/>
    <x v="6"/>
    <x v="0"/>
    <n v="176"/>
    <n v="22"/>
    <n v="174.350067842605"/>
    <m/>
    <n v="97314.789699999994"/>
    <x v="0"/>
    <n v="11251.219499999999"/>
    <x v="1589"/>
    <x v="0"/>
    <m/>
  </r>
  <r>
    <d v="2025-12-11T01:50:43"/>
    <x v="9"/>
    <x v="16"/>
    <s v="MACEA ARBELAEZ MATEO"/>
    <x v="3"/>
    <x v="0"/>
    <n v="169"/>
    <n v="17.789473684210499"/>
    <n v="207.04070556309401"/>
    <s v="1 Descuento (Despachador) "/>
    <n v="115561.3128"/>
    <x v="0"/>
    <n v="11251.219499999999"/>
    <x v="1589"/>
    <x v="0"/>
    <m/>
  </r>
  <r>
    <d v="2025-12-11T01:50:43"/>
    <x v="1"/>
    <x v="17"/>
    <s v="VALENCIA MENDOZA JHON"/>
    <x v="4"/>
    <x v="0"/>
    <n v="172"/>
    <n v="24.571428571428601"/>
    <n v="152.55630936227999"/>
    <m/>
    <n v="85150.441000000006"/>
    <x v="0"/>
    <n v="11251.219499999999"/>
    <x v="1589"/>
    <x v="0"/>
    <m/>
  </r>
  <r>
    <d v="2025-12-11T01:50:43"/>
    <x v="9"/>
    <x v="18"/>
    <s v="MACIAS HERNANDEZ JULIAN DAVID "/>
    <x v="3"/>
    <x v="0"/>
    <n v="200"/>
    <n v="20"/>
    <n v="217.93758480325599"/>
    <s v="15 Descuentos (Incidente con Usuarios y Usuario desubicado) "/>
    <n v="121643.4871"/>
    <x v="0"/>
    <n v="11251.219499999999"/>
    <x v="1589"/>
    <x v="0"/>
    <m/>
  </r>
  <r>
    <d v="2025-12-11T01:50:44"/>
    <x v="1"/>
    <x v="19"/>
    <s v="QUIRAMA CASTAEDA JHON JADER"/>
    <x v="6"/>
    <x v="0"/>
    <n v="196"/>
    <n v="24.5"/>
    <n v="174.350067842605"/>
    <m/>
    <n v="97314.789699999994"/>
    <x v="1"/>
    <n v="11251.219499999999"/>
    <x v="1589"/>
    <x v="0"/>
    <m/>
  </r>
  <r>
    <d v="2025-12-11T01:50:44"/>
    <x v="9"/>
    <x v="20"/>
    <s v="SALDARRIAGA PARRA LUIS ALBERTO"/>
    <x v="3"/>
    <x v="0"/>
    <n v="221"/>
    <n v="22.1"/>
    <n v="217.93758480325599"/>
    <m/>
    <n v="121643.4871"/>
    <x v="2"/>
    <n v="11251.219499999999"/>
    <x v="1589"/>
    <x v="0"/>
    <m/>
  </r>
  <r>
    <d v="2025-12-11T01:50:44"/>
    <x v="1"/>
    <x v="21"/>
    <s v="HINCAPIE VILLA JUAN ESTIVEN"/>
    <x v="6"/>
    <x v="0"/>
    <n v="184"/>
    <n v="23"/>
    <n v="174.350067842605"/>
    <s v="1 Descuento (Despachador) "/>
    <n v="97314.789699999994"/>
    <x v="0"/>
    <n v="11251.219499999999"/>
    <x v="1589"/>
    <x v="0"/>
    <m/>
  </r>
  <r>
    <d v="2025-12-11T01:50:45"/>
    <x v="9"/>
    <x v="38"/>
    <s v="OSORIO URREGO SANTIAGO"/>
    <x v="3"/>
    <x v="0"/>
    <n v="195"/>
    <n v="19.5"/>
    <n v="217.93758480325599"/>
    <m/>
    <n v="121643.4871"/>
    <x v="1"/>
    <n v="11251.219499999999"/>
    <x v="1589"/>
    <x v="0"/>
    <m/>
  </r>
  <r>
    <d v="2025-12-11T01:50:45"/>
    <x v="1"/>
    <x v="22"/>
    <s v="CIRO MARIN RODRIGO ALBERTO"/>
    <x v="9"/>
    <x v="0"/>
    <n v="231"/>
    <n v="19.25"/>
    <n v="261.52510176390803"/>
    <s v="JHONATAN SUAREZ Realiz 6 viajes donde moviliz 109 usuarios. 1 Descuento (Usuario movilidad reducida) "/>
    <n v="145972.1845"/>
    <x v="0"/>
    <n v="11251.219499999999"/>
    <x v="1589"/>
    <x v="0"/>
    <m/>
  </r>
  <r>
    <d v="2025-12-11T01:50:45"/>
    <x v="9"/>
    <x v="23"/>
    <s v="FLORES RINCON JORGE ALBERTO"/>
    <x v="0"/>
    <x v="0"/>
    <n v="167"/>
    <n v="18.5555555555556"/>
    <n v="196.14382632293101"/>
    <m/>
    <n v="109479.1384"/>
    <x v="1"/>
    <n v="11251.219499999999"/>
    <x v="1589"/>
    <x v="0"/>
    <m/>
  </r>
  <r>
    <d v="2025-12-11T01:50:45"/>
    <x v="1"/>
    <x v="24"/>
    <s v="TUBERQUIA  MAICOL"/>
    <x v="1"/>
    <x v="0"/>
    <n v="250"/>
    <n v="22.727272727272702"/>
    <n v="239.73134328358199"/>
    <s v="4 Descuentos (Despachador, usuario desubicado y mecanicos) "/>
    <n v="133807.8358"/>
    <x v="0"/>
    <n v="11251.219499999999"/>
    <x v="1589"/>
    <x v="0"/>
    <m/>
  </r>
  <r>
    <d v="2025-12-11T01:50:46"/>
    <x v="9"/>
    <x v="25"/>
    <s v="LEON PEREZ RAUL ENRIQUE"/>
    <x v="3"/>
    <x v="0"/>
    <n v="207"/>
    <n v="20.7"/>
    <n v="217.93758480325599"/>
    <m/>
    <n v="121643.4871"/>
    <x v="0"/>
    <n v="11251.219499999999"/>
    <x v="1589"/>
    <x v="0"/>
    <m/>
  </r>
  <r>
    <d v="2025-12-11T01:50:46"/>
    <x v="1"/>
    <x v="26"/>
    <s v="AGUDELO GARCIA LLORDIN ELIAS"/>
    <x v="7"/>
    <x v="0"/>
    <n v="68"/>
    <n v="22.6666666666667"/>
    <n v="65.381275440976907"/>
    <m/>
    <n v="36493.0461"/>
    <x v="1"/>
    <n v="11251.219499999999"/>
    <x v="1589"/>
    <x v="0"/>
    <m/>
  </r>
  <r>
    <d v="2025-12-11T01:50:46"/>
    <x v="9"/>
    <x v="39"/>
    <s v="IBARGUEN GARRIDO JUAN ESTEBAN"/>
    <x v="3"/>
    <x v="1"/>
    <n v="202"/>
    <n v="20.2"/>
    <n v="217.93758480325599"/>
    <s v="Se descuenta 1 viaje de 12 36 pm ya que abandona ruta sin autorizacin "/>
    <n v="109478.99709999999"/>
    <x v="0"/>
    <n v="11251.219499999999"/>
    <x v="1589"/>
    <x v="1"/>
    <n v="21.794"/>
  </r>
  <r>
    <d v="2025-12-11T01:50:47"/>
    <x v="1"/>
    <x v="27"/>
    <s v="LAYOS JIMENEZ JOHAN CAMILO"/>
    <x v="6"/>
    <x v="0"/>
    <n v="163"/>
    <n v="20.375"/>
    <n v="174.350067842605"/>
    <s v="1 Descuento (Despachador) "/>
    <n v="97314.789699999994"/>
    <x v="0"/>
    <n v="11251.219499999999"/>
    <x v="1589"/>
    <x v="0"/>
    <m/>
  </r>
  <r>
    <d v="2025-12-11T01:50:47"/>
    <x v="9"/>
    <x v="28"/>
    <s v="MARULANDA JARAMILLO DAWER ANDRES"/>
    <x v="6"/>
    <x v="0"/>
    <n v="149"/>
    <n v="18.625"/>
    <n v="174.350067842605"/>
    <s v="8 Descuentos (transbordo) "/>
    <n v="97314.789699999994"/>
    <x v="0"/>
    <n v="11251.219499999999"/>
    <x v="1589"/>
    <x v="0"/>
    <m/>
  </r>
  <r>
    <d v="2025-12-11T01:50:47"/>
    <x v="1"/>
    <x v="29"/>
    <s v="MONTOYA OSPINA GILBERTO ANTONIO"/>
    <x v="3"/>
    <x v="0"/>
    <n v="250"/>
    <n v="25"/>
    <n v="217.93758480325599"/>
    <s v="2 Descuentos (conducts) "/>
    <n v="121643.4871"/>
    <x v="0"/>
    <n v="11251.219499999999"/>
    <x v="1589"/>
    <x v="0"/>
    <m/>
  </r>
  <r>
    <d v="2025-12-11T01:50:47"/>
    <x v="9"/>
    <x v="31"/>
    <s v="MURILLO  YOIMAR ANDRES"/>
    <x v="3"/>
    <x v="0"/>
    <n v="196"/>
    <n v="19.600000000000001"/>
    <n v="217.93758480325599"/>
    <s v="1 Descuento (Despachador) "/>
    <n v="121643.4871"/>
    <x v="0"/>
    <n v="11251.219499999999"/>
    <x v="1589"/>
    <x v="0"/>
    <m/>
  </r>
  <r>
    <d v="2025-12-11T01:50:48"/>
    <x v="1"/>
    <x v="32"/>
    <s v="GUTIERREZ ARICAPA DANIEL HUMBERTO"/>
    <x v="3"/>
    <x v="0"/>
    <n v="231"/>
    <n v="23.1"/>
    <n v="217.93758480325599"/>
    <m/>
    <n v="121643.4871"/>
    <x v="1"/>
    <n v="11251.219499999999"/>
    <x v="1589"/>
    <x v="0"/>
    <m/>
  </r>
  <r>
    <d v="2025-12-11T01:50:48"/>
    <x v="9"/>
    <x v="33"/>
    <s v="GONZALEZ IPUANA RENE"/>
    <x v="0"/>
    <x v="0"/>
    <n v="214"/>
    <n v="23.7777777777778"/>
    <n v="196.14382632293101"/>
    <m/>
    <n v="109479.1384"/>
    <x v="0"/>
    <n v="11251.219499999999"/>
    <x v="1589"/>
    <x v="0"/>
    <m/>
  </r>
  <r>
    <d v="2025-12-11T01:50:49"/>
    <x v="1"/>
    <x v="34"/>
    <s v="PALMAR PANA EDIXON JOSUE"/>
    <x v="1"/>
    <x v="0"/>
    <n v="252"/>
    <n v="22.909090909090899"/>
    <n v="239.73134328358199"/>
    <m/>
    <n v="133807.8358"/>
    <x v="0"/>
    <n v="11251.219499999999"/>
    <x v="1589"/>
    <x v="0"/>
    <m/>
  </r>
  <r>
    <d v="2025-12-11T01:50:49"/>
    <x v="9"/>
    <x v="35"/>
    <s v="OCAMPO OCAMPO ANTONIO JOSE"/>
    <x v="3"/>
    <x v="0"/>
    <n v="233"/>
    <n v="23.3"/>
    <n v="217.93758480325599"/>
    <m/>
    <n v="121643.4871"/>
    <x v="0"/>
    <n v="11251.219499999999"/>
    <x v="1589"/>
    <x v="0"/>
    <m/>
  </r>
  <r>
    <d v="2025-12-11T01:50:49"/>
    <x v="1"/>
    <x v="41"/>
    <s v="GARCIA DAVID WILSON ALBERTO "/>
    <x v="6"/>
    <x v="0"/>
    <n v="159"/>
    <n v="19.875"/>
    <n v="174.350067842605"/>
    <s v="WBEIMAR JARAMILLO Realiz 1 viaje donde moviliz 17 usuarios "/>
    <n v="97314.789699999994"/>
    <x v="1"/>
    <n v="11251.219499999999"/>
    <x v="1589"/>
    <x v="0"/>
    <m/>
  </r>
  <r>
    <d v="2025-12-11T01:50:49"/>
    <x v="9"/>
    <x v="40"/>
    <s v="LOPERA ALVAREZ ESTIVEN"/>
    <x v="3"/>
    <x v="0"/>
    <n v="215"/>
    <n v="21.5"/>
    <n v="217.93758480325599"/>
    <m/>
    <n v="121643.4871"/>
    <x v="1"/>
    <n v="11251.219499999999"/>
    <x v="1589"/>
    <x v="0"/>
    <m/>
  </r>
  <r>
    <d v="2025-12-11T01:50:50"/>
    <x v="1"/>
    <x v="42"/>
    <s v="ARAQUE ARROYAVE JOSE ALBEIRO"/>
    <x v="0"/>
    <x v="0"/>
    <n v="220"/>
    <n v="24.4444444444444"/>
    <n v="196.14382632293101"/>
    <m/>
    <n v="109479.1384"/>
    <x v="1"/>
    <n v="11251.219499999999"/>
    <x v="1589"/>
    <x v="0"/>
    <m/>
  </r>
  <r>
    <d v="2025-12-11T01:50:50"/>
    <x v="9"/>
    <x v="43"/>
    <s v="TABORDA ROJAS DIEGO ALEJANDRO"/>
    <x v="0"/>
    <x v="0"/>
    <n v="225"/>
    <n v="25"/>
    <n v="196.14382632293101"/>
    <s v="3 Descuentos (Incidente con Usuarios) "/>
    <n v="109479.1384"/>
    <x v="1"/>
    <n v="11251.219499999999"/>
    <x v="1589"/>
    <x v="0"/>
    <m/>
  </r>
  <r>
    <d v="2025-12-12T00:47:00"/>
    <x v="1"/>
    <x v="36"/>
    <s v="PARIAS MURIEL JHON FREDY"/>
    <x v="0"/>
    <x v="0"/>
    <n v="172"/>
    <n v="19.1111111111111"/>
    <n v="190.42876526458599"/>
    <m/>
    <n v="106135.82769999999"/>
    <x v="1"/>
    <n v="12346.1538"/>
    <x v="1590"/>
    <x v="0"/>
    <m/>
  </r>
  <r>
    <d v="2025-12-12T00:47:01"/>
    <x v="9"/>
    <x v="1"/>
    <s v="ESPINOZA ECHAVARRIA EMANUEL"/>
    <x v="0"/>
    <x v="0"/>
    <n v="177"/>
    <n v="19.6666666666667"/>
    <n v="190.42876526458599"/>
    <m/>
    <n v="106135.82769999999"/>
    <x v="0"/>
    <n v="12346.1538"/>
    <x v="1590"/>
    <x v="0"/>
    <m/>
  </r>
  <r>
    <d v="2025-12-12T00:47:01"/>
    <x v="1"/>
    <x v="37"/>
    <s v="SANCHEZ BETANCOURT FRANSCISCO"/>
    <x v="3"/>
    <x v="0"/>
    <n v="225"/>
    <n v="22.5"/>
    <n v="211.58751696065099"/>
    <s v="1 Descuento (Despachador) "/>
    <n v="117928.6974"/>
    <x v="0"/>
    <n v="12346.1538"/>
    <x v="1590"/>
    <x v="0"/>
    <m/>
  </r>
  <r>
    <d v="2025-12-12T00:47:01"/>
    <x v="9"/>
    <x v="2"/>
    <s v="LONDOO LOPERA DUVAN ANDRES"/>
    <x v="3"/>
    <x v="0"/>
    <n v="258"/>
    <n v="25.8"/>
    <n v="211.58751696065099"/>
    <s v="1 Descuento (Tecnico radios) "/>
    <n v="117928.6974"/>
    <x v="1"/>
    <n v="12346.1538"/>
    <x v="1590"/>
    <x v="0"/>
    <m/>
  </r>
  <r>
    <d v="2025-12-12T00:47:02"/>
    <x v="1"/>
    <x v="3"/>
    <s v="LOPEZ PINEDA DANIEL ESTIVEN"/>
    <x v="6"/>
    <x v="0"/>
    <n v="165"/>
    <n v="20.625"/>
    <n v="169.27001356852099"/>
    <m/>
    <n v="94342.957899999994"/>
    <x v="0"/>
    <n v="12346.1538"/>
    <x v="1590"/>
    <x v="0"/>
    <m/>
  </r>
  <r>
    <d v="2025-12-12T00:47:02"/>
    <x v="9"/>
    <x v="4"/>
    <s v="TUBERQUIA URREGO HAROL"/>
    <x v="0"/>
    <x v="0"/>
    <n v="177"/>
    <n v="19.6666666666667"/>
    <n v="190.42876526458599"/>
    <m/>
    <n v="106135.82769999999"/>
    <x v="1"/>
    <n v="12346.1538"/>
    <x v="1590"/>
    <x v="0"/>
    <m/>
  </r>
  <r>
    <d v="2025-12-12T00:47:02"/>
    <x v="1"/>
    <x v="5"/>
    <s v="GONZALEZ PEREZ RAFAEL JOSE"/>
    <x v="3"/>
    <x v="0"/>
    <n v="254"/>
    <n v="25.4"/>
    <n v="211.58751696065099"/>
    <s v="1 Descuento (Despachador) "/>
    <n v="117928.6974"/>
    <x v="1"/>
    <n v="12346.1538"/>
    <x v="1590"/>
    <x v="0"/>
    <m/>
  </r>
  <r>
    <d v="2025-12-12T00:47:03"/>
    <x v="9"/>
    <x v="6"/>
    <s v="CARTAGENA RAMIREZ FREDY ALONSO"/>
    <x v="0"/>
    <x v="0"/>
    <n v="241"/>
    <n v="26.7777777777778"/>
    <n v="190.42876526458599"/>
    <m/>
    <n v="106135.82769999999"/>
    <x v="0"/>
    <n v="12346.1538"/>
    <x v="1590"/>
    <x v="0"/>
    <m/>
  </r>
  <r>
    <d v="2025-12-12T00:47:03"/>
    <x v="9"/>
    <x v="8"/>
    <s v="YEPES TORRES JHON ALEXANDER"/>
    <x v="6"/>
    <x v="0"/>
    <n v="204"/>
    <n v="25.5"/>
    <n v="169.27001356852099"/>
    <m/>
    <n v="94342.957899999994"/>
    <x v="0"/>
    <n v="12346.1538"/>
    <x v="1590"/>
    <x v="0"/>
    <m/>
  </r>
  <r>
    <d v="2025-12-12T00:47:03"/>
    <x v="1"/>
    <x v="9"/>
    <s v="DURANGO PAEZ GILDARDO"/>
    <x v="8"/>
    <x v="0"/>
    <n v="99"/>
    <n v="19.8"/>
    <n v="105.79375848032601"/>
    <m/>
    <n v="58964.348700000002"/>
    <x v="1"/>
    <n v="12346.1538"/>
    <x v="1590"/>
    <x v="0"/>
    <m/>
  </r>
  <r>
    <d v="2025-12-12T00:47:04"/>
    <x v="9"/>
    <x v="10"/>
    <s v="MIRANDA MACHADO ALVARO"/>
    <x v="1"/>
    <x v="0"/>
    <n v="289"/>
    <n v="26.272727272727298"/>
    <n v="232.74626865671601"/>
    <m/>
    <n v="129721.5672"/>
    <x v="0"/>
    <n v="12346.1538"/>
    <x v="1590"/>
    <x v="0"/>
    <m/>
  </r>
  <r>
    <d v="2025-12-12T00:47:04"/>
    <x v="1"/>
    <x v="11"/>
    <s v="DURANGO PAEZ GILDARDO"/>
    <x v="9"/>
    <x v="0"/>
    <n v="262"/>
    <n v="21.8333333333333"/>
    <n v="253.905020352782"/>
    <s v="2 Descuentos (Usuarios desubicados) "/>
    <n v="141514.4369"/>
    <x v="1"/>
    <n v="12346.1538"/>
    <x v="1590"/>
    <x v="0"/>
    <m/>
  </r>
  <r>
    <d v="2025-12-12T00:47:04"/>
    <x v="9"/>
    <x v="12"/>
    <s v="HERNANDEZ MACIAS GILBERTO"/>
    <x v="1"/>
    <x v="0"/>
    <n v="261"/>
    <n v="23.727272727272702"/>
    <n v="232.74626865671601"/>
    <s v=" "/>
    <n v="129721.5672"/>
    <x v="1"/>
    <n v="12346.1538"/>
    <x v="1590"/>
    <x v="0"/>
    <m/>
  </r>
  <r>
    <d v="2025-12-12T00:47:05"/>
    <x v="1"/>
    <x v="13"/>
    <s v="MURILLO  YOIMAR ANDRES"/>
    <x v="3"/>
    <x v="0"/>
    <n v="222"/>
    <n v="22.2"/>
    <n v="211.58751696065099"/>
    <m/>
    <n v="117928.6974"/>
    <x v="0"/>
    <n v="12346.1538"/>
    <x v="1590"/>
    <x v="0"/>
    <m/>
  </r>
  <r>
    <d v="2025-12-12T00:47:05"/>
    <x v="9"/>
    <x v="14"/>
    <s v="PARRA VILLA YUBER ALONSO"/>
    <x v="3"/>
    <x v="0"/>
    <n v="173"/>
    <n v="18.210526315789501"/>
    <n v="201.008141112619"/>
    <m/>
    <n v="112032.2626"/>
    <x v="0"/>
    <n v="12346.1538"/>
    <x v="1590"/>
    <x v="0"/>
    <m/>
  </r>
  <r>
    <d v="2025-12-12T00:47:05"/>
    <x v="1"/>
    <x v="15"/>
    <s v="ALBERTO ARISTIZABAL RAFAEL"/>
    <x v="0"/>
    <x v="0"/>
    <n v="216"/>
    <n v="24"/>
    <n v="190.42876526458599"/>
    <s v="4 Descuentos (Conducts) "/>
    <n v="106135.82769999999"/>
    <x v="0"/>
    <n v="12346.1538"/>
    <x v="1590"/>
    <x v="0"/>
    <m/>
  </r>
  <r>
    <d v="2025-12-12T00:47:06"/>
    <x v="9"/>
    <x v="16"/>
    <s v="LOPERA ALVAREZ ESTIVEN"/>
    <x v="1"/>
    <x v="0"/>
    <n v="250"/>
    <n v="22.727272727272702"/>
    <n v="232.74626865671601"/>
    <m/>
    <n v="129721.5672"/>
    <x v="0"/>
    <n v="12346.1538"/>
    <x v="1590"/>
    <x v="0"/>
    <m/>
  </r>
  <r>
    <d v="2025-12-12T00:47:06"/>
    <x v="1"/>
    <x v="17"/>
    <s v="VALENCIA MENDOZA JHON"/>
    <x v="1"/>
    <x v="0"/>
    <n v="244"/>
    <n v="22.181818181818201"/>
    <n v="232.74626865671601"/>
    <m/>
    <n v="129721.5672"/>
    <x v="0"/>
    <n v="12346.1538"/>
    <x v="1590"/>
    <x v="0"/>
    <m/>
  </r>
  <r>
    <d v="2025-12-12T00:47:06"/>
    <x v="9"/>
    <x v="18"/>
    <s v="MACIAS HERNANDEZ JULIAN DAVID"/>
    <x v="1"/>
    <x v="0"/>
    <n v="215"/>
    <n v="19.545454545454501"/>
    <n v="232.74626865671601"/>
    <m/>
    <n v="129721.5672"/>
    <x v="0"/>
    <n v="12346.1538"/>
    <x v="1590"/>
    <x v="0"/>
    <m/>
  </r>
  <r>
    <d v="2025-12-12T00:47:07"/>
    <x v="1"/>
    <x v="19"/>
    <s v="QUIRAMA CASTAEDA JHON JADER"/>
    <x v="13"/>
    <x v="0"/>
    <n v="278"/>
    <n v="19.8571428571429"/>
    <n v="296.222523744912"/>
    <m/>
    <n v="165100.1764"/>
    <x v="1"/>
    <n v="12346.1538"/>
    <x v="1590"/>
    <x v="0"/>
    <m/>
  </r>
  <r>
    <d v="2025-12-12T00:47:07"/>
    <x v="9"/>
    <x v="20"/>
    <s v="SALDARRIAGA PARRA LUIS ALBERTO"/>
    <x v="3"/>
    <x v="0"/>
    <n v="174"/>
    <n v="17.399999999999999"/>
    <n v="211.58751696065099"/>
    <m/>
    <n v="117928.6974"/>
    <x v="2"/>
    <n v="12346.1538"/>
    <x v="1590"/>
    <x v="0"/>
    <m/>
  </r>
  <r>
    <d v="2025-12-12T00:47:07"/>
    <x v="1"/>
    <x v="21"/>
    <s v="JIMENEZ HERNANDEZ ESTEBAN CAMILO"/>
    <x v="0"/>
    <x v="0"/>
    <n v="147"/>
    <n v="16.3333333333333"/>
    <n v="190.42876526458599"/>
    <m/>
    <n v="106135.82769999999"/>
    <x v="0"/>
    <n v="12346.1538"/>
    <x v="1590"/>
    <x v="0"/>
    <m/>
  </r>
  <r>
    <d v="2025-12-12T00:47:07"/>
    <x v="9"/>
    <x v="38"/>
    <s v="OSORIO URREGO SANTIAGO"/>
    <x v="11"/>
    <x v="3"/>
    <n v="15"/>
    <n v="10"/>
    <n v="31.738127544097701"/>
    <m/>
    <n v="17689.304599999999"/>
    <x v="1"/>
    <n v="12346.1538"/>
    <x v="1590"/>
    <x v="0"/>
    <m/>
  </r>
  <r>
    <d v="2025-12-12T00:47:08"/>
    <x v="1"/>
    <x v="22"/>
    <s v="CIRO MARIN RODRIGO ALBERTO"/>
    <x v="1"/>
    <x v="0"/>
    <n v="224"/>
    <n v="20.363636363636399"/>
    <n v="232.74626865671601"/>
    <s v="JHONATAN SUAREZ Realiz 5 viajes donde moviliz 96 Usuarios. 1 Descuento (Usuario desubicado) "/>
    <n v="129721.5672"/>
    <x v="0"/>
    <n v="12346.1538"/>
    <x v="1590"/>
    <x v="0"/>
    <m/>
  </r>
  <r>
    <d v="2025-12-12T00:47:08"/>
    <x v="9"/>
    <x v="23"/>
    <s v="VERENZUELA MARTINEZ ALEXANDER"/>
    <x v="3"/>
    <x v="0"/>
    <n v="222"/>
    <n v="22.2"/>
    <n v="211.58751696065099"/>
    <m/>
    <n v="117928.6974"/>
    <x v="1"/>
    <n v="12346.1538"/>
    <x v="1590"/>
    <x v="0"/>
    <m/>
  </r>
  <r>
    <d v="2025-12-12T00:47:08"/>
    <x v="1"/>
    <x v="24"/>
    <s v="TUBERQUIA  MAICOL"/>
    <x v="3"/>
    <x v="0"/>
    <n v="192"/>
    <n v="20.210526315789501"/>
    <n v="201.008141112619"/>
    <s v="2 Descuentos (Conducts) "/>
    <n v="112032.2626"/>
    <x v="0"/>
    <n v="12346.1538"/>
    <x v="1590"/>
    <x v="0"/>
    <m/>
  </r>
  <r>
    <d v="2025-12-12T00:47:09"/>
    <x v="9"/>
    <x v="25"/>
    <s v="LEON PEREZ RAUL ENRIQUE"/>
    <x v="0"/>
    <x v="0"/>
    <n v="153"/>
    <n v="17"/>
    <n v="190.42876526458599"/>
    <m/>
    <n v="106135.82769999999"/>
    <x v="0"/>
    <n v="12346.1538"/>
    <x v="1590"/>
    <x v="0"/>
    <m/>
  </r>
  <r>
    <d v="2025-12-12T00:47:09"/>
    <x v="1"/>
    <x v="39"/>
    <s v="HINCAPIE VILLA JUAN ESTIVEN"/>
    <x v="2"/>
    <x v="0"/>
    <n v="116"/>
    <n v="19.3333333333333"/>
    <n v="126.952510176391"/>
    <m/>
    <n v="70757.218500000003"/>
    <x v="0"/>
    <n v="12346.1538"/>
    <x v="1590"/>
    <x v="0"/>
    <m/>
  </r>
  <r>
    <d v="2025-12-12T00:47:09"/>
    <x v="9"/>
    <x v="27"/>
    <s v="JIMENEZ HURTADO CARLOS ESTIVEN"/>
    <x v="0"/>
    <x v="0"/>
    <n v="178"/>
    <n v="19.7777777777778"/>
    <n v="190.42876526458599"/>
    <m/>
    <n v="106135.82769999999"/>
    <x v="0"/>
    <n v="12346.1538"/>
    <x v="1590"/>
    <x v="0"/>
    <m/>
  </r>
  <r>
    <d v="2025-12-12T00:47:10"/>
    <x v="1"/>
    <x v="28"/>
    <s v="FRANCO CARVAJAL GERARDO ANTONIO"/>
    <x v="1"/>
    <x v="0"/>
    <n v="230"/>
    <n v="20.909090909090899"/>
    <n v="232.74626865671601"/>
    <m/>
    <n v="129721.5672"/>
    <x v="0"/>
    <n v="12346.1538"/>
    <x v="1590"/>
    <x v="0"/>
    <m/>
  </r>
  <r>
    <d v="2025-12-12T00:47:10"/>
    <x v="9"/>
    <x v="29"/>
    <s v="MONTOYA OSPINA GILBERTO ANTONIO"/>
    <x v="3"/>
    <x v="0"/>
    <n v="197"/>
    <n v="19.7"/>
    <n v="211.58751696065099"/>
    <m/>
    <n v="117928.6974"/>
    <x v="0"/>
    <n v="12346.1538"/>
    <x v="1590"/>
    <x v="0"/>
    <m/>
  </r>
  <r>
    <d v="2025-12-12T00:47:10"/>
    <x v="1"/>
    <x v="31"/>
    <s v="MARTINEZ CHAVERRA LUIS NORBERTO"/>
    <x v="3"/>
    <x v="0"/>
    <n v="191"/>
    <n v="19.100000000000001"/>
    <n v="211.58751696065099"/>
    <m/>
    <n v="117928.6974"/>
    <x v="0"/>
    <n v="12346.1538"/>
    <x v="1590"/>
    <x v="0"/>
    <m/>
  </r>
  <r>
    <d v="2025-12-12T00:47:11"/>
    <x v="9"/>
    <x v="32"/>
    <s v="GUTIERREZ ARICAPA DANIEL HUMBERTO"/>
    <x v="3"/>
    <x v="0"/>
    <n v="202"/>
    <n v="20.2"/>
    <n v="211.58751696065099"/>
    <m/>
    <n v="117928.6974"/>
    <x v="1"/>
    <n v="12346.1538"/>
    <x v="1590"/>
    <x v="0"/>
    <m/>
  </r>
  <r>
    <d v="2025-12-12T00:47:11"/>
    <x v="1"/>
    <x v="33"/>
    <s v="GONZALEZ IPUANA RENE"/>
    <x v="0"/>
    <x v="0"/>
    <n v="157"/>
    <n v="17.4444444444444"/>
    <n v="190.42876526458599"/>
    <s v="1 Descuento (Despachador) "/>
    <n v="106135.82769999999"/>
    <x v="0"/>
    <n v="12346.1538"/>
    <x v="1590"/>
    <x v="0"/>
    <m/>
  </r>
  <r>
    <d v="2025-12-12T00:47:11"/>
    <x v="9"/>
    <x v="34"/>
    <s v="PALMAR PANA EDIXON JOSUE"/>
    <x v="3"/>
    <x v="0"/>
    <n v="199"/>
    <n v="19.899999999999999"/>
    <n v="211.58751696065099"/>
    <m/>
    <n v="117928.6974"/>
    <x v="0"/>
    <n v="12346.1538"/>
    <x v="1590"/>
    <x v="0"/>
    <m/>
  </r>
  <r>
    <d v="2025-12-12T00:47:11"/>
    <x v="1"/>
    <x v="35"/>
    <s v="OCAMPO OCAMPO ANTONIO JOSE"/>
    <x v="3"/>
    <x v="0"/>
    <n v="210"/>
    <n v="21"/>
    <n v="211.58751696065099"/>
    <s v="1 Descuento (Despachador) "/>
    <n v="117928.6974"/>
    <x v="0"/>
    <n v="12346.1538"/>
    <x v="1590"/>
    <x v="0"/>
    <m/>
  </r>
  <r>
    <d v="2025-12-12T00:47:12"/>
    <x v="9"/>
    <x v="41"/>
    <s v="JARAMILLO JARAMILLO FRANCISCO WBEIMAR"/>
    <x v="0"/>
    <x v="0"/>
    <n v="217"/>
    <n v="24.1111111111111"/>
    <n v="190.42876526458599"/>
    <m/>
    <n v="106135.82769999999"/>
    <x v="1"/>
    <n v="12346.1538"/>
    <x v="1590"/>
    <x v="0"/>
    <m/>
  </r>
  <r>
    <d v="2025-12-12T00:47:12"/>
    <x v="1"/>
    <x v="40"/>
    <s v="AGUDELO GARCIA DENIN ANGELO"/>
    <x v="1"/>
    <x v="0"/>
    <n v="256"/>
    <n v="23.272727272727298"/>
    <n v="232.74626865671601"/>
    <s v="1 Descuento (Despachador) "/>
    <n v="129721.5672"/>
    <x v="1"/>
    <n v="12346.1538"/>
    <x v="1590"/>
    <x v="0"/>
    <m/>
  </r>
  <r>
    <d v="2025-12-12T00:47:13"/>
    <x v="1"/>
    <x v="43"/>
    <s v="TABORDA ROJAS DIEGO ALEJANDRO"/>
    <x v="4"/>
    <x v="0"/>
    <n v="135"/>
    <n v="19.285714285714299"/>
    <n v="148.111261872456"/>
    <m/>
    <n v="82550.088199999998"/>
    <x v="1"/>
    <n v="12346.1538"/>
    <x v="1590"/>
    <x v="0"/>
    <m/>
  </r>
  <r>
    <d v="2025-12-13T01:30:11"/>
    <x v="1"/>
    <x v="0"/>
    <s v="HINCAPIE VILLA JUAN ESTIVEN"/>
    <x v="6"/>
    <x v="0"/>
    <n v="180"/>
    <n v="22.5"/>
    <n v="174.09944751381201"/>
    <m/>
    <n v="97168.176800000001"/>
    <x v="0"/>
    <n v="11760"/>
    <x v="1591"/>
    <x v="0"/>
    <m/>
  </r>
  <r>
    <d v="2025-12-13T01:30:11"/>
    <x v="9"/>
    <x v="36"/>
    <s v="PARIAS MURIEL JHON FREDY"/>
    <x v="0"/>
    <x v="0"/>
    <n v="209"/>
    <n v="23.2222222222222"/>
    <n v="195.861878453039"/>
    <s v="1 Descuento (Usuario desubicado) "/>
    <n v="109314.1989"/>
    <x v="1"/>
    <n v="11760"/>
    <x v="1591"/>
    <x v="0"/>
    <m/>
  </r>
  <r>
    <d v="2025-12-13T01:30:11"/>
    <x v="1"/>
    <x v="1"/>
    <s v="ESPINOZA CHAVARRIA GUILLERMO LEON "/>
    <x v="0"/>
    <x v="0"/>
    <n v="190"/>
    <n v="21.1111111111111"/>
    <n v="195.861878453039"/>
    <s v="2 Descuentos (Despachador y conduct) "/>
    <n v="109314.1989"/>
    <x v="0"/>
    <n v="11760"/>
    <x v="1591"/>
    <x v="0"/>
    <m/>
  </r>
  <r>
    <d v="2025-12-13T01:30:12"/>
    <x v="9"/>
    <x v="37"/>
    <s v="SANCHEZ BETANCOURT FRANSCISCO"/>
    <x v="0"/>
    <x v="0"/>
    <n v="206"/>
    <n v="22.8888888888889"/>
    <n v="195.861878453039"/>
    <m/>
    <n v="109314.1989"/>
    <x v="0"/>
    <n v="11760"/>
    <x v="1591"/>
    <x v="0"/>
    <m/>
  </r>
  <r>
    <d v="2025-12-13T01:30:12"/>
    <x v="1"/>
    <x v="2"/>
    <s v="VERENZUELA MARTINEZ ALEXANDER"/>
    <x v="3"/>
    <x v="0"/>
    <n v="201"/>
    <n v="20.100000000000001"/>
    <n v="217.62430939226499"/>
    <s v="1 Descuento (Conduct) "/>
    <n v="121460.22100000001"/>
    <x v="1"/>
    <n v="11760"/>
    <x v="1591"/>
    <x v="0"/>
    <m/>
  </r>
  <r>
    <d v="2025-12-13T01:30:12"/>
    <x v="9"/>
    <x v="3"/>
    <s v="LOPEZ PINEDA DANIEL ESTIVEN"/>
    <x v="0"/>
    <x v="0"/>
    <n v="204"/>
    <n v="22.6666666666667"/>
    <n v="195.861878453039"/>
    <m/>
    <n v="109314.1989"/>
    <x v="0"/>
    <n v="11760"/>
    <x v="1591"/>
    <x v="0"/>
    <m/>
  </r>
  <r>
    <d v="2025-12-13T01:30:12"/>
    <x v="1"/>
    <x v="4"/>
    <s v="TUBERQUIA URREGO HAROL"/>
    <x v="3"/>
    <x v="0"/>
    <n v="227"/>
    <n v="22.7"/>
    <n v="217.62430939226499"/>
    <m/>
    <n v="121460.22100000001"/>
    <x v="1"/>
    <n v="11760"/>
    <x v="1591"/>
    <x v="0"/>
    <m/>
  </r>
  <r>
    <d v="2025-12-13T01:30:13"/>
    <x v="9"/>
    <x v="5"/>
    <s v="GONZALEZ PEREZ RAFAEL JOSE"/>
    <x v="3"/>
    <x v="0"/>
    <n v="180"/>
    <n v="18.947368421052602"/>
    <n v="206.74309392265201"/>
    <s v="6 Descuentos (Transbordo, jefe de ruta y despachador) Se adicionan 11 usuarios restantes del da 10/12"/>
    <n v="115387.2099"/>
    <x v="1"/>
    <n v="11760"/>
    <x v="1591"/>
    <x v="0"/>
    <m/>
  </r>
  <r>
    <d v="2025-12-13T01:30:13"/>
    <x v="1"/>
    <x v="6"/>
    <s v="CARTAGENA RAMIREZ FREDY ALONSO"/>
    <x v="1"/>
    <x v="0"/>
    <n v="280"/>
    <n v="25.454545454545499"/>
    <n v="239.38674033149201"/>
    <s v="4 Descuentos (Usuarios desubicados, despachador y transbordo) "/>
    <n v="133606.24309999999"/>
    <x v="0"/>
    <n v="11760"/>
    <x v="1591"/>
    <x v="0"/>
    <m/>
  </r>
  <r>
    <d v="2025-12-13T01:30:13"/>
    <x v="9"/>
    <x v="8"/>
    <s v="YEPES TORRES JHON ALEXANDER "/>
    <x v="4"/>
    <x v="0"/>
    <n v="185"/>
    <n v="26.428571428571399"/>
    <n v="152.33701657458599"/>
    <m/>
    <n v="85022.154699999999"/>
    <x v="0"/>
    <n v="11760"/>
    <x v="1591"/>
    <x v="0"/>
    <m/>
  </r>
  <r>
    <d v="2025-12-13T01:30:14"/>
    <x v="1"/>
    <x v="9"/>
    <s v="DURANGO DAVID JOSE"/>
    <x v="3"/>
    <x v="0"/>
    <n v="233"/>
    <n v="23.3"/>
    <n v="217.62430939226499"/>
    <s v="HENRY DAVID Realiz 6 viajes donde moviliz 140 Usuarios "/>
    <n v="121460.22100000001"/>
    <x v="1"/>
    <n v="11760"/>
    <x v="1591"/>
    <x v="0"/>
    <m/>
  </r>
  <r>
    <d v="2025-12-13T01:30:14"/>
    <x v="9"/>
    <x v="10"/>
    <s v="MIRANDA MACHADO ALVARO"/>
    <x v="5"/>
    <x v="0"/>
    <n v="22"/>
    <n v="22"/>
    <n v="21.762430939226501"/>
    <m/>
    <n v="12146.0221"/>
    <x v="0"/>
    <n v="11760"/>
    <x v="1591"/>
    <x v="0"/>
    <m/>
  </r>
  <r>
    <d v="2025-12-13T01:30:14"/>
    <x v="1"/>
    <x v="11"/>
    <s v="DURANGO PAEZ GILDARDO"/>
    <x v="3"/>
    <x v="0"/>
    <n v="244"/>
    <n v="24.4"/>
    <n v="217.62430939226499"/>
    <s v="2 Descuentos (Transbordo) "/>
    <n v="121460.22100000001"/>
    <x v="1"/>
    <n v="11760"/>
    <x v="1591"/>
    <x v="0"/>
    <m/>
  </r>
  <r>
    <d v="2025-12-13T01:30:14"/>
    <x v="9"/>
    <x v="12"/>
    <s v="HERNANDEZ MACIAS GILBERTO"/>
    <x v="3"/>
    <x v="0"/>
    <n v="274"/>
    <n v="27.4"/>
    <n v="217.62430939226499"/>
    <m/>
    <n v="121460.22100000001"/>
    <x v="1"/>
    <n v="11760"/>
    <x v="1591"/>
    <x v="0"/>
    <m/>
  </r>
  <r>
    <d v="2025-12-13T01:30:15"/>
    <x v="1"/>
    <x v="13"/>
    <s v="PEREZ GARCIA JUAN ESTEBAN"/>
    <x v="1"/>
    <x v="0"/>
    <n v="190"/>
    <n v="17.272727272727298"/>
    <n v="239.38674033149201"/>
    <s v="2 Descuentos (Usuario movilidad reducida) "/>
    <n v="133606.24309999999"/>
    <x v="0"/>
    <n v="11760"/>
    <x v="1591"/>
    <x v="0"/>
    <m/>
  </r>
  <r>
    <d v="2025-12-13T01:30:15"/>
    <x v="9"/>
    <x v="14"/>
    <s v="PARRA VILLA YUBER ALONSO"/>
    <x v="0"/>
    <x v="0"/>
    <n v="169"/>
    <n v="18.7777777777778"/>
    <n v="195.861878453039"/>
    <s v="2 Descuentos (Usuarios desubicados) "/>
    <n v="109314.1989"/>
    <x v="0"/>
    <n v="11760"/>
    <x v="1591"/>
    <x v="0"/>
    <m/>
  </r>
  <r>
    <d v="2025-12-13T01:30:15"/>
    <x v="1"/>
    <x v="15"/>
    <s v="ALBERTO ARISTIZABAL RAFAEL"/>
    <x v="0"/>
    <x v="0"/>
    <n v="184"/>
    <n v="20.4444444444444"/>
    <n v="195.861878453039"/>
    <s v="3 Descuentos (Usuarios desubicados y despachador) "/>
    <n v="109314.1989"/>
    <x v="0"/>
    <n v="11760"/>
    <x v="1591"/>
    <x v="0"/>
    <m/>
  </r>
  <r>
    <d v="2025-12-13T01:30:15"/>
    <x v="9"/>
    <x v="16"/>
    <s v="MACEA ARBELAEZ MATEO"/>
    <x v="2"/>
    <x v="0"/>
    <n v="123"/>
    <n v="20.5"/>
    <n v="130.574585635359"/>
    <m/>
    <n v="72876.132599999997"/>
    <x v="0"/>
    <n v="11760"/>
    <x v="1591"/>
    <x v="0"/>
    <m/>
  </r>
  <r>
    <d v="2025-12-13T01:30:16"/>
    <x v="1"/>
    <x v="17"/>
    <s v="MURILLO  YOIMAR ANDRES"/>
    <x v="1"/>
    <x v="0"/>
    <n v="246"/>
    <n v="22.363636363636399"/>
    <n v="239.38674033149201"/>
    <m/>
    <n v="133606.24309999999"/>
    <x v="0"/>
    <n v="11760"/>
    <x v="1591"/>
    <x v="0"/>
    <m/>
  </r>
  <r>
    <d v="2025-12-13T01:30:16"/>
    <x v="9"/>
    <x v="18"/>
    <s v="MACIAS HERNANDEZ JULIAN DAVID"/>
    <x v="0"/>
    <x v="0"/>
    <n v="155"/>
    <n v="17.2222222222222"/>
    <n v="195.861878453039"/>
    <m/>
    <n v="109314.1989"/>
    <x v="0"/>
    <n v="11760"/>
    <x v="1591"/>
    <x v="0"/>
    <m/>
  </r>
  <r>
    <d v="2025-12-13T01:30:16"/>
    <x v="1"/>
    <x v="19"/>
    <s v="QUIRAMA CASTAEDA JHON JADER"/>
    <x v="1"/>
    <x v="0"/>
    <n v="218"/>
    <n v="19.818181818181799"/>
    <n v="239.38674033149201"/>
    <m/>
    <n v="133606.24309999999"/>
    <x v="1"/>
    <n v="11760"/>
    <x v="1591"/>
    <x v="0"/>
    <m/>
  </r>
  <r>
    <d v="2025-12-13T01:30:17"/>
    <x v="9"/>
    <x v="20"/>
    <s v="SALDARRIAGA PARRA LUIS ALBERTO"/>
    <x v="3"/>
    <x v="0"/>
    <n v="218"/>
    <n v="21.8"/>
    <n v="217.62430939226499"/>
    <m/>
    <n v="121460.22100000001"/>
    <x v="2"/>
    <n v="11760"/>
    <x v="1591"/>
    <x v="0"/>
    <m/>
  </r>
  <r>
    <d v="2025-12-13T01:30:17"/>
    <x v="1"/>
    <x v="21"/>
    <s v="FRANCO CARVAJAL GERARDO ANTONIO"/>
    <x v="3"/>
    <x v="0"/>
    <n v="184"/>
    <n v="18.399999999999999"/>
    <n v="217.62430939226499"/>
    <m/>
    <n v="121460.22100000001"/>
    <x v="0"/>
    <n v="11760"/>
    <x v="1591"/>
    <x v="0"/>
    <m/>
  </r>
  <r>
    <d v="2025-12-13T01:30:17"/>
    <x v="9"/>
    <x v="22"/>
    <s v="CIRO MARIN RODRIGO ALBERTO"/>
    <x v="6"/>
    <x v="0"/>
    <n v="156"/>
    <n v="19.5"/>
    <n v="174.09944751381201"/>
    <s v="JHONATAN SUAREZ Realiz 5 viajes donde moviliz 106 Usuarios"/>
    <n v="97168.176800000001"/>
    <x v="0"/>
    <n v="11760"/>
    <x v="1591"/>
    <x v="0"/>
    <m/>
  </r>
  <r>
    <d v="2025-12-13T01:30:17"/>
    <x v="1"/>
    <x v="23"/>
    <s v="FLORES RINCON JORGE ALBERTO"/>
    <x v="2"/>
    <x v="0"/>
    <n v="194"/>
    <n v="29.846153846153801"/>
    <n v="141.45580110497201"/>
    <m/>
    <n v="78949.143599999996"/>
    <x v="1"/>
    <n v="11760"/>
    <x v="1591"/>
    <x v="0"/>
    <m/>
  </r>
  <r>
    <d v="2025-12-13T01:30:18"/>
    <x v="9"/>
    <x v="24"/>
    <s v="TUBERQUIA  MAICOL"/>
    <x v="3"/>
    <x v="0"/>
    <n v="179"/>
    <n v="17.899999999999999"/>
    <n v="217.62430939226499"/>
    <s v="1 Descuento (Conduct) "/>
    <n v="121460.22100000001"/>
    <x v="0"/>
    <n v="11760"/>
    <x v="1591"/>
    <x v="0"/>
    <m/>
  </r>
  <r>
    <d v="2025-12-13T01:30:18"/>
    <x v="1"/>
    <x v="25"/>
    <s v="LEON PEREZ RAUL ENRIQUE"/>
    <x v="0"/>
    <x v="0"/>
    <n v="180"/>
    <n v="20"/>
    <n v="195.861878453039"/>
    <m/>
    <n v="109314.1989"/>
    <x v="0"/>
    <n v="11760"/>
    <x v="1591"/>
    <x v="0"/>
    <m/>
  </r>
  <r>
    <d v="2025-12-13T01:30:18"/>
    <x v="9"/>
    <x v="26"/>
    <s v="JIMENEZ HURTADO CARLOS ESTIVEN"/>
    <x v="2"/>
    <x v="0"/>
    <n v="109"/>
    <n v="18.1666666666667"/>
    <n v="130.574585635359"/>
    <s v="1 Descuento (Conduct) "/>
    <n v="72876.132599999997"/>
    <x v="1"/>
    <n v="11760"/>
    <x v="1591"/>
    <x v="0"/>
    <m/>
  </r>
  <r>
    <d v="2025-12-13T01:30:18"/>
    <x v="1"/>
    <x v="39"/>
    <s v="IBARGUEN GARRIDO JUAN ESTEBAN"/>
    <x v="0"/>
    <x v="0"/>
    <n v="177"/>
    <n v="19.6666666666667"/>
    <n v="195.861878453039"/>
    <m/>
    <n v="109314.1989"/>
    <x v="0"/>
    <n v="11760"/>
    <x v="1591"/>
    <x v="0"/>
    <m/>
  </r>
  <r>
    <d v="2025-12-13T01:30:18"/>
    <x v="9"/>
    <x v="27"/>
    <s v="LAYOS JIMENEZ JOHAN CAMILO"/>
    <x v="0"/>
    <x v="0"/>
    <n v="202"/>
    <n v="22.4444444444444"/>
    <n v="195.861878453039"/>
    <m/>
    <n v="109314.1989"/>
    <x v="0"/>
    <n v="11760"/>
    <x v="1591"/>
    <x v="0"/>
    <m/>
  </r>
  <r>
    <d v="2025-12-13T01:30:19"/>
    <x v="1"/>
    <x v="28"/>
    <s v="MARULANDA JARAMILLO DAWER ANDRES"/>
    <x v="3"/>
    <x v="0"/>
    <n v="192"/>
    <n v="19.2"/>
    <n v="217.62430939226499"/>
    <m/>
    <n v="121460.22100000001"/>
    <x v="0"/>
    <n v="11760"/>
    <x v="1591"/>
    <x v="0"/>
    <m/>
  </r>
  <r>
    <d v="2025-12-13T01:30:19"/>
    <x v="9"/>
    <x v="29"/>
    <s v="LOPERA ALVAREZ ESTIVEN"/>
    <x v="6"/>
    <x v="0"/>
    <n v="174"/>
    <n v="21.75"/>
    <n v="174.09944751381201"/>
    <m/>
    <n v="97168.176800000001"/>
    <x v="0"/>
    <n v="11760"/>
    <x v="1591"/>
    <x v="0"/>
    <m/>
  </r>
  <r>
    <d v="2025-12-13T01:30:19"/>
    <x v="1"/>
    <x v="31"/>
    <s v="MARTINEZ CHAVERRA LUIS NORBERTO"/>
    <x v="3"/>
    <x v="0"/>
    <n v="220"/>
    <n v="22"/>
    <n v="217.62430939226499"/>
    <m/>
    <n v="121460.22100000001"/>
    <x v="0"/>
    <n v="11760"/>
    <x v="1591"/>
    <x v="0"/>
    <m/>
  </r>
  <r>
    <d v="2025-12-13T01:30:19"/>
    <x v="9"/>
    <x v="32"/>
    <s v="GUTIERREZ ARICAPA DANIEL HUMBERTO "/>
    <x v="6"/>
    <x v="0"/>
    <n v="213"/>
    <n v="26.625"/>
    <n v="174.09944751381201"/>
    <m/>
    <n v="97168.176800000001"/>
    <x v="1"/>
    <n v="11760"/>
    <x v="1591"/>
    <x v="0"/>
    <m/>
  </r>
  <r>
    <d v="2025-12-13T01:30:20"/>
    <x v="1"/>
    <x v="33"/>
    <s v="GONZALEZ IPUANA RENE"/>
    <x v="3"/>
    <x v="0"/>
    <n v="180"/>
    <n v="18"/>
    <n v="217.62430939226499"/>
    <m/>
    <n v="121460.22100000001"/>
    <x v="0"/>
    <n v="11760"/>
    <x v="1591"/>
    <x v="0"/>
    <m/>
  </r>
  <r>
    <d v="2025-12-13T01:30:20"/>
    <x v="9"/>
    <x v="34"/>
    <s v="HENAO MUOZ FERNEY"/>
    <x v="1"/>
    <x v="0"/>
    <n v="276"/>
    <n v="25.090909090909101"/>
    <n v="239.38674033149201"/>
    <m/>
    <n v="133606.24309999999"/>
    <x v="0"/>
    <n v="11760"/>
    <x v="1591"/>
    <x v="0"/>
    <m/>
  </r>
  <r>
    <d v="2025-12-13T01:30:20"/>
    <x v="1"/>
    <x v="35"/>
    <s v="OCAMPO OCAMPO ANTONIO JOSE"/>
    <x v="3"/>
    <x v="0"/>
    <n v="250"/>
    <n v="25"/>
    <n v="217.62430939226499"/>
    <m/>
    <n v="121460.22100000001"/>
    <x v="0"/>
    <n v="11760"/>
    <x v="1591"/>
    <x v="0"/>
    <m/>
  </r>
  <r>
    <d v="2025-12-13T01:30:21"/>
    <x v="1"/>
    <x v="40"/>
    <s v="AGUDELO GARCIA DENIN ANGELO"/>
    <x v="3"/>
    <x v="0"/>
    <n v="240"/>
    <n v="24"/>
    <n v="217.62430939226499"/>
    <m/>
    <n v="121460.22100000001"/>
    <x v="1"/>
    <n v="11760"/>
    <x v="1591"/>
    <x v="0"/>
    <m/>
  </r>
  <r>
    <d v="2025-12-13T01:30:20"/>
    <x v="9"/>
    <x v="41"/>
    <s v="JARAMILLO JARAMILLO FRANCISCO WBEIMAR"/>
    <x v="0"/>
    <x v="0"/>
    <n v="189"/>
    <n v="21"/>
    <n v="195.861878453039"/>
    <m/>
    <n v="109314.1989"/>
    <x v="1"/>
    <n v="11760"/>
    <x v="1591"/>
    <x v="0"/>
    <m/>
  </r>
  <r>
    <d v="2025-12-13T01:30:21"/>
    <x v="9"/>
    <x v="43"/>
    <s v="TABORDA ROJAS DIEGO ALEJANDRO"/>
    <x v="3"/>
    <x v="0"/>
    <n v="225"/>
    <n v="22.5"/>
    <n v="217.62430939226499"/>
    <m/>
    <n v="121460.22100000001"/>
    <x v="1"/>
    <n v="11760"/>
    <x v="1591"/>
    <x v="0"/>
    <m/>
  </r>
  <r>
    <d v="2025-12-14T01:16:51"/>
    <x v="9"/>
    <x v="0"/>
    <s v="HINCAPIE VILLA JUAN ESTIVEN"/>
    <x v="0"/>
    <x v="0"/>
    <n v="175"/>
    <n v="19.4444444444444"/>
    <n v="195.713868613139"/>
    <s v="2 Descuentos (Conducts) "/>
    <n v="109227.6131"/>
    <x v="0"/>
    <n v="11460"/>
    <x v="1592"/>
    <x v="0"/>
    <m/>
  </r>
  <r>
    <d v="2025-12-14T01:16:52"/>
    <x v="1"/>
    <x v="36"/>
    <s v="PARIAS MURIEL JHON FREDY"/>
    <x v="6"/>
    <x v="0"/>
    <n v="183"/>
    <n v="22.875"/>
    <n v="173.96788321167901"/>
    <m/>
    <n v="97091.2117"/>
    <x v="1"/>
    <n v="11460"/>
    <x v="1592"/>
    <x v="0"/>
    <m/>
  </r>
  <r>
    <d v="2025-12-14T01:16:52"/>
    <x v="9"/>
    <x v="1"/>
    <s v="ESPINOZA ECHAVARRIA EMANUEL"/>
    <x v="0"/>
    <x v="0"/>
    <n v="208"/>
    <n v="23.1111111111111"/>
    <n v="195.713868613139"/>
    <m/>
    <n v="109227.6131"/>
    <x v="0"/>
    <n v="11460"/>
    <x v="1592"/>
    <x v="0"/>
    <m/>
  </r>
  <r>
    <d v="2025-12-14T01:16:52"/>
    <x v="1"/>
    <x v="37"/>
    <s v="SANCHEZ BETANCOURT FRANSCISCO"/>
    <x v="0"/>
    <x v="0"/>
    <n v="180"/>
    <n v="20"/>
    <n v="195.713868613139"/>
    <m/>
    <n v="109227.6131"/>
    <x v="0"/>
    <n v="11460"/>
    <x v="1592"/>
    <x v="0"/>
    <m/>
  </r>
  <r>
    <d v="2025-12-14T01:16:53"/>
    <x v="9"/>
    <x v="2"/>
    <s v="VERENZUELA MARTINEZ ALEXANDER"/>
    <x v="0"/>
    <x v="0"/>
    <n v="192"/>
    <n v="21.3333333333333"/>
    <n v="195.713868613139"/>
    <s v="2 Descuentos (Usuarios desubicados) "/>
    <n v="109227.6131"/>
    <x v="1"/>
    <n v="11460"/>
    <x v="1592"/>
    <x v="0"/>
    <m/>
  </r>
  <r>
    <d v="2025-12-14T01:16:53"/>
    <x v="1"/>
    <x v="3"/>
    <s v="LOPEZ PINEDA DANIEL ESTIVEN"/>
    <x v="0"/>
    <x v="0"/>
    <n v="165"/>
    <n v="18.3333333333333"/>
    <n v="195.713868613139"/>
    <s v="3 Descuentos (Despachador y usuarios desubicados) "/>
    <n v="109227.6131"/>
    <x v="0"/>
    <n v="11460"/>
    <x v="1592"/>
    <x v="0"/>
    <m/>
  </r>
  <r>
    <d v="2025-12-14T01:16:53"/>
    <x v="9"/>
    <x v="4"/>
    <s v="TUBERQUIA  MAICOL"/>
    <x v="6"/>
    <x v="0"/>
    <n v="200"/>
    <n v="25"/>
    <n v="173.96788321167901"/>
    <s v="6 Descuentos (Transbordo) "/>
    <n v="97091.2117"/>
    <x v="1"/>
    <n v="11460"/>
    <x v="1592"/>
    <x v="0"/>
    <m/>
  </r>
  <r>
    <d v="2025-12-14T01:16:53"/>
    <x v="1"/>
    <x v="5"/>
    <s v="GONZALEZ PEREZ RAFAEL JOSE"/>
    <x v="0"/>
    <x v="0"/>
    <n v="134"/>
    <n v="14.8888888888889"/>
    <n v="195.713868613139"/>
    <s v="Se descuenta 0.5 viaje de 5 24 pm ya que NO ingresa a la minorista."/>
    <n v="103159.4081"/>
    <x v="1"/>
    <n v="11460"/>
    <x v="1592"/>
    <x v="2"/>
    <n v="10.872999999999999"/>
  </r>
  <r>
    <d v="2025-12-14T01:16:54"/>
    <x v="9"/>
    <x v="6"/>
    <s v="CARTAGENA RAMIREZ FREDY ALONSO"/>
    <x v="4"/>
    <x v="0"/>
    <n v="199"/>
    <n v="28.428571428571399"/>
    <n v="152.22189781021899"/>
    <m/>
    <n v="84954.810200000007"/>
    <x v="0"/>
    <n v="11460"/>
    <x v="1592"/>
    <x v="0"/>
    <m/>
  </r>
  <r>
    <d v="2025-12-14T01:16:54"/>
    <x v="9"/>
    <x v="8"/>
    <s v="YEPES TORRES JHON ALEXANDER"/>
    <x v="0"/>
    <x v="0"/>
    <n v="206"/>
    <n v="22.8888888888889"/>
    <n v="195.713868613139"/>
    <m/>
    <n v="109227.6131"/>
    <x v="0"/>
    <n v="11460"/>
    <x v="1592"/>
    <x v="0"/>
    <m/>
  </r>
  <r>
    <d v="2025-12-14T01:16:54"/>
    <x v="1"/>
    <x v="9"/>
    <s v="DAVID  HENRY GIOVANNY"/>
    <x v="4"/>
    <x v="0"/>
    <n v="141"/>
    <n v="20.1428571428571"/>
    <n v="152.22189781021899"/>
    <m/>
    <n v="84954.810200000007"/>
    <x v="1"/>
    <n v="11460"/>
    <x v="1592"/>
    <x v="0"/>
    <m/>
  </r>
  <r>
    <d v="2025-12-14T01:16:55"/>
    <x v="9"/>
    <x v="10"/>
    <s v="MIRANDA MACHADO ALVARO"/>
    <x v="6"/>
    <x v="0"/>
    <n v="208"/>
    <n v="26"/>
    <n v="173.96788321167901"/>
    <s v="2 Descuentos (Despachador y conduct) "/>
    <n v="97091.2117"/>
    <x v="0"/>
    <n v="11460"/>
    <x v="1592"/>
    <x v="0"/>
    <m/>
  </r>
  <r>
    <d v="2025-12-14T01:16:55"/>
    <x v="1"/>
    <x v="11"/>
    <s v="DURANGO PAEZ GILDARDO"/>
    <x v="3"/>
    <x v="0"/>
    <n v="214"/>
    <n v="21.4"/>
    <n v="217.45985401459899"/>
    <m/>
    <n v="121364.01459999999"/>
    <x v="1"/>
    <n v="11460"/>
    <x v="1592"/>
    <x v="0"/>
    <m/>
  </r>
  <r>
    <d v="2025-12-14T01:16:55"/>
    <x v="9"/>
    <x v="12"/>
    <s v="HERNANDEZ MACIAS GILBERTO"/>
    <x v="0"/>
    <x v="0"/>
    <n v="184"/>
    <n v="20.4444444444444"/>
    <n v="195.713868613139"/>
    <m/>
    <n v="109227.6131"/>
    <x v="1"/>
    <n v="11460"/>
    <x v="1592"/>
    <x v="0"/>
    <m/>
  </r>
  <r>
    <d v="2025-12-14T01:16:56"/>
    <x v="1"/>
    <x v="13"/>
    <s v="PEREZ GARCIA JUAN ESTEBAN"/>
    <x v="3"/>
    <x v="0"/>
    <n v="202"/>
    <n v="20.2"/>
    <n v="217.45985401459899"/>
    <s v="2 Descuentos (Usuarios desubicados) "/>
    <n v="121364.01459999999"/>
    <x v="0"/>
    <n v="11460"/>
    <x v="1592"/>
    <x v="0"/>
    <m/>
  </r>
  <r>
    <d v="2025-12-14T01:16:56"/>
    <x v="9"/>
    <x v="14"/>
    <s v="PARRA VILLA YUBER ALONSO"/>
    <x v="0"/>
    <x v="0"/>
    <n v="209"/>
    <n v="23.2222222222222"/>
    <n v="195.713868613139"/>
    <m/>
    <n v="109227.6131"/>
    <x v="0"/>
    <n v="11460"/>
    <x v="1592"/>
    <x v="0"/>
    <m/>
  </r>
  <r>
    <d v="2025-12-14T01:16:57"/>
    <x v="1"/>
    <x v="15"/>
    <s v="ALBERTO ARISTIZABAL RAFAEL"/>
    <x v="0"/>
    <x v="0"/>
    <n v="206"/>
    <n v="22.8888888888889"/>
    <n v="195.713868613139"/>
    <s v="1 Descuento (Despachador) "/>
    <n v="109227.6131"/>
    <x v="0"/>
    <n v="11460"/>
    <x v="1592"/>
    <x v="0"/>
    <m/>
  </r>
  <r>
    <d v="2025-12-14T01:16:57"/>
    <x v="9"/>
    <x v="16"/>
    <s v="MACEA ARBELAEZ MATEO"/>
    <x v="2"/>
    <x v="0"/>
    <n v="126"/>
    <n v="22.909090909090899"/>
    <n v="119.60291970802901"/>
    <m/>
    <n v="66750.207999999999"/>
    <x v="0"/>
    <n v="11460"/>
    <x v="1592"/>
    <x v="0"/>
    <m/>
  </r>
  <r>
    <d v="2025-12-14T01:16:57"/>
    <x v="1"/>
    <x v="17"/>
    <s v="VALENCIA MENDOZA JHON"/>
    <x v="9"/>
    <x v="0"/>
    <n v="260"/>
    <n v="21.6666666666667"/>
    <n v="260.951824817518"/>
    <s v="1 Descuento (Usuario desubicado) "/>
    <n v="145636.8175"/>
    <x v="0"/>
    <n v="11460"/>
    <x v="1592"/>
    <x v="0"/>
    <m/>
  </r>
  <r>
    <d v="2025-12-14T01:16:58"/>
    <x v="9"/>
    <x v="18"/>
    <s v="MACIAS HERNANDEZ JULIAN DAVID"/>
    <x v="6"/>
    <x v="0"/>
    <n v="178"/>
    <n v="22.25"/>
    <n v="173.96788321167901"/>
    <m/>
    <n v="97091.2117"/>
    <x v="0"/>
    <n v="11460"/>
    <x v="1592"/>
    <x v="0"/>
    <m/>
  </r>
  <r>
    <d v="2025-12-14T01:16:58"/>
    <x v="1"/>
    <x v="19"/>
    <s v="QUIRAMA CASTAEDA JHON JADER"/>
    <x v="3"/>
    <x v="0"/>
    <n v="203"/>
    <n v="20.3"/>
    <n v="217.45985401459899"/>
    <m/>
    <n v="121364.01459999999"/>
    <x v="1"/>
    <n v="11460"/>
    <x v="1592"/>
    <x v="0"/>
    <m/>
  </r>
  <r>
    <d v="2025-12-14T01:16:59"/>
    <x v="9"/>
    <x v="20"/>
    <s v="SALDARRIAGA PARRA LUIS ALBERTO "/>
    <x v="3"/>
    <x v="0"/>
    <n v="245"/>
    <n v="24.5"/>
    <n v="217.45985401459899"/>
    <s v="1 Descuento (Controlador) "/>
    <n v="121364.01459999999"/>
    <x v="2"/>
    <n v="11460"/>
    <x v="1592"/>
    <x v="0"/>
    <m/>
  </r>
  <r>
    <d v="2025-12-14T01:16:59"/>
    <x v="1"/>
    <x v="21"/>
    <s v="JIMENEZ HERNANDEZ ESTEBAN CAMILO"/>
    <x v="0"/>
    <x v="0"/>
    <n v="156"/>
    <n v="17.3333333333333"/>
    <n v="195.713868613139"/>
    <m/>
    <n v="109227.6131"/>
    <x v="0"/>
    <n v="11460"/>
    <x v="1592"/>
    <x v="0"/>
    <m/>
  </r>
  <r>
    <d v="2025-12-14T01:16:59"/>
    <x v="9"/>
    <x v="38"/>
    <s v="OSORIO URREGO SANTIAGO"/>
    <x v="2"/>
    <x v="0"/>
    <n v="177"/>
    <n v="27.230769230769202"/>
    <n v="141.34890510948901"/>
    <s v="1 Descuento (Usuario desubicado) "/>
    <n v="78886.609500000006"/>
    <x v="1"/>
    <n v="11460"/>
    <x v="1592"/>
    <x v="0"/>
    <m/>
  </r>
  <r>
    <d v="2025-12-14T01:17:00"/>
    <x v="1"/>
    <x v="22"/>
    <s v="CIRO MARIN RODRIGO ALBERTO"/>
    <x v="6"/>
    <x v="0"/>
    <n v="170"/>
    <n v="21.25"/>
    <n v="173.96788321167901"/>
    <s v="2 Descuentos (Usuarios desubicados) "/>
    <n v="97091.2117"/>
    <x v="0"/>
    <n v="11460"/>
    <x v="1592"/>
    <x v="0"/>
    <m/>
  </r>
  <r>
    <d v="2025-12-14T01:17:00"/>
    <x v="9"/>
    <x v="23"/>
    <s v="FLORES RINCON JORGE ALBERTO"/>
    <x v="2"/>
    <x v="0"/>
    <n v="134"/>
    <n v="22.3333333333333"/>
    <n v="130.475912408759"/>
    <m/>
    <n v="72818.408800000005"/>
    <x v="1"/>
    <n v="11460"/>
    <x v="1592"/>
    <x v="0"/>
    <m/>
  </r>
  <r>
    <d v="2025-12-14T01:17:00"/>
    <x v="1"/>
    <x v="24"/>
    <s v="TUBERQUIA  MAICOL"/>
    <x v="6"/>
    <x v="0"/>
    <n v="182"/>
    <n v="22.75"/>
    <n v="173.96788321167901"/>
    <s v="1 Descuento (conduct) "/>
    <n v="97091.2117"/>
    <x v="0"/>
    <n v="11460"/>
    <x v="1592"/>
    <x v="0"/>
    <m/>
  </r>
  <r>
    <d v="2025-12-14T01:17:01"/>
    <x v="9"/>
    <x v="25"/>
    <s v="MURILLO  YOIMAR ANDRES"/>
    <x v="0"/>
    <x v="0"/>
    <n v="162"/>
    <n v="18"/>
    <n v="195.713868613139"/>
    <m/>
    <n v="109227.6131"/>
    <x v="0"/>
    <n v="11460"/>
    <x v="1592"/>
    <x v="0"/>
    <m/>
  </r>
  <r>
    <d v="2025-12-14T01:17:01"/>
    <x v="1"/>
    <x v="26"/>
    <s v="AGUDELO GARCIA LLORDIN ELIAS"/>
    <x v="0"/>
    <x v="0"/>
    <n v="177"/>
    <n v="19.6666666666667"/>
    <n v="195.713868613139"/>
    <m/>
    <n v="109227.6131"/>
    <x v="1"/>
    <n v="11460"/>
    <x v="1592"/>
    <x v="0"/>
    <m/>
  </r>
  <r>
    <d v="2025-12-14T01:17:01"/>
    <x v="9"/>
    <x v="39"/>
    <s v="IBARGUEN GARRIDO JUAN ESTEBAN"/>
    <x v="0"/>
    <x v="0"/>
    <n v="158"/>
    <n v="17.5555555555556"/>
    <n v="195.713868613139"/>
    <m/>
    <n v="109227.6131"/>
    <x v="0"/>
    <n v="11460"/>
    <x v="1592"/>
    <x v="0"/>
    <m/>
  </r>
  <r>
    <d v="2025-12-14T01:17:02"/>
    <x v="1"/>
    <x v="27"/>
    <s v="LAYOS JIMENEZ JOHAN CAMILO"/>
    <x v="0"/>
    <x v="0"/>
    <n v="183"/>
    <n v="20.3333333333333"/>
    <n v="195.713868613139"/>
    <s v="2 Descuentos (Conducts) "/>
    <n v="109227.6131"/>
    <x v="0"/>
    <n v="11460"/>
    <x v="1592"/>
    <x v="0"/>
    <m/>
  </r>
  <r>
    <d v="2025-12-14T01:17:02"/>
    <x v="9"/>
    <x v="28"/>
    <s v="MARULANDA JARAMILLO DAWER ANDRES"/>
    <x v="0"/>
    <x v="0"/>
    <n v="182"/>
    <n v="20.2222222222222"/>
    <n v="195.713868613139"/>
    <m/>
    <n v="109227.6131"/>
    <x v="0"/>
    <n v="11460"/>
    <x v="1592"/>
    <x v="0"/>
    <m/>
  </r>
  <r>
    <d v="2025-12-14T01:17:02"/>
    <x v="1"/>
    <x v="29"/>
    <s v="MONTOYA OSPINA GILBERTO ANTONIO"/>
    <x v="10"/>
    <x v="0"/>
    <n v="76"/>
    <n v="21.714285714285701"/>
    <n v="76.110948905109495"/>
    <m/>
    <n v="42477.405100000004"/>
    <x v="0"/>
    <n v="11460"/>
    <x v="1592"/>
    <x v="0"/>
    <m/>
  </r>
  <r>
    <d v="2025-12-14T01:17:03"/>
    <x v="9"/>
    <x v="31"/>
    <s v="JARAMILLO JARAMILLO FRANCISCO WBEIMAR"/>
    <x v="0"/>
    <x v="0"/>
    <n v="175"/>
    <n v="19.4444444444444"/>
    <n v="195.713868613139"/>
    <m/>
    <n v="109227.6131"/>
    <x v="0"/>
    <n v="11460"/>
    <x v="1592"/>
    <x v="0"/>
    <m/>
  </r>
  <r>
    <d v="2025-12-14T01:17:03"/>
    <x v="1"/>
    <x v="32"/>
    <s v="GUTIERREZ ARICAPA DANIEL HUMBERTO"/>
    <x v="0"/>
    <x v="0"/>
    <n v="209"/>
    <n v="23.2222222222222"/>
    <n v="195.713868613139"/>
    <m/>
    <n v="109227.6131"/>
    <x v="1"/>
    <n v="11460"/>
    <x v="1592"/>
    <x v="0"/>
    <m/>
  </r>
  <r>
    <d v="2025-12-14T01:17:03"/>
    <x v="9"/>
    <x v="33"/>
    <s v="GONZALEZ IPUANA RENE"/>
    <x v="0"/>
    <x v="0"/>
    <n v="183"/>
    <n v="20.3333333333333"/>
    <n v="195.713868613139"/>
    <m/>
    <n v="109227.6131"/>
    <x v="0"/>
    <n v="11460"/>
    <x v="1592"/>
    <x v="0"/>
    <m/>
  </r>
  <r>
    <d v="2025-12-14T01:17:03"/>
    <x v="1"/>
    <x v="34"/>
    <s v="PALMAR PANA EDIXON JOSUE"/>
    <x v="6"/>
    <x v="0"/>
    <n v="207"/>
    <n v="25.875"/>
    <n v="173.96788321167901"/>
    <s v="17 Descuentos (Transbordo) "/>
    <n v="97091.2117"/>
    <x v="0"/>
    <n v="11460"/>
    <x v="1592"/>
    <x v="0"/>
    <m/>
  </r>
  <r>
    <d v="2025-12-14T01:17:04"/>
    <x v="9"/>
    <x v="35"/>
    <s v="OCAMPO OCAMPO ANTONIO JOSE "/>
    <x v="0"/>
    <x v="0"/>
    <n v="228"/>
    <n v="25.3333333333333"/>
    <n v="195.713868613139"/>
    <s v="1 Descuento (conduct) "/>
    <n v="109227.6131"/>
    <x v="0"/>
    <n v="11460"/>
    <x v="1592"/>
    <x v="0"/>
    <m/>
  </r>
  <r>
    <d v="2025-12-14T01:17:04"/>
    <x v="1"/>
    <x v="40"/>
    <s v="LOPERA ALVAREZ ESTIVEN"/>
    <x v="3"/>
    <x v="0"/>
    <n v="262"/>
    <n v="26.2"/>
    <n v="217.45985401459899"/>
    <s v="ANGELO AGUDELO Realiz 5 viajes donde moviliz 153 Usuarios. 1 Descuento (Usuario desubicado) "/>
    <n v="121364.01459999999"/>
    <x v="1"/>
    <n v="11460"/>
    <x v="1592"/>
    <x v="0"/>
    <m/>
  </r>
  <r>
    <d v="2025-12-14T01:17:04"/>
    <x v="1"/>
    <x v="43"/>
    <s v="MARIN ALZATE KEVIN ANDRES"/>
    <x v="0"/>
    <x v="0"/>
    <n v="209"/>
    <n v="23.2222222222222"/>
    <n v="195.713868613139"/>
    <m/>
    <n v="109227.6131"/>
    <x v="1"/>
    <n v="11460"/>
    <x v="1592"/>
    <x v="0"/>
    <m/>
  </r>
  <r>
    <d v="2025-12-15T00:03:34"/>
    <x v="12"/>
    <x v="1"/>
    <s v="SUAREZ ESCUDERO JONATAN"/>
    <x v="3"/>
    <x v="0"/>
    <n v="275"/>
    <n v="27.5"/>
    <n v="227.24935732647799"/>
    <s v="1 Descuento (Despachador) "/>
    <n v="127090.874"/>
    <x v="0"/>
    <n v="15109.523800000001"/>
    <x v="1593"/>
    <x v="0"/>
    <m/>
  </r>
  <r>
    <d v="2025-12-15T00:03:34"/>
    <x v="12"/>
    <x v="37"/>
    <s v="SANCHEZ BETANCOURT FRANSCISCO"/>
    <x v="3"/>
    <x v="0"/>
    <n v="226"/>
    <n v="22.6"/>
    <n v="227.24935732647799"/>
    <s v="1 Descuento (Despachador) "/>
    <n v="127090.874"/>
    <x v="0"/>
    <n v="15109.523800000001"/>
    <x v="1593"/>
    <x v="0"/>
    <m/>
  </r>
  <r>
    <d v="2025-12-15T00:03:34"/>
    <x v="12"/>
    <x v="2"/>
    <s v="VERENZUELA MARTINEZ ALEXANDER"/>
    <x v="0"/>
    <x v="0"/>
    <n v="244"/>
    <n v="27.1111111111111"/>
    <n v="204.52442159383"/>
    <m/>
    <n v="114381.78660000001"/>
    <x v="1"/>
    <n v="15109.523800000001"/>
    <x v="1593"/>
    <x v="0"/>
    <m/>
  </r>
  <r>
    <d v="2025-12-15T00:03:34"/>
    <x v="12"/>
    <x v="3"/>
    <s v="LOPEZ PINEDA DANIEL ESTIVEN"/>
    <x v="0"/>
    <x v="0"/>
    <n v="187"/>
    <n v="20.7777777777778"/>
    <n v="204.52442159383"/>
    <m/>
    <n v="114381.78660000001"/>
    <x v="0"/>
    <n v="15109.523800000001"/>
    <x v="1593"/>
    <x v="0"/>
    <m/>
  </r>
  <r>
    <d v="2025-12-15T00:03:35"/>
    <x v="12"/>
    <x v="5"/>
    <s v="GONZALEZ PEREZ RAFAEL JOSE"/>
    <x v="3"/>
    <x v="0"/>
    <n v="232"/>
    <n v="23.2"/>
    <n v="227.24935732647799"/>
    <m/>
    <n v="127090.874"/>
    <x v="1"/>
    <n v="15109.523800000001"/>
    <x v="1593"/>
    <x v="0"/>
    <m/>
  </r>
  <r>
    <d v="2025-12-15T00:03:35"/>
    <x v="12"/>
    <x v="11"/>
    <s v="DURANGO PAEZ GILDARDO"/>
    <x v="1"/>
    <x v="0"/>
    <n v="246"/>
    <n v="22.363636363636399"/>
    <n v="249.97429305912601"/>
    <s v="Se descuenta 0.5 viaje de 9 24 am ya que NO espera el tiempo indicado en el paradero. "/>
    <n v="133445.3989"/>
    <x v="1"/>
    <n v="15109.523800000001"/>
    <x v="1593"/>
    <x v="2"/>
    <n v="11.362500000000001"/>
  </r>
  <r>
    <d v="2025-12-15T00:03:35"/>
    <x v="12"/>
    <x v="13"/>
    <s v="PEREZ GARCIA JUAN ESTEBAN"/>
    <x v="0"/>
    <x v="0"/>
    <n v="195"/>
    <n v="21.6666666666667"/>
    <n v="204.52442159383"/>
    <s v="1 Descuento (Conduct) "/>
    <n v="114381.78660000001"/>
    <x v="0"/>
    <n v="15109.523800000001"/>
    <x v="1593"/>
    <x v="0"/>
    <m/>
  </r>
  <r>
    <d v="2025-12-15T00:03:36"/>
    <x v="12"/>
    <x v="15"/>
    <s v="FRANCO CARVAJAL GERARDO ANTONIO "/>
    <x v="1"/>
    <x v="0"/>
    <n v="212"/>
    <n v="19.272727272727298"/>
    <n v="249.97429305912601"/>
    <s v="RAFAEL ARISTIZABAL Realiz 3 viajes donde moviliz 37 Usuarios "/>
    <n v="139799.9614"/>
    <x v="0"/>
    <n v="15109.523800000001"/>
    <x v="1593"/>
    <x v="0"/>
    <m/>
  </r>
  <r>
    <d v="2025-12-15T00:03:36"/>
    <x v="12"/>
    <x v="16"/>
    <s v="MACEA ARBELAEZ MATEO"/>
    <x v="2"/>
    <x v="0"/>
    <n v="140"/>
    <n v="23.3333333333333"/>
    <n v="136.34961439588699"/>
    <m/>
    <n v="76254.524399999995"/>
    <x v="0"/>
    <n v="15109.523800000001"/>
    <x v="1593"/>
    <x v="0"/>
    <m/>
  </r>
  <r>
    <d v="2025-12-15T00:03:36"/>
    <x v="12"/>
    <x v="17"/>
    <s v="VALENCIA MENDOZA JHON"/>
    <x v="0"/>
    <x v="0"/>
    <n v="196"/>
    <n v="21.7777777777778"/>
    <n v="204.52442159383"/>
    <m/>
    <n v="114381.78660000001"/>
    <x v="0"/>
    <n v="15109.523800000001"/>
    <x v="1593"/>
    <x v="0"/>
    <m/>
  </r>
  <r>
    <d v="2025-12-15T00:03:36"/>
    <x v="12"/>
    <x v="18"/>
    <s v="MACIAS HERNANDEZ JULIAN DAVID"/>
    <x v="0"/>
    <x v="0"/>
    <n v="186"/>
    <n v="20.6666666666667"/>
    <n v="204.52442159383"/>
    <m/>
    <n v="114381.78660000001"/>
    <x v="0"/>
    <n v="15109.523800000001"/>
    <x v="1593"/>
    <x v="0"/>
    <m/>
  </r>
  <r>
    <d v="2025-12-15T00:03:37"/>
    <x v="12"/>
    <x v="19"/>
    <s v="QUIRAMA CASTAEDA JHON JADER"/>
    <x v="2"/>
    <x v="0"/>
    <n v="110"/>
    <n v="16.923076923076898"/>
    <n v="147.712082262211"/>
    <m/>
    <n v="82609.068100000004"/>
    <x v="1"/>
    <n v="15109.523800000001"/>
    <x v="1593"/>
    <x v="0"/>
    <m/>
  </r>
  <r>
    <d v="2025-12-15T00:03:37"/>
    <x v="12"/>
    <x v="21"/>
    <s v="JIMENEZ HURTADO CARLOS ESTIVEN"/>
    <x v="3"/>
    <x v="0"/>
    <n v="221"/>
    <n v="22.1"/>
    <n v="227.24935732647799"/>
    <s v="3 Descuentos (Conducts) "/>
    <n v="127090.874"/>
    <x v="0"/>
    <n v="15109.523800000001"/>
    <x v="1593"/>
    <x v="0"/>
    <m/>
  </r>
  <r>
    <d v="2025-12-15T00:03:37"/>
    <x v="12"/>
    <x v="26"/>
    <s v="AGUDELO GARCIA LLORDIN ELIAS"/>
    <x v="3"/>
    <x v="0"/>
    <n v="236"/>
    <n v="23.6"/>
    <n v="227.24935732647799"/>
    <m/>
    <n v="127090.874"/>
    <x v="1"/>
    <n v="15109.523800000001"/>
    <x v="1593"/>
    <x v="0"/>
    <m/>
  </r>
  <r>
    <d v="2025-12-15T00:03:38"/>
    <x v="12"/>
    <x v="39"/>
    <s v="PARRA VILLA YUBER ALONSO"/>
    <x v="3"/>
    <x v="0"/>
    <n v="216"/>
    <n v="21.6"/>
    <n v="227.24935732647799"/>
    <m/>
    <n v="127090.874"/>
    <x v="0"/>
    <n v="15109.523800000001"/>
    <x v="1593"/>
    <x v="0"/>
    <m/>
  </r>
  <r>
    <d v="2025-12-15T00:03:38"/>
    <x v="12"/>
    <x v="27"/>
    <s v="LAYOS JIMENEZ JOHAN CAMILO"/>
    <x v="3"/>
    <x v="0"/>
    <n v="207"/>
    <n v="20.7"/>
    <n v="227.24935732647799"/>
    <m/>
    <n v="127090.874"/>
    <x v="0"/>
    <n v="15109.523800000001"/>
    <x v="1593"/>
    <x v="0"/>
    <m/>
  </r>
  <r>
    <d v="2025-12-15T00:03:38"/>
    <x v="12"/>
    <x v="29"/>
    <s v="MONTOYA OSPINA GILBERTO ANTONIO"/>
    <x v="3"/>
    <x v="0"/>
    <n v="242"/>
    <n v="24.2"/>
    <n v="227.24935732647799"/>
    <m/>
    <n v="127090.874"/>
    <x v="0"/>
    <n v="15109.523800000001"/>
    <x v="1593"/>
    <x v="0"/>
    <m/>
  </r>
  <r>
    <d v="2025-12-15T00:03:39"/>
    <x v="12"/>
    <x v="33"/>
    <s v="GONZALEZ IPUANA RENE"/>
    <x v="0"/>
    <x v="0"/>
    <n v="211"/>
    <n v="23.4444444444444"/>
    <n v="204.52442159383"/>
    <s v="1 Descuento (Conduct) "/>
    <n v="114381.78660000001"/>
    <x v="0"/>
    <n v="15109.523800000001"/>
    <x v="1593"/>
    <x v="0"/>
    <m/>
  </r>
  <r>
    <d v="2025-12-15T00:03:39"/>
    <x v="12"/>
    <x v="34"/>
    <s v="PALMAR PANA EDIXON JOSUE"/>
    <x v="0"/>
    <x v="0"/>
    <n v="217"/>
    <n v="24.1111111111111"/>
    <n v="204.52442159383"/>
    <m/>
    <n v="114381.78660000001"/>
    <x v="0"/>
    <n v="15109.523800000001"/>
    <x v="1593"/>
    <x v="0"/>
    <m/>
  </r>
  <r>
    <d v="2025-12-15T00:03:39"/>
    <x v="12"/>
    <x v="35"/>
    <s v="OCAMPO OCAMPO ANTONIO JOSE"/>
    <x v="3"/>
    <x v="0"/>
    <n v="242"/>
    <n v="24.2"/>
    <n v="227.24935732647799"/>
    <m/>
    <n v="127090.874"/>
    <x v="0"/>
    <n v="15109.523800000001"/>
    <x v="1593"/>
    <x v="0"/>
    <m/>
  </r>
  <r>
    <d v="2025-12-15T00:03:40"/>
    <x v="12"/>
    <x v="43"/>
    <s v="MARIN ALZATE KEVIN ANDRES"/>
    <x v="4"/>
    <x v="0"/>
    <n v="179"/>
    <n v="25.571428571428601"/>
    <n v="159.07455012853501"/>
    <m/>
    <n v="88963.611799999999"/>
    <x v="1"/>
    <n v="15109.523800000001"/>
    <x v="1593"/>
    <x v="0"/>
    <m/>
  </r>
  <r>
    <d v="2025-12-16T02:00:32"/>
    <x v="9"/>
    <x v="2"/>
    <s v="LONDOO LOPERA DUVAN ANDRES"/>
    <x v="8"/>
    <x v="0"/>
    <n v="122"/>
    <n v="24.4"/>
    <n v="106.31215469613301"/>
    <m/>
    <n v="59267.610500000003"/>
    <x v="1"/>
    <n v="12214.634099999999"/>
    <x v="1594"/>
    <x v="0"/>
    <m/>
  </r>
  <r>
    <d v="2025-12-16T02:00:31"/>
    <x v="9"/>
    <x v="0"/>
    <s v="HINCAPIE VILLA JUAN ESTIVEN"/>
    <x v="0"/>
    <x v="0"/>
    <n v="163"/>
    <n v="18.1111111111111"/>
    <n v="191.361878453039"/>
    <m/>
    <n v="106681.6989"/>
    <x v="0"/>
    <n v="12214.634099999999"/>
    <x v="1594"/>
    <x v="0"/>
    <m/>
  </r>
  <r>
    <d v="2025-12-16T02:00:31"/>
    <x v="1"/>
    <x v="36"/>
    <s v="PARIAS MURIEL JHON FREDY"/>
    <x v="3"/>
    <x v="0"/>
    <n v="243"/>
    <n v="24.3"/>
    <n v="212.62430939226499"/>
    <m/>
    <n v="118535.22100000001"/>
    <x v="1"/>
    <n v="12214.634099999999"/>
    <x v="1594"/>
    <x v="0"/>
    <m/>
  </r>
  <r>
    <d v="2025-12-16T02:00:32"/>
    <x v="9"/>
    <x v="1"/>
    <s v="ESPINOZA ECHAVARRIA EMANUEL"/>
    <x v="0"/>
    <x v="0"/>
    <n v="176"/>
    <n v="19.5555555555556"/>
    <n v="191.361878453039"/>
    <m/>
    <n v="106681.6989"/>
    <x v="0"/>
    <n v="12214.634099999999"/>
    <x v="1594"/>
    <x v="0"/>
    <m/>
  </r>
  <r>
    <d v="2025-12-16T02:00:32"/>
    <x v="1"/>
    <x v="37"/>
    <s v="SANCHEZ BETANCOURT FRANSCISCO"/>
    <x v="10"/>
    <x v="0"/>
    <n v="99"/>
    <n v="24.75"/>
    <n v="85.049723756906104"/>
    <m/>
    <n v="47414.088400000001"/>
    <x v="0"/>
    <n v="12214.634099999999"/>
    <x v="1594"/>
    <x v="0"/>
    <m/>
  </r>
  <r>
    <d v="2025-12-16T02:00:33"/>
    <x v="1"/>
    <x v="3"/>
    <s v="LOPEZ PINEDA DANIEL ESTIVEN"/>
    <x v="13"/>
    <x v="0"/>
    <n v="267"/>
    <n v="19.071428571428601"/>
    <n v="297.67403314917101"/>
    <m/>
    <n v="165949.3094"/>
    <x v="0"/>
    <n v="12214.634099999999"/>
    <x v="1594"/>
    <x v="0"/>
    <m/>
  </r>
  <r>
    <d v="2025-12-16T02:00:33"/>
    <x v="9"/>
    <x v="4"/>
    <s v="TUBERQUIA URREGO HAROL"/>
    <x v="6"/>
    <x v="0"/>
    <n v="197"/>
    <n v="24.625"/>
    <n v="170.09944751381201"/>
    <m/>
    <n v="94828.176800000001"/>
    <x v="1"/>
    <n v="12214.634099999999"/>
    <x v="1594"/>
    <x v="0"/>
    <m/>
  </r>
  <r>
    <d v="2025-12-16T02:00:33"/>
    <x v="1"/>
    <x v="5"/>
    <s v="GONZALEZ PEREZ RAFAEL JOSE"/>
    <x v="3"/>
    <x v="0"/>
    <n v="203"/>
    <n v="20.3"/>
    <n v="212.62430939226499"/>
    <m/>
    <n v="118535.22100000001"/>
    <x v="1"/>
    <n v="12214.634099999999"/>
    <x v="1594"/>
    <x v="0"/>
    <m/>
  </r>
  <r>
    <d v="2025-12-16T02:00:34"/>
    <x v="9"/>
    <x v="6"/>
    <s v="CARTAGENA RAMIREZ FREDY ALONSO"/>
    <x v="0"/>
    <x v="0"/>
    <n v="224"/>
    <n v="24.8888888888889"/>
    <n v="191.361878453039"/>
    <s v="3 Descuentos (conducts y usuario desubicado) "/>
    <n v="106681.6989"/>
    <x v="0"/>
    <n v="12214.634099999999"/>
    <x v="1594"/>
    <x v="0"/>
    <m/>
  </r>
  <r>
    <d v="2025-12-16T02:00:34"/>
    <x v="9"/>
    <x v="8"/>
    <s v="YEPES TORRES JHON ALEXANDER"/>
    <x v="6"/>
    <x v="0"/>
    <n v="203"/>
    <n v="25.375"/>
    <n v="170.09944751381201"/>
    <m/>
    <n v="94828.176800000001"/>
    <x v="0"/>
    <n v="12214.634099999999"/>
    <x v="1594"/>
    <x v="0"/>
    <m/>
  </r>
  <r>
    <d v="2025-12-16T02:00:34"/>
    <x v="1"/>
    <x v="9"/>
    <s v="DAVID  HENRY GIOVANNY"/>
    <x v="7"/>
    <x v="0"/>
    <n v="90"/>
    <n v="30"/>
    <n v="63.787292817679599"/>
    <m/>
    <n v="35560.566299999999"/>
    <x v="1"/>
    <n v="12214.634099999999"/>
    <x v="1594"/>
    <x v="0"/>
    <m/>
  </r>
  <r>
    <d v="2025-12-16T02:00:35"/>
    <x v="9"/>
    <x v="10"/>
    <s v="MIRANDA MACHADO ALVARO"/>
    <x v="0"/>
    <x v="0"/>
    <n v="152"/>
    <n v="16.8888888888889"/>
    <n v="191.361878453039"/>
    <m/>
    <n v="106681.6989"/>
    <x v="0"/>
    <n v="12214.634099999999"/>
    <x v="1594"/>
    <x v="0"/>
    <m/>
  </r>
  <r>
    <d v="2025-12-16T02:00:35"/>
    <x v="1"/>
    <x v="11"/>
    <s v="VERENZUELA MARTINEZ ALEXANDER"/>
    <x v="3"/>
    <x v="0"/>
    <n v="195"/>
    <n v="19.5"/>
    <n v="212.62430939226499"/>
    <s v="2 Descuentos (Usuarios desubicados) "/>
    <n v="118535.22100000001"/>
    <x v="1"/>
    <n v="12214.634099999999"/>
    <x v="1594"/>
    <x v="0"/>
    <m/>
  </r>
  <r>
    <d v="2025-12-16T02:00:35"/>
    <x v="9"/>
    <x v="12"/>
    <s v="ESPINOZA CHAVARRIA GUILLERMO LEON"/>
    <x v="6"/>
    <x v="0"/>
    <n v="214"/>
    <n v="26.75"/>
    <n v="170.09944751381201"/>
    <m/>
    <n v="94828.176800000001"/>
    <x v="1"/>
    <n v="12214.634099999999"/>
    <x v="1594"/>
    <x v="0"/>
    <m/>
  </r>
  <r>
    <d v="2025-12-16T02:00:36"/>
    <x v="1"/>
    <x v="13"/>
    <s v="PEREZ GARCIA JUAN ESTEBAN"/>
    <x v="1"/>
    <x v="0"/>
    <n v="234"/>
    <n v="21.272727272727298"/>
    <n v="233.88674033149201"/>
    <m/>
    <n v="130388.74310000001"/>
    <x v="0"/>
    <n v="12214.634099999999"/>
    <x v="1594"/>
    <x v="0"/>
    <m/>
  </r>
  <r>
    <d v="2025-12-16T02:00:36"/>
    <x v="9"/>
    <x v="14"/>
    <s v="PARRA VILLA YUBER ALONSO"/>
    <x v="2"/>
    <x v="0"/>
    <n v="113"/>
    <n v="20.545454545454501"/>
    <n v="116.943370165746"/>
    <s v="2 Descuentos (conduct y usuario desubicado) "/>
    <n v="65194.371500000001"/>
    <x v="0"/>
    <n v="12214.634099999999"/>
    <x v="1594"/>
    <x v="0"/>
    <m/>
  </r>
  <r>
    <d v="2025-12-16T02:00:36"/>
    <x v="1"/>
    <x v="15"/>
    <s v="ALBERTO ARISTIZABAL RAFAEL"/>
    <x v="3"/>
    <x v="3"/>
    <n v="196"/>
    <n v="19.600000000000001"/>
    <n v="212.62430939226499"/>
    <m/>
    <n v="118535.22100000001"/>
    <x v="0"/>
    <n v="12214.634099999999"/>
    <x v="1594"/>
    <x v="0"/>
    <m/>
  </r>
  <r>
    <d v="2025-12-16T02:00:37"/>
    <x v="9"/>
    <x v="16"/>
    <s v="MACEA ARBELAEZ MATEO"/>
    <x v="13"/>
    <x v="0"/>
    <n v="293"/>
    <n v="20.928571428571399"/>
    <n v="297.67403314917101"/>
    <s v="5 Descuentos (conducts y despachadores) "/>
    <n v="165949.3094"/>
    <x v="0"/>
    <n v="12214.634099999999"/>
    <x v="1594"/>
    <x v="0"/>
    <m/>
  </r>
  <r>
    <d v="2025-12-16T02:00:37"/>
    <x v="1"/>
    <x v="17"/>
    <s v="VALENCIA MENDOZA JHON"/>
    <x v="3"/>
    <x v="0"/>
    <n v="204"/>
    <n v="20.399999999999999"/>
    <n v="212.62430939226499"/>
    <s v="1 Descuento (Conduct) "/>
    <n v="118535.22100000001"/>
    <x v="0"/>
    <n v="12214.634099999999"/>
    <x v="1594"/>
    <x v="0"/>
    <m/>
  </r>
  <r>
    <d v="2025-12-16T02:00:37"/>
    <x v="9"/>
    <x v="18"/>
    <s v="MACIAS HERNANDEZ JULIAN DAVID"/>
    <x v="0"/>
    <x v="0"/>
    <n v="156"/>
    <n v="17.3333333333333"/>
    <n v="191.361878453039"/>
    <m/>
    <n v="106681.6989"/>
    <x v="0"/>
    <n v="12214.634099999999"/>
    <x v="1594"/>
    <x v="0"/>
    <m/>
  </r>
  <r>
    <d v="2025-12-16T02:00:37"/>
    <x v="1"/>
    <x v="19"/>
    <s v="QUIRAMA CASTAEDA JHON JADER"/>
    <x v="3"/>
    <x v="0"/>
    <n v="207"/>
    <n v="20.7"/>
    <n v="212.62430939226499"/>
    <s v="2 Descuentos (Despachadores) "/>
    <n v="118535.22100000001"/>
    <x v="1"/>
    <n v="12214.634099999999"/>
    <x v="1594"/>
    <x v="0"/>
    <m/>
  </r>
  <r>
    <d v="2025-12-16T02:00:38"/>
    <x v="9"/>
    <x v="20"/>
    <s v="SALDARRIAGA PARRA LUIS ALBERTO"/>
    <x v="6"/>
    <x v="0"/>
    <n v="132"/>
    <n v="16.5"/>
    <n v="170.09944751381201"/>
    <m/>
    <n v="94828.176800000001"/>
    <x v="2"/>
    <n v="12214.634099999999"/>
    <x v="1594"/>
    <x v="0"/>
    <m/>
  </r>
  <r>
    <d v="2025-12-16T02:00:38"/>
    <x v="1"/>
    <x v="21"/>
    <s v="JIMENEZ HERNANDEZ ESTEBAN CAMILO"/>
    <x v="4"/>
    <x v="0"/>
    <n v="203"/>
    <n v="29"/>
    <n v="148.83701657458599"/>
    <s v="3 Descuentos (Jefe de ruta y transbordo) "/>
    <n v="82974.654699999999"/>
    <x v="0"/>
    <n v="12214.634099999999"/>
    <x v="1594"/>
    <x v="0"/>
    <m/>
  </r>
  <r>
    <d v="2025-12-16T02:00:38"/>
    <x v="9"/>
    <x v="38"/>
    <s v="OSORIO URREGO SANTIAGO "/>
    <x v="6"/>
    <x v="0"/>
    <n v="203"/>
    <n v="23.882352941176499"/>
    <n v="180.73066298342499"/>
    <m/>
    <n v="100754.9378"/>
    <x v="1"/>
    <n v="12214.634099999999"/>
    <x v="1594"/>
    <x v="0"/>
    <m/>
  </r>
  <r>
    <d v="2025-12-16T02:00:39"/>
    <x v="1"/>
    <x v="22"/>
    <s v="CIRO MARIN RODRIGO ALBERTO"/>
    <x v="3"/>
    <x v="0"/>
    <n v="208"/>
    <n v="20.8"/>
    <n v="212.62430939226499"/>
    <m/>
    <n v="118535.22100000001"/>
    <x v="0"/>
    <n v="12214.634099999999"/>
    <x v="1594"/>
    <x v="0"/>
    <m/>
  </r>
  <r>
    <d v="2025-12-16T02:00:39"/>
    <x v="9"/>
    <x v="23"/>
    <s v="FLORES RINCON JORGE ALBERTO"/>
    <x v="4"/>
    <x v="0"/>
    <n v="172"/>
    <n v="24.571428571428601"/>
    <n v="148.83701657458599"/>
    <m/>
    <n v="82974.654699999999"/>
    <x v="1"/>
    <n v="12214.634099999999"/>
    <x v="1594"/>
    <x v="0"/>
    <m/>
  </r>
  <r>
    <d v="2025-12-16T02:00:39"/>
    <x v="1"/>
    <x v="24"/>
    <s v="TUBERQUIA  MAICOL"/>
    <x v="1"/>
    <x v="0"/>
    <n v="216"/>
    <n v="19.636363636363601"/>
    <n v="233.88674033149201"/>
    <m/>
    <n v="130388.74310000001"/>
    <x v="0"/>
    <n v="12214.634099999999"/>
    <x v="1594"/>
    <x v="0"/>
    <m/>
  </r>
  <r>
    <d v="2025-12-16T02:00:39"/>
    <x v="9"/>
    <x v="25"/>
    <s v="LEON PEREZ RAUL ENRIQUE"/>
    <x v="10"/>
    <x v="0"/>
    <n v="95"/>
    <n v="27.1428571428571"/>
    <n v="74.418508287292795"/>
    <s v="8 descuentos (transbordo) "/>
    <n v="41487.327299999997"/>
    <x v="0"/>
    <n v="12214.634099999999"/>
    <x v="1594"/>
    <x v="0"/>
    <m/>
  </r>
  <r>
    <d v="2025-12-16T02:00:40"/>
    <x v="1"/>
    <x v="26"/>
    <s v="AGUDELO GARCIA LLORDIN ELIAS"/>
    <x v="11"/>
    <x v="0"/>
    <n v="34"/>
    <n v="17"/>
    <n v="42.524861878453002"/>
    <m/>
    <n v="23707.0442"/>
    <x v="1"/>
    <n v="12214.634099999999"/>
    <x v="1594"/>
    <x v="0"/>
    <m/>
  </r>
  <r>
    <d v="2025-12-16T02:00:40"/>
    <x v="9"/>
    <x v="39"/>
    <s v="FRANCO CARVAJAL GERARDO ANTONIO"/>
    <x v="1"/>
    <x v="0"/>
    <n v="253"/>
    <n v="23"/>
    <n v="233.88674033149201"/>
    <s v="3 Descuentos (Usuarios desubicados y despachador) "/>
    <n v="130388.74310000001"/>
    <x v="0"/>
    <n v="12214.634099999999"/>
    <x v="1594"/>
    <x v="0"/>
    <m/>
  </r>
  <r>
    <d v="2025-12-16T02:00:40"/>
    <x v="1"/>
    <x v="27"/>
    <s v="JIMENEZ HURTADO CARLOS ESTIVEN"/>
    <x v="3"/>
    <x v="0"/>
    <n v="237"/>
    <n v="23.7"/>
    <n v="212.62430939226499"/>
    <m/>
    <n v="118535.22100000001"/>
    <x v="0"/>
    <n v="12214.634099999999"/>
    <x v="1594"/>
    <x v="0"/>
    <m/>
  </r>
  <r>
    <d v="2025-12-16T02:00:41"/>
    <x v="9"/>
    <x v="28"/>
    <s v="MARULANDA JARAMILLO DAWER ANDRES"/>
    <x v="9"/>
    <x v="0"/>
    <n v="202"/>
    <n v="16.8333333333333"/>
    <n v="255.149171270718"/>
    <m/>
    <n v="142242.26519999999"/>
    <x v="0"/>
    <n v="12214.634099999999"/>
    <x v="1594"/>
    <x v="0"/>
    <m/>
  </r>
  <r>
    <d v="2025-12-16T02:00:41"/>
    <x v="1"/>
    <x v="29"/>
    <s v="MONTOYA OSPINA GILBERTO ANTONIO"/>
    <x v="9"/>
    <x v="0"/>
    <n v="291"/>
    <n v="24.25"/>
    <n v="255.149171270718"/>
    <m/>
    <n v="142242.26519999999"/>
    <x v="0"/>
    <n v="12214.634099999999"/>
    <x v="1594"/>
    <x v="0"/>
    <m/>
  </r>
  <r>
    <d v="2025-12-16T02:00:41"/>
    <x v="9"/>
    <x v="31"/>
    <s v="MARTINEZ CHAVERRA LUIS NORBERTO"/>
    <x v="1"/>
    <x v="0"/>
    <n v="225"/>
    <n v="20.454545454545499"/>
    <n v="233.88674033149201"/>
    <m/>
    <n v="130388.74310000001"/>
    <x v="0"/>
    <n v="12214.634099999999"/>
    <x v="1594"/>
    <x v="0"/>
    <m/>
  </r>
  <r>
    <d v="2025-12-16T02:00:41"/>
    <x v="1"/>
    <x v="32"/>
    <s v="TABORDA ROJAS DIEGO ALEJANDRO"/>
    <x v="3"/>
    <x v="0"/>
    <n v="212"/>
    <n v="21.2"/>
    <n v="212.62430939226499"/>
    <s v="2 Descuentos (conducts) "/>
    <n v="118535.22100000001"/>
    <x v="1"/>
    <n v="12214.634099999999"/>
    <x v="1594"/>
    <x v="0"/>
    <m/>
  </r>
  <r>
    <d v="2025-12-16T02:00:42"/>
    <x v="9"/>
    <x v="33"/>
    <s v="GONZALEZ IPUANA RENE"/>
    <x v="0"/>
    <x v="0"/>
    <n v="168"/>
    <n v="18.6666666666667"/>
    <n v="191.361878453039"/>
    <m/>
    <n v="106681.6989"/>
    <x v="0"/>
    <n v="12214.634099999999"/>
    <x v="1594"/>
    <x v="0"/>
    <m/>
  </r>
  <r>
    <d v="2025-12-16T02:00:42"/>
    <x v="1"/>
    <x v="34"/>
    <s v="PALMAR PANA EDIXON JOSUE"/>
    <x v="12"/>
    <x v="0"/>
    <n v="245"/>
    <n v="18.846153846153801"/>
    <n v="276.41160220994499"/>
    <m/>
    <n v="154095.7873"/>
    <x v="0"/>
    <n v="12214.634099999999"/>
    <x v="1594"/>
    <x v="0"/>
    <m/>
  </r>
  <r>
    <d v="2025-12-16T02:00:42"/>
    <x v="9"/>
    <x v="35"/>
    <s v="LOPERA ALVAREZ ESTIVEN"/>
    <x v="0"/>
    <x v="0"/>
    <n v="185"/>
    <n v="20.5555555555556"/>
    <n v="191.361878453039"/>
    <m/>
    <n v="106681.6989"/>
    <x v="0"/>
    <n v="12214.634099999999"/>
    <x v="1594"/>
    <x v="0"/>
    <m/>
  </r>
  <r>
    <d v="2025-12-16T02:00:43"/>
    <x v="1"/>
    <x v="40"/>
    <s v="AGUDELO GARCIA DENIN ANGELO"/>
    <x v="0"/>
    <x v="0"/>
    <n v="157"/>
    <n v="17.4444444444444"/>
    <n v="191.361878453039"/>
    <m/>
    <n v="106681.6989"/>
    <x v="1"/>
    <n v="12214.634099999999"/>
    <x v="1594"/>
    <x v="0"/>
    <m/>
  </r>
  <r>
    <d v="2025-12-16T02:00:43"/>
    <x v="9"/>
    <x v="42"/>
    <s v="ARAQUE ARROYAVE JOSE ALBEIRO"/>
    <x v="3"/>
    <x v="0"/>
    <n v="226"/>
    <n v="22.6"/>
    <n v="212.62430939226499"/>
    <s v="HAROL TUBERQUIA Reali 3 viajes donde moviliz 67 usuarios "/>
    <n v="118535.22100000001"/>
    <x v="1"/>
    <n v="12214.634099999999"/>
    <x v="1594"/>
    <x v="0"/>
    <m/>
  </r>
  <r>
    <d v="2025-12-16T02:00:43"/>
    <x v="1"/>
    <x v="43"/>
    <s v="MARIN ALZATE KEVIN ANDRES"/>
    <x v="10"/>
    <x v="0"/>
    <n v="82"/>
    <n v="23.428571428571399"/>
    <n v="74.418508287292795"/>
    <m/>
    <n v="41487.327299999997"/>
    <x v="1"/>
    <n v="12214.634099999999"/>
    <x v="1594"/>
    <x v="0"/>
    <m/>
  </r>
  <r>
    <d v="2025-12-17T01:50:48"/>
    <x v="1"/>
    <x v="0"/>
    <s v="HINCAPIE VILLA JUAN ESTIVEN"/>
    <x v="2"/>
    <x v="0"/>
    <n v="156"/>
    <n v="26"/>
    <n v="135.221140472879"/>
    <m/>
    <n v="75594.367199999993"/>
    <x v="0"/>
    <n v="11273.170700000001"/>
    <x v="1595"/>
    <x v="0"/>
    <m/>
  </r>
  <r>
    <d v="2025-12-17T01:50:48"/>
    <x v="9"/>
    <x v="36"/>
    <s v="PARIAS MURIEL JHON FREDY"/>
    <x v="4"/>
    <x v="0"/>
    <n v="173"/>
    <n v="24.714285714285701"/>
    <n v="157.75799721835901"/>
    <s v="2 Descuentos (Usuarios desubicados) "/>
    <n v="88193.428400000004"/>
    <x v="1"/>
    <n v="11273.170700000001"/>
    <x v="1595"/>
    <x v="0"/>
    <m/>
  </r>
  <r>
    <d v="2025-12-17T01:50:48"/>
    <x v="1"/>
    <x v="1"/>
    <s v="ESPINOZA ECHAVARRIA EMANUEL"/>
    <x v="6"/>
    <x v="0"/>
    <n v="180"/>
    <n v="22.5"/>
    <n v="180.29485396383899"/>
    <s v="1 Descuento (Despachador) "/>
    <n v="100792.4896"/>
    <x v="0"/>
    <n v="11273.170700000001"/>
    <x v="1595"/>
    <x v="0"/>
    <m/>
  </r>
  <r>
    <d v="2025-12-17T01:50:49"/>
    <x v="9"/>
    <x v="37"/>
    <s v="SANCHEZ BETANCOURT FRANSCISCO"/>
    <x v="10"/>
    <x v="0"/>
    <n v="82"/>
    <n v="18.2222222222222"/>
    <n v="101.415855354659"/>
    <m/>
    <n v="56695.775399999999"/>
    <x v="0"/>
    <n v="11273.170700000001"/>
    <x v="1595"/>
    <x v="0"/>
    <m/>
  </r>
  <r>
    <d v="2025-12-17T01:50:49"/>
    <x v="1"/>
    <x v="2"/>
    <s v="VERENZUELA MARTINEZ ALEXANDER"/>
    <x v="8"/>
    <x v="0"/>
    <n v="138"/>
    <n v="27.6"/>
    <n v="112.68428372739901"/>
    <m/>
    <n v="62995.305999999997"/>
    <x v="1"/>
    <n v="11273.170700000001"/>
    <x v="1595"/>
    <x v="0"/>
    <m/>
  </r>
  <r>
    <d v="2025-12-17T01:50:49"/>
    <x v="9"/>
    <x v="3"/>
    <s v="HENAO MUOZ FERNEY"/>
    <x v="3"/>
    <x v="0"/>
    <n v="229"/>
    <n v="22.9"/>
    <n v="225.36856745479801"/>
    <m/>
    <n v="125990.61199999999"/>
    <x v="0"/>
    <n v="11273.170700000001"/>
    <x v="1595"/>
    <x v="0"/>
    <m/>
  </r>
  <r>
    <d v="2025-12-17T01:50:50"/>
    <x v="1"/>
    <x v="4"/>
    <s v="TUBERQUIA URREGO HAROL"/>
    <x v="1"/>
    <x v="0"/>
    <n v="277"/>
    <n v="25.181818181818201"/>
    <n v="247.90542420027799"/>
    <m/>
    <n v="138589.67319999999"/>
    <x v="1"/>
    <n v="11273.170700000001"/>
    <x v="1595"/>
    <x v="0"/>
    <m/>
  </r>
  <r>
    <d v="2025-12-17T01:50:50"/>
    <x v="9"/>
    <x v="5"/>
    <s v="GONZALEZ PEREZ RAFAEL JOSE"/>
    <x v="0"/>
    <x v="0"/>
    <n v="166"/>
    <n v="18.4444444444444"/>
    <n v="202.831710709319"/>
    <s v="Se descuenta 0.5 viaje de 10 54 am ya que NO ingresa a placita zea. "/>
    <n v="107091.9783"/>
    <x v="1"/>
    <n v="11273.170700000001"/>
    <x v="1595"/>
    <x v="2"/>
    <n v="11.2685"/>
  </r>
  <r>
    <d v="2025-12-17T01:50:50"/>
    <x v="1"/>
    <x v="6"/>
    <s v="CARTAGENA RAMIREZ FREDY ALONSO"/>
    <x v="4"/>
    <x v="0"/>
    <n v="185"/>
    <n v="26.428571428571399"/>
    <n v="157.75799721835901"/>
    <m/>
    <n v="88193.428400000004"/>
    <x v="0"/>
    <n v="11273.170700000001"/>
    <x v="1595"/>
    <x v="0"/>
    <m/>
  </r>
  <r>
    <d v="2025-12-17T01:50:50"/>
    <x v="1"/>
    <x v="8"/>
    <s v="YEPES TORRES JHON ALEXANDER"/>
    <x v="0"/>
    <x v="0"/>
    <n v="226"/>
    <n v="25.1111111111111"/>
    <n v="202.831710709319"/>
    <m/>
    <n v="113391.5508"/>
    <x v="0"/>
    <n v="11273.170700000001"/>
    <x v="1595"/>
    <x v="0"/>
    <m/>
  </r>
  <r>
    <d v="2025-12-17T01:50:51"/>
    <x v="9"/>
    <x v="9"/>
    <s v="DAVID  HENRY GIOVANNY"/>
    <x v="0"/>
    <x v="0"/>
    <n v="238"/>
    <n v="26.4444444444444"/>
    <n v="202.831710709319"/>
    <m/>
    <n v="113391.5508"/>
    <x v="1"/>
    <n v="11273.170700000001"/>
    <x v="1595"/>
    <x v="0"/>
    <m/>
  </r>
  <r>
    <d v="2025-12-17T01:50:51"/>
    <x v="1"/>
    <x v="10"/>
    <s v="MIRANDA MACHADO ALVARO"/>
    <x v="6"/>
    <x v="0"/>
    <n v="180"/>
    <n v="22.5"/>
    <n v="180.29485396383899"/>
    <m/>
    <n v="100792.4896"/>
    <x v="0"/>
    <n v="11273.170700000001"/>
    <x v="1595"/>
    <x v="0"/>
    <m/>
  </r>
  <r>
    <d v="2025-12-17T01:50:51"/>
    <x v="9"/>
    <x v="11"/>
    <s v="DURANGO PAEZ GILDARDO "/>
    <x v="9"/>
    <x v="0"/>
    <n v="259"/>
    <n v="21.5833333333333"/>
    <n v="270.442280945758"/>
    <s v="ALEXANDER VERENZUELA Realiz 3 viajes donde moviliz 59 Usuarios. 2 Descuentos (conduct y usuario desubicado) "/>
    <n v="151188.73439999999"/>
    <x v="1"/>
    <n v="11273.170700000001"/>
    <x v="1595"/>
    <x v="0"/>
    <m/>
  </r>
  <r>
    <d v="2025-12-17T01:50:52"/>
    <x v="1"/>
    <x v="12"/>
    <s v="HERNANDEZ MACIAS GILBERTO"/>
    <x v="3"/>
    <x v="0"/>
    <n v="238"/>
    <n v="23.8"/>
    <n v="225.36856745479801"/>
    <m/>
    <n v="125990.61199999999"/>
    <x v="1"/>
    <n v="11273.170700000001"/>
    <x v="1595"/>
    <x v="0"/>
    <m/>
  </r>
  <r>
    <d v="2025-12-17T01:50:52"/>
    <x v="1"/>
    <x v="14"/>
    <s v="PARRA VILLA YUBER ALONSO"/>
    <x v="9"/>
    <x v="0"/>
    <n v="255"/>
    <n v="21.25"/>
    <n v="270.442280945758"/>
    <s v="3 Descuentos (Usuario desubicado y conduct) "/>
    <n v="151188.73439999999"/>
    <x v="0"/>
    <n v="11273.170700000001"/>
    <x v="1595"/>
    <x v="0"/>
    <m/>
  </r>
  <r>
    <d v="2025-12-17T01:50:52"/>
    <x v="9"/>
    <x v="13"/>
    <s v="PEREZ GARCIA JUAN ESTEBAN"/>
    <x v="3"/>
    <x v="0"/>
    <n v="190"/>
    <n v="19"/>
    <n v="225.36856745479801"/>
    <m/>
    <n v="125990.61199999999"/>
    <x v="0"/>
    <n v="11273.170700000001"/>
    <x v="1595"/>
    <x v="0"/>
    <m/>
  </r>
  <r>
    <d v="2025-12-17T01:50:53"/>
    <x v="9"/>
    <x v="15"/>
    <s v="ALBERTO ARISTIZABAL RAFAEL"/>
    <x v="3"/>
    <x v="0"/>
    <n v="162"/>
    <n v="16.2"/>
    <n v="225.36856745479801"/>
    <s v="Se descuenta 0.5 viaje de 8 32 am ya que NO espera el tiempo indicado en el paradero. 2 Descuentos (Asociado y usuario desubicado) "/>
    <n v="119691.0395"/>
    <x v="0"/>
    <n v="11273.170700000001"/>
    <x v="1595"/>
    <x v="2"/>
    <n v="11.2685"/>
  </r>
  <r>
    <d v="2025-12-17T01:50:53"/>
    <x v="1"/>
    <x v="16"/>
    <s v="LOPERA ALVAREZ ESTIVEN"/>
    <x v="1"/>
    <x v="0"/>
    <n v="216"/>
    <n v="19.636363636363601"/>
    <n v="247.90542420027799"/>
    <s v="1 Descuento (Despachador) "/>
    <n v="138589.67319999999"/>
    <x v="0"/>
    <n v="11273.170700000001"/>
    <x v="1595"/>
    <x v="0"/>
    <m/>
  </r>
  <r>
    <d v="2025-12-17T01:50:53"/>
    <x v="9"/>
    <x v="17"/>
    <s v="VALENCIA MENDOZA JHON"/>
    <x v="3"/>
    <x v="0"/>
    <n v="220"/>
    <n v="22"/>
    <n v="225.36856745479801"/>
    <m/>
    <n v="125990.61199999999"/>
    <x v="0"/>
    <n v="11273.170700000001"/>
    <x v="1595"/>
    <x v="0"/>
    <m/>
  </r>
  <r>
    <d v="2025-12-17T01:50:54"/>
    <x v="1"/>
    <x v="18"/>
    <s v="DURANGO DAVID JOSE"/>
    <x v="14"/>
    <x v="3"/>
    <n v="19"/>
    <n v="38"/>
    <n v="11.2684283727399"/>
    <m/>
    <n v="6299.5306"/>
    <x v="0"/>
    <n v="11273.170700000001"/>
    <x v="1595"/>
    <x v="0"/>
    <m/>
  </r>
  <r>
    <d v="2025-12-17T01:50:54"/>
    <x v="9"/>
    <x v="19"/>
    <s v="QUIRAMA CASTAEDA JHON JADER"/>
    <x v="0"/>
    <x v="0"/>
    <n v="232"/>
    <n v="25.7777777777778"/>
    <n v="202.831710709319"/>
    <m/>
    <n v="113391.5508"/>
    <x v="1"/>
    <n v="11273.170700000001"/>
    <x v="1595"/>
    <x v="0"/>
    <m/>
  </r>
  <r>
    <d v="2025-12-17T01:50:54"/>
    <x v="1"/>
    <x v="20"/>
    <s v="SALDARRIAGA PARRA LUIS ALBERTO"/>
    <x v="0"/>
    <x v="0"/>
    <n v="221"/>
    <n v="24.5555555555556"/>
    <n v="202.831710709319"/>
    <s v="Se descuenta 0.5 viaje de 9 12 am ya que NO ingresa al 13. "/>
    <n v="113391.5508"/>
    <x v="2"/>
    <n v="11273.170700000001"/>
    <x v="1595"/>
    <x v="0"/>
    <m/>
  </r>
  <r>
    <d v="2025-12-17T01:50:54"/>
    <x v="9"/>
    <x v="21"/>
    <s v="JIMENEZ HERNANDEZ ESTEBAN CAMILO"/>
    <x v="2"/>
    <x v="0"/>
    <n v="119"/>
    <n v="21.636363636363601"/>
    <n v="123.952712100139"/>
    <m/>
    <n v="69294.836599999995"/>
    <x v="0"/>
    <n v="11273.170700000001"/>
    <x v="1595"/>
    <x v="0"/>
    <m/>
  </r>
  <r>
    <d v="2025-12-17T01:50:55"/>
    <x v="1"/>
    <x v="38"/>
    <s v="OSORIO URREGO SANTIAGO"/>
    <x v="12"/>
    <x v="0"/>
    <n v="328"/>
    <n v="25.230769230769202"/>
    <n v="292.97913769123801"/>
    <m/>
    <n v="163787.79550000001"/>
    <x v="1"/>
    <n v="11273.170700000001"/>
    <x v="1595"/>
    <x v="0"/>
    <m/>
  </r>
  <r>
    <d v="2025-12-17T01:50:55"/>
    <x v="9"/>
    <x v="22"/>
    <s v="CIRO MARIN RODRIGO ALBERTO"/>
    <x v="12"/>
    <x v="0"/>
    <n v="256"/>
    <n v="19.692307692307701"/>
    <n v="292.97913769123801"/>
    <s v="JHONATAN SUAREZ Realiz 7 viajes donde moviliz 141 Usuarios "/>
    <n v="157488.223"/>
    <x v="0"/>
    <n v="11273.170700000001"/>
    <x v="1595"/>
    <x v="2"/>
    <n v="11.2685"/>
  </r>
  <r>
    <d v="2025-12-17T01:50:55"/>
    <x v="1"/>
    <x v="23"/>
    <s v="FLORES RINCON JORGE ALBERTO"/>
    <x v="3"/>
    <x v="0"/>
    <n v="255"/>
    <n v="25.5"/>
    <n v="225.36856745479801"/>
    <s v="2 Descuentos (Despachador) "/>
    <n v="125990.61199999999"/>
    <x v="1"/>
    <n v="11273.170700000001"/>
    <x v="1595"/>
    <x v="0"/>
    <m/>
  </r>
  <r>
    <d v="2025-12-17T01:50:56"/>
    <x v="9"/>
    <x v="24"/>
    <s v="TUBERQUIA  MAICOL"/>
    <x v="1"/>
    <x v="0"/>
    <n v="212"/>
    <n v="19.272727272727298"/>
    <n v="247.90542420027799"/>
    <m/>
    <n v="138589.67319999999"/>
    <x v="0"/>
    <n v="11273.170700000001"/>
    <x v="1595"/>
    <x v="0"/>
    <m/>
  </r>
  <r>
    <d v="2025-12-17T01:50:56"/>
    <x v="1"/>
    <x v="26"/>
    <s v="JIMENEZ HURTADO CARLOS ESTIVEN"/>
    <x v="0"/>
    <x v="0"/>
    <n v="218"/>
    <n v="24.2222222222222"/>
    <n v="202.831710709319"/>
    <s v="1 Descuento (Conduct) "/>
    <n v="113391.5508"/>
    <x v="1"/>
    <n v="11273.170700000001"/>
    <x v="1595"/>
    <x v="0"/>
    <m/>
  </r>
  <r>
    <d v="2025-12-17T01:50:56"/>
    <x v="9"/>
    <x v="39"/>
    <s v="FRANCO CARVAJAL GERARDO ANTONIO"/>
    <x v="0"/>
    <x v="0"/>
    <n v="228"/>
    <n v="25.3333333333333"/>
    <n v="202.831710709319"/>
    <s v="1 Descuento (Usuario desubicado) "/>
    <n v="113391.5508"/>
    <x v="0"/>
    <n v="11273.170700000001"/>
    <x v="1595"/>
    <x v="0"/>
    <m/>
  </r>
  <r>
    <d v="2025-12-17T01:50:57"/>
    <x v="1"/>
    <x v="27"/>
    <s v="LAYOS JIMENEZ JOHAN CAMILO"/>
    <x v="0"/>
    <x v="0"/>
    <n v="206"/>
    <n v="22.8888888888889"/>
    <n v="202.831710709319"/>
    <s v="1 Descuento (transbordo) "/>
    <n v="113391.5508"/>
    <x v="0"/>
    <n v="11273.170700000001"/>
    <x v="1595"/>
    <x v="0"/>
    <m/>
  </r>
  <r>
    <d v="2025-12-17T01:50:57"/>
    <x v="9"/>
    <x v="28"/>
    <s v="MARULANDA JARAMILLO DAWER ANDRES"/>
    <x v="0"/>
    <x v="0"/>
    <n v="181"/>
    <n v="20.1111111111111"/>
    <n v="202.831710709319"/>
    <s v="3 Descuentos (conducts, jefe de ruta y transbordo) "/>
    <n v="113391.5508"/>
    <x v="0"/>
    <n v="11273.170700000001"/>
    <x v="1595"/>
    <x v="0"/>
    <m/>
  </r>
  <r>
    <d v="2025-12-17T01:50:57"/>
    <x v="1"/>
    <x v="29"/>
    <s v="MONTOYA OSPINA GILBERTO ANTONIO"/>
    <x v="1"/>
    <x v="0"/>
    <n v="250"/>
    <n v="22.727272727272702"/>
    <n v="247.90542420027799"/>
    <m/>
    <n v="138589.67319999999"/>
    <x v="0"/>
    <n v="11273.170700000001"/>
    <x v="1595"/>
    <x v="0"/>
    <m/>
  </r>
  <r>
    <d v="2025-12-17T01:50:58"/>
    <x v="9"/>
    <x v="31"/>
    <s v="MARTINEZ CHAVERRA LUIS NORBERTO"/>
    <x v="3"/>
    <x v="0"/>
    <n v="234"/>
    <n v="23.4"/>
    <n v="225.36856745479801"/>
    <m/>
    <n v="125990.61199999999"/>
    <x v="0"/>
    <n v="11273.170700000001"/>
    <x v="1595"/>
    <x v="0"/>
    <m/>
  </r>
  <r>
    <d v="2025-12-17T01:50:58"/>
    <x v="1"/>
    <x v="32"/>
    <s v="TABORDA ROJAS DIEGO ALEJANDRO"/>
    <x v="4"/>
    <x v="0"/>
    <n v="184"/>
    <n v="26.285714285714299"/>
    <n v="157.75799721835901"/>
    <m/>
    <n v="88193.428400000004"/>
    <x v="1"/>
    <n v="11273.170700000001"/>
    <x v="1595"/>
    <x v="0"/>
    <m/>
  </r>
  <r>
    <d v="2025-12-17T01:50:58"/>
    <x v="9"/>
    <x v="33"/>
    <s v="GONZALEZ IPUANA RENE"/>
    <x v="6"/>
    <x v="0"/>
    <n v="189"/>
    <n v="23.625"/>
    <n v="180.29485396383899"/>
    <s v="1 Descuento (Usuario desubicado) "/>
    <n v="100792.4896"/>
    <x v="0"/>
    <n v="11273.170700000001"/>
    <x v="1595"/>
    <x v="0"/>
    <m/>
  </r>
  <r>
    <d v="2025-12-17T01:50:58"/>
    <x v="1"/>
    <x v="34"/>
    <s v="PALMAR PANA EDIXON JOSUE"/>
    <x v="1"/>
    <x v="0"/>
    <n v="233"/>
    <n v="21.181818181818201"/>
    <n v="247.90542420027799"/>
    <m/>
    <n v="138589.67319999999"/>
    <x v="0"/>
    <n v="11273.170700000001"/>
    <x v="1595"/>
    <x v="0"/>
    <m/>
  </r>
  <r>
    <d v="2025-12-17T01:50:59"/>
    <x v="9"/>
    <x v="35"/>
    <s v="OCAMPO OCAMPO ANTONIO JOSE"/>
    <x v="3"/>
    <x v="0"/>
    <n v="214"/>
    <n v="21.4"/>
    <n v="225.36856745479801"/>
    <s v="2 Descuentos (Controlador)"/>
    <n v="125990.61199999999"/>
    <x v="0"/>
    <n v="11273.170700000001"/>
    <x v="1595"/>
    <x v="0"/>
    <m/>
  </r>
  <r>
    <d v="2025-12-17T01:50:59"/>
    <x v="1"/>
    <x v="41"/>
    <s v="JARAMILLO JARAMILLO FRANCISCO WBEIMAR"/>
    <x v="0"/>
    <x v="0"/>
    <n v="197"/>
    <n v="21.8888888888889"/>
    <n v="202.831710709319"/>
    <m/>
    <n v="113391.5508"/>
    <x v="1"/>
    <n v="11273.170700000001"/>
    <x v="1595"/>
    <x v="0"/>
    <m/>
  </r>
  <r>
    <d v="2025-12-17T01:50:59"/>
    <x v="9"/>
    <x v="40"/>
    <s v="AGUDELO GARCIA DENIN ANGELO"/>
    <x v="8"/>
    <x v="0"/>
    <n v="130"/>
    <n v="26"/>
    <n v="112.68428372739901"/>
    <s v="Se descuenta 0.5 viaje de 9 58 am ya que NO ingresa al 13. "/>
    <n v="56695.733500000002"/>
    <x v="1"/>
    <n v="11273.170700000001"/>
    <x v="1595"/>
    <x v="2"/>
    <n v="11.2685"/>
  </r>
  <r>
    <d v="2025-12-17T01:51:00"/>
    <x v="1"/>
    <x v="42"/>
    <s v="ARAQUE ARROYAVE JOSE ALBEIRO"/>
    <x v="2"/>
    <x v="0"/>
    <n v="101"/>
    <n v="16.8333333333333"/>
    <n v="135.221140472879"/>
    <s v="2 Descuentos (Transbordo) "/>
    <n v="75594.367199999993"/>
    <x v="1"/>
    <n v="11273.170700000001"/>
    <x v="1595"/>
    <x v="0"/>
    <m/>
  </r>
  <r>
    <d v="2025-12-17T01:51:00"/>
    <x v="9"/>
    <x v="43"/>
    <s v="MARIN ALZATE KEVIN ANDRES"/>
    <x v="4"/>
    <x v="0"/>
    <n v="125"/>
    <n v="17.8571428571429"/>
    <n v="157.75799721835901"/>
    <m/>
    <n v="88193.428400000004"/>
    <x v="1"/>
    <n v="11273.170700000001"/>
    <x v="1595"/>
    <x v="0"/>
    <m/>
  </r>
  <r>
    <d v="2025-12-18T01:39:52"/>
    <x v="9"/>
    <x v="0"/>
    <s v="HINCAPIE VILLA JUAN ESTIVEN"/>
    <x v="3"/>
    <x v="0"/>
    <n v="256"/>
    <n v="25.6"/>
    <n v="225.72192513369001"/>
    <m/>
    <n v="126197.3262"/>
    <x v="0"/>
    <n v="12173.170700000001"/>
    <x v="1596"/>
    <x v="0"/>
    <m/>
  </r>
  <r>
    <d v="2025-12-18T01:39:53"/>
    <x v="1"/>
    <x v="36"/>
    <s v="PARIAS MURIEL JHON FREDY"/>
    <x v="0"/>
    <x v="0"/>
    <n v="232"/>
    <n v="25.7777777777778"/>
    <n v="203.149732620321"/>
    <m/>
    <n v="113577.59359999999"/>
    <x v="1"/>
    <n v="12173.170700000001"/>
    <x v="1596"/>
    <x v="0"/>
    <m/>
  </r>
  <r>
    <d v="2025-12-18T01:39:53"/>
    <x v="9"/>
    <x v="1"/>
    <s v="ESPINOZA ECHAVARRIA EMANUEL"/>
    <x v="0"/>
    <x v="0"/>
    <n v="224"/>
    <n v="24.8888888888889"/>
    <n v="203.149732620321"/>
    <s v="2 Descuentos (Despachador y usuario desubicado) "/>
    <n v="113577.59359999999"/>
    <x v="0"/>
    <n v="12173.170700000001"/>
    <x v="1596"/>
    <x v="0"/>
    <m/>
  </r>
  <r>
    <d v="2025-12-18T01:39:53"/>
    <x v="1"/>
    <x v="37"/>
    <s v="SANCHEZ BETANCOURT FRANSCISCO"/>
    <x v="0"/>
    <x v="0"/>
    <n v="255"/>
    <n v="28.3333333333333"/>
    <n v="203.149732620321"/>
    <s v="1 Descuento (Despachador) "/>
    <n v="113577.59359999999"/>
    <x v="0"/>
    <n v="12173.170700000001"/>
    <x v="1596"/>
    <x v="0"/>
    <m/>
  </r>
  <r>
    <d v="2025-12-18T01:39:54"/>
    <x v="9"/>
    <x v="2"/>
    <s v="VERENZUELA MARTINEZ ALEXANDER"/>
    <x v="3"/>
    <x v="0"/>
    <n v="217"/>
    <n v="21.7"/>
    <n v="225.72192513369001"/>
    <m/>
    <n v="126197.3262"/>
    <x v="1"/>
    <n v="12173.170700000001"/>
    <x v="1596"/>
    <x v="0"/>
    <m/>
  </r>
  <r>
    <d v="2025-12-18T01:39:54"/>
    <x v="1"/>
    <x v="3"/>
    <s v="LOPEZ PINEDA DANIEL ESTIVEN"/>
    <x v="1"/>
    <x v="0"/>
    <n v="240"/>
    <n v="21.818181818181799"/>
    <n v="248.29411764705901"/>
    <m/>
    <n v="138817.0588"/>
    <x v="0"/>
    <n v="12173.170700000001"/>
    <x v="1596"/>
    <x v="0"/>
    <m/>
  </r>
  <r>
    <d v="2025-12-18T01:39:55"/>
    <x v="9"/>
    <x v="4"/>
    <s v="TUBERQUIA URREGO HAROL"/>
    <x v="6"/>
    <x v="0"/>
    <n v="152"/>
    <n v="19"/>
    <n v="180.577540106952"/>
    <m/>
    <n v="100957.861"/>
    <x v="1"/>
    <n v="12173.170700000001"/>
    <x v="1596"/>
    <x v="0"/>
    <m/>
  </r>
  <r>
    <d v="2025-12-18T01:39:55"/>
    <x v="1"/>
    <x v="5"/>
    <s v="JARAMILLO JARAMILLO FRANCISCO WBEIMAR"/>
    <x v="0"/>
    <x v="0"/>
    <n v="195"/>
    <n v="21.6666666666667"/>
    <n v="203.149732620321"/>
    <s v="2 Descuentos (Despachador) "/>
    <n v="113577.59359999999"/>
    <x v="1"/>
    <n v="12173.170700000001"/>
    <x v="1596"/>
    <x v="0"/>
    <m/>
  </r>
  <r>
    <d v="2025-12-18T01:39:56"/>
    <x v="9"/>
    <x v="6"/>
    <s v="CARTAGENA RAMIREZ FREDY ALONSO"/>
    <x v="0"/>
    <x v="0"/>
    <n v="195"/>
    <n v="21.6666666666667"/>
    <n v="203.149732620321"/>
    <m/>
    <n v="113577.59359999999"/>
    <x v="0"/>
    <n v="12173.170700000001"/>
    <x v="1596"/>
    <x v="0"/>
    <m/>
  </r>
  <r>
    <d v="2025-12-18T01:39:56"/>
    <x v="1"/>
    <x v="9"/>
    <s v="DAVID  HENRY GIOVANNY"/>
    <x v="3"/>
    <x v="0"/>
    <n v="248"/>
    <n v="24.8"/>
    <n v="225.72192513369001"/>
    <s v="3 Descuentos (Transbordo y despachador) "/>
    <n v="126197.3262"/>
    <x v="1"/>
    <n v="12173.170700000001"/>
    <x v="1596"/>
    <x v="0"/>
    <m/>
  </r>
  <r>
    <d v="2025-12-18T01:39:56"/>
    <x v="9"/>
    <x v="8"/>
    <s v="YEPES TORRES JHON ALEXANDER"/>
    <x v="0"/>
    <x v="0"/>
    <n v="204"/>
    <n v="22.6666666666667"/>
    <n v="203.149732620321"/>
    <m/>
    <n v="113577.59359999999"/>
    <x v="0"/>
    <n v="12173.170700000001"/>
    <x v="1596"/>
    <x v="0"/>
    <m/>
  </r>
  <r>
    <d v="2025-12-18T01:39:57"/>
    <x v="9"/>
    <x v="10"/>
    <s v="MACIAS HERNANDEZ JULIAN DAVID"/>
    <x v="0"/>
    <x v="0"/>
    <n v="189"/>
    <n v="21"/>
    <n v="203.149732620321"/>
    <m/>
    <n v="113577.59359999999"/>
    <x v="0"/>
    <n v="12173.170700000001"/>
    <x v="1596"/>
    <x v="0"/>
    <m/>
  </r>
  <r>
    <d v="2025-12-18T01:39:57"/>
    <x v="1"/>
    <x v="11"/>
    <s v="DURANGO PAEZ GILDARDO"/>
    <x v="12"/>
    <x v="0"/>
    <n v="266"/>
    <n v="20.461538461538499"/>
    <n v="293.43850267379702"/>
    <m/>
    <n v="164056.52410000001"/>
    <x v="1"/>
    <n v="12173.170700000001"/>
    <x v="1596"/>
    <x v="0"/>
    <m/>
  </r>
  <r>
    <d v="2025-12-18T01:39:58"/>
    <x v="9"/>
    <x v="12"/>
    <s v="HERNANDEZ MACIAS GILBERTO"/>
    <x v="3"/>
    <x v="0"/>
    <n v="194"/>
    <n v="19.399999999999999"/>
    <n v="225.72192513369001"/>
    <m/>
    <n v="126197.3262"/>
    <x v="1"/>
    <n v="12173.170700000001"/>
    <x v="1596"/>
    <x v="0"/>
    <m/>
  </r>
  <r>
    <d v="2025-12-18T01:39:58"/>
    <x v="1"/>
    <x v="13"/>
    <s v="MURILLO  YOIMAR ANDRES"/>
    <x v="0"/>
    <x v="0"/>
    <n v="187"/>
    <n v="20.7777777777778"/>
    <n v="203.149732620321"/>
    <m/>
    <n v="113577.59359999999"/>
    <x v="0"/>
    <n v="12173.170700000001"/>
    <x v="1596"/>
    <x v="0"/>
    <m/>
  </r>
  <r>
    <d v="2025-12-18T01:39:59"/>
    <x v="9"/>
    <x v="14"/>
    <s v="PARRA VILLA YUBER ALONSO"/>
    <x v="0"/>
    <x v="0"/>
    <n v="163"/>
    <n v="18.1111111111111"/>
    <n v="203.149732620321"/>
    <s v="Se descuenta 0.5 viaje de 12 52 pm ya que NO ingresa a la minorista. "/>
    <n v="107267.7836"/>
    <x v="0"/>
    <n v="12173.170700000001"/>
    <x v="1596"/>
    <x v="2"/>
    <n v="11.286"/>
  </r>
  <r>
    <d v="2025-12-18T01:39:59"/>
    <x v="1"/>
    <x v="15"/>
    <s v="ALBERTO ARISTIZABAL RAFAEL"/>
    <x v="0"/>
    <x v="0"/>
    <n v="167"/>
    <n v="18.5555555555556"/>
    <n v="203.149732620321"/>
    <m/>
    <n v="113577.59359999999"/>
    <x v="0"/>
    <n v="12173.170700000001"/>
    <x v="1596"/>
    <x v="0"/>
    <m/>
  </r>
  <r>
    <d v="2025-12-18T01:39:59"/>
    <x v="9"/>
    <x v="16"/>
    <s v="MACEA ARBELAEZ MATEO"/>
    <x v="0"/>
    <x v="0"/>
    <n v="169"/>
    <n v="18.7777777777778"/>
    <n v="203.149732620321"/>
    <m/>
    <n v="113577.59359999999"/>
    <x v="0"/>
    <n v="12173.170700000001"/>
    <x v="1596"/>
    <x v="0"/>
    <m/>
  </r>
  <r>
    <d v="2025-12-18T01:40:00"/>
    <x v="1"/>
    <x v="17"/>
    <s v="VALENCIA MENDOZA JHON"/>
    <x v="3"/>
    <x v="0"/>
    <n v="243"/>
    <n v="24.3"/>
    <n v="225.72192513369001"/>
    <m/>
    <n v="126197.3262"/>
    <x v="0"/>
    <n v="12173.170700000001"/>
    <x v="1596"/>
    <x v="0"/>
    <m/>
  </r>
  <r>
    <d v="2025-12-18T01:40:01"/>
    <x v="9"/>
    <x v="18"/>
    <s v="DURANGO DAVID JOSE"/>
    <x v="2"/>
    <x v="0"/>
    <n v="138"/>
    <n v="21.230769230769202"/>
    <n v="146.719251336898"/>
    <m/>
    <n v="82028.262000000002"/>
    <x v="0"/>
    <n v="12173.170700000001"/>
    <x v="1596"/>
    <x v="0"/>
    <m/>
  </r>
  <r>
    <d v="2025-12-18T01:40:01"/>
    <x v="1"/>
    <x v="19"/>
    <s v="QUIRAMA CASTAEDA JHON JADER"/>
    <x v="0"/>
    <x v="0"/>
    <n v="244"/>
    <n v="27.1111111111111"/>
    <n v="203.149732620321"/>
    <s v="Se descuenta 0.5 viaje de 3 pm ya que NO ingresa a la minorista. "/>
    <n v="107267.7836"/>
    <x v="1"/>
    <n v="12173.170700000001"/>
    <x v="1596"/>
    <x v="2"/>
    <n v="11.286"/>
  </r>
  <r>
    <d v="2025-12-18T01:40:01"/>
    <x v="9"/>
    <x v="20"/>
    <s v="LOPERA ALVAREZ ESTIVEN"/>
    <x v="0"/>
    <x v="0"/>
    <n v="198"/>
    <n v="22"/>
    <n v="203.149732620321"/>
    <m/>
    <n v="113577.59359999999"/>
    <x v="2"/>
    <n v="12173.170700000001"/>
    <x v="1596"/>
    <x v="0"/>
    <m/>
  </r>
  <r>
    <d v="2025-12-18T01:40:02"/>
    <x v="1"/>
    <x v="21"/>
    <s v="JIMENEZ HERNANDEZ ESTEBAN CAMILO"/>
    <x v="6"/>
    <x v="0"/>
    <n v="183"/>
    <n v="22.875"/>
    <n v="180.577540106952"/>
    <m/>
    <n v="100957.861"/>
    <x v="0"/>
    <n v="12173.170700000001"/>
    <x v="1596"/>
    <x v="0"/>
    <m/>
  </r>
  <r>
    <d v="2025-12-18T01:40:02"/>
    <x v="9"/>
    <x v="38"/>
    <s v="OSORIO URREGO SANTIAGO"/>
    <x v="6"/>
    <x v="0"/>
    <n v="169"/>
    <n v="21.125"/>
    <n v="180.577540106952"/>
    <m/>
    <n v="100957.861"/>
    <x v="1"/>
    <n v="12173.170700000001"/>
    <x v="1596"/>
    <x v="0"/>
    <m/>
  </r>
  <r>
    <d v="2025-12-18T01:40:03"/>
    <x v="1"/>
    <x v="22"/>
    <s v="CIRO MARIN RODRIGO ALBERTO"/>
    <x v="6"/>
    <x v="0"/>
    <n v="172"/>
    <n v="21.5"/>
    <n v="180.577540106952"/>
    <s v="2 Descuentos (Conducts) "/>
    <n v="100957.861"/>
    <x v="0"/>
    <n v="12173.170700000001"/>
    <x v="1596"/>
    <x v="0"/>
    <m/>
  </r>
  <r>
    <d v="2025-12-18T01:40:03"/>
    <x v="9"/>
    <x v="23"/>
    <s v="FLORES RINCON JORGE ALBERTO"/>
    <x v="12"/>
    <x v="0"/>
    <n v="331"/>
    <n v="25.461538461538499"/>
    <n v="293.43850267379702"/>
    <s v="FERNEY HENAO Realiz 7 viajes donde moviliz 172 Usuarios "/>
    <n v="164056.52410000001"/>
    <x v="1"/>
    <n v="12173.170700000001"/>
    <x v="1596"/>
    <x v="0"/>
    <m/>
  </r>
  <r>
    <d v="2025-12-18T01:40:03"/>
    <x v="1"/>
    <x v="24"/>
    <s v="TUBERQUIA  MAICOL"/>
    <x v="3"/>
    <x v="0"/>
    <n v="270"/>
    <n v="27"/>
    <n v="225.72192513369001"/>
    <m/>
    <n v="126197.3262"/>
    <x v="0"/>
    <n v="12173.170700000001"/>
    <x v="1596"/>
    <x v="0"/>
    <m/>
  </r>
  <r>
    <d v="2025-12-18T01:40:04"/>
    <x v="9"/>
    <x v="25"/>
    <s v="LEON PEREZ RAUL ENRIQUE"/>
    <x v="10"/>
    <x v="0"/>
    <n v="109"/>
    <n v="24.2222222222222"/>
    <n v="101.57486631016"/>
    <m/>
    <n v="56788.796799999996"/>
    <x v="0"/>
    <n v="12173.170700000001"/>
    <x v="1596"/>
    <x v="0"/>
    <m/>
  </r>
  <r>
    <d v="2025-12-18T01:40:04"/>
    <x v="1"/>
    <x v="26"/>
    <s v="JIMENEZ HURTADO CARLOS ESTIVEN"/>
    <x v="0"/>
    <x v="0"/>
    <n v="196"/>
    <n v="21.7777777777778"/>
    <n v="203.149732620321"/>
    <m/>
    <n v="113577.59359999999"/>
    <x v="1"/>
    <n v="12173.170700000001"/>
    <x v="1596"/>
    <x v="0"/>
    <m/>
  </r>
  <r>
    <d v="2025-12-18T01:40:05"/>
    <x v="9"/>
    <x v="39"/>
    <s v="FRANCO CARVAJAL GERARDO ANTONIO"/>
    <x v="4"/>
    <x v="0"/>
    <n v="183"/>
    <n v="26.1428571428571"/>
    <n v="158.005347593583"/>
    <s v="2 Descuentos (Conduct y usuario desubicado) "/>
    <n v="88338.128299999997"/>
    <x v="0"/>
    <n v="12173.170700000001"/>
    <x v="1596"/>
    <x v="0"/>
    <m/>
  </r>
  <r>
    <d v="2025-12-18T01:40:05"/>
    <x v="1"/>
    <x v="27"/>
    <s v="LAYOS JIMENEZ JOHAN CAMILO"/>
    <x v="0"/>
    <x v="0"/>
    <n v="202"/>
    <n v="22.4444444444444"/>
    <n v="203.149732620321"/>
    <m/>
    <n v="113577.59359999999"/>
    <x v="0"/>
    <n v="12173.170700000001"/>
    <x v="1596"/>
    <x v="0"/>
    <m/>
  </r>
  <r>
    <d v="2025-12-18T01:40:05"/>
    <x v="9"/>
    <x v="28"/>
    <s v="MARULANDA JARAMILLO DAWER ANDRES"/>
    <x v="0"/>
    <x v="0"/>
    <n v="170"/>
    <n v="18.8888888888889"/>
    <n v="203.149732620321"/>
    <m/>
    <n v="113577.59359999999"/>
    <x v="0"/>
    <n v="12173.170700000001"/>
    <x v="1596"/>
    <x v="0"/>
    <m/>
  </r>
  <r>
    <d v="2025-12-18T01:40:06"/>
    <x v="1"/>
    <x v="29"/>
    <s v="MONTOYA OSPINA GILBERTO ANTONIO"/>
    <x v="9"/>
    <x v="0"/>
    <n v="300"/>
    <n v="25"/>
    <n v="270.86631016042799"/>
    <m/>
    <n v="151436.79139999999"/>
    <x v="0"/>
    <n v="12173.170700000001"/>
    <x v="1596"/>
    <x v="0"/>
    <m/>
  </r>
  <r>
    <d v="2025-12-18T01:40:06"/>
    <x v="9"/>
    <x v="31"/>
    <s v="MARTINEZ CHAVERRA LUIS NORBERTO"/>
    <x v="0"/>
    <x v="0"/>
    <n v="220"/>
    <n v="24.4444444444444"/>
    <n v="203.149732620321"/>
    <s v="1 Descuento (Despachador) "/>
    <n v="113577.59359999999"/>
    <x v="0"/>
    <n v="12173.170700000001"/>
    <x v="1596"/>
    <x v="0"/>
    <m/>
  </r>
  <r>
    <d v="2025-12-18T01:40:06"/>
    <x v="1"/>
    <x v="32"/>
    <s v="TABORDA ROJAS DIEGO ALEJANDRO"/>
    <x v="3"/>
    <x v="0"/>
    <n v="281"/>
    <n v="28.1"/>
    <n v="225.72192513369001"/>
    <s v="2 Descuentos (Usuarios desubicados) "/>
    <n v="126197.3262"/>
    <x v="1"/>
    <n v="12173.170700000001"/>
    <x v="1596"/>
    <x v="0"/>
    <m/>
  </r>
  <r>
    <d v="2025-12-18T01:40:07"/>
    <x v="9"/>
    <x v="33"/>
    <s v="GONZALEZ IPUANA RENE"/>
    <x v="0"/>
    <x v="0"/>
    <n v="150"/>
    <n v="16.6666666666667"/>
    <n v="203.149732620321"/>
    <m/>
    <n v="113577.59359999999"/>
    <x v="0"/>
    <n v="12173.170700000001"/>
    <x v="1596"/>
    <x v="0"/>
    <m/>
  </r>
  <r>
    <d v="2025-12-18T01:40:07"/>
    <x v="9"/>
    <x v="34"/>
    <s v="PALMAR PANA EDIXON JOSUE "/>
    <x v="0"/>
    <x v="0"/>
    <n v="198"/>
    <n v="22"/>
    <n v="203.149732620321"/>
    <m/>
    <n v="113577.59359999999"/>
    <x v="0"/>
    <n v="12173.170700000001"/>
    <x v="1596"/>
    <x v="0"/>
    <m/>
  </r>
  <r>
    <d v="2025-12-18T01:40:08"/>
    <x v="1"/>
    <x v="35"/>
    <s v="OCAMPO OCAMPO ANTONIO JOSE "/>
    <x v="3"/>
    <x v="0"/>
    <n v="204"/>
    <n v="20.399999999999999"/>
    <n v="225.72192513369001"/>
    <s v="4 Descuentos (Transbordo) "/>
    <n v="126197.3262"/>
    <x v="0"/>
    <n v="12173.170700000001"/>
    <x v="1596"/>
    <x v="0"/>
    <m/>
  </r>
  <r>
    <d v="2025-12-18T01:40:08"/>
    <x v="9"/>
    <x v="40"/>
    <s v="AGUDELO GARCIA DENIN ANGELO"/>
    <x v="0"/>
    <x v="3"/>
    <n v="185"/>
    <n v="20.5555555555556"/>
    <n v="203.149732620321"/>
    <m/>
    <n v="113577.59359999999"/>
    <x v="1"/>
    <n v="12173.170700000001"/>
    <x v="1596"/>
    <x v="0"/>
    <m/>
  </r>
  <r>
    <d v="2025-12-18T01:40:08"/>
    <x v="1"/>
    <x v="42"/>
    <s v="ARAQUE ARROYAVE JOSE ALBEIRO"/>
    <x v="6"/>
    <x v="0"/>
    <n v="179"/>
    <n v="22.375"/>
    <n v="180.577540106952"/>
    <m/>
    <n v="100957.861"/>
    <x v="1"/>
    <n v="12173.170700000001"/>
    <x v="1596"/>
    <x v="0"/>
    <m/>
  </r>
  <r>
    <d v="2025-12-18T01:40:09"/>
    <x v="1"/>
    <x v="43"/>
    <s v="MARIN ALZATE KEVIN ANDRES"/>
    <x v="4"/>
    <x v="0"/>
    <n v="164"/>
    <n v="23.428571428571399"/>
    <n v="158.005347593583"/>
    <m/>
    <n v="88338.128299999997"/>
    <x v="1"/>
    <n v="12173.170700000001"/>
    <x v="1596"/>
    <x v="0"/>
    <m/>
  </r>
  <r>
    <d v="2025-12-19T01:56:05"/>
    <x v="1"/>
    <x v="0"/>
    <s v="SUAREZ ESCUDERO JONATAN"/>
    <x v="9"/>
    <x v="1"/>
    <n v="234"/>
    <n v="19.5"/>
    <n v="265.63710777626198"/>
    <s v="Se descuenta 1 viaje de 11 31 am ya que NO presta el servicio adecuado. 10 Descuentos (Transbordo) "/>
    <n v="136013.14799999999"/>
    <x v="0"/>
    <n v="12517.948700000001"/>
    <x v="1597"/>
    <x v="1"/>
    <n v="22.135999999999999"/>
  </r>
  <r>
    <d v="2025-12-19T01:56:06"/>
    <x v="9"/>
    <x v="36"/>
    <s v="PARIAS MURIEL JHON FREDY"/>
    <x v="0"/>
    <x v="0"/>
    <n v="211"/>
    <n v="23.4444444444444"/>
    <n v="199.22783083219599"/>
    <s v="7 Descuentos (Transbordo) "/>
    <n v="111283.281"/>
    <x v="1"/>
    <n v="12517.948700000001"/>
    <x v="1597"/>
    <x v="0"/>
    <m/>
  </r>
  <r>
    <d v="2025-12-19T01:56:06"/>
    <x v="1"/>
    <x v="1"/>
    <s v="ESPINOZA ECHAVARRIA EMANUEL "/>
    <x v="3"/>
    <x v="0"/>
    <n v="200"/>
    <n v="20"/>
    <n v="221.36425648021799"/>
    <m/>
    <n v="123648.09"/>
    <x v="0"/>
    <n v="12517.948700000001"/>
    <x v="1597"/>
    <x v="0"/>
    <m/>
  </r>
  <r>
    <d v="2025-12-19T01:56:06"/>
    <x v="9"/>
    <x v="37"/>
    <s v="SANCHEZ BETANCOURT FRANSCISCO"/>
    <x v="3"/>
    <x v="0"/>
    <n v="203"/>
    <n v="20.3"/>
    <n v="221.36425648021799"/>
    <s v="4 Descuentos (transbordo y despachador) "/>
    <n v="123648.09"/>
    <x v="0"/>
    <n v="12517.948700000001"/>
    <x v="1597"/>
    <x v="0"/>
    <m/>
  </r>
  <r>
    <d v="2025-12-19T01:56:07"/>
    <x v="1"/>
    <x v="2"/>
    <s v="VERENZUELA MARTINEZ ALEXANDER"/>
    <x v="3"/>
    <x v="0"/>
    <n v="239"/>
    <n v="23.9"/>
    <n v="221.36425648021799"/>
    <s v="8 Descuentos (Transbordo) "/>
    <n v="123648.09"/>
    <x v="1"/>
    <n v="12517.948700000001"/>
    <x v="1597"/>
    <x v="0"/>
    <m/>
  </r>
  <r>
    <d v="2025-12-19T01:56:07"/>
    <x v="9"/>
    <x v="3"/>
    <s v="LOPEZ PINEDA DANIEL ESTIVEN"/>
    <x v="1"/>
    <x v="0"/>
    <n v="265"/>
    <n v="24.090909090909101"/>
    <n v="243.50068212823999"/>
    <s v="4 Descuentos (Transbordo) "/>
    <n v="136012.899"/>
    <x v="0"/>
    <n v="12517.948700000001"/>
    <x v="1597"/>
    <x v="0"/>
    <m/>
  </r>
  <r>
    <d v="2025-12-19T01:56:07"/>
    <x v="1"/>
    <x v="4"/>
    <s v="TUBERQUIA URREGO HAROL"/>
    <x v="9"/>
    <x v="0"/>
    <n v="265"/>
    <n v="22.0833333333333"/>
    <n v="265.63710777626198"/>
    <s v="11 Descuentos (transbordo y usuario desubicado) "/>
    <n v="148377.70800000001"/>
    <x v="1"/>
    <n v="12517.948700000001"/>
    <x v="1597"/>
    <x v="0"/>
    <m/>
  </r>
  <r>
    <d v="2025-12-19T01:56:08"/>
    <x v="9"/>
    <x v="5"/>
    <s v="GONZALEZ PEREZ RAFAEL JOSE"/>
    <x v="3"/>
    <x v="0"/>
    <n v="204"/>
    <n v="20.399999999999999"/>
    <n v="221.36425648021799"/>
    <m/>
    <n v="123648.09"/>
    <x v="1"/>
    <n v="12517.948700000001"/>
    <x v="1597"/>
    <x v="0"/>
    <m/>
  </r>
  <r>
    <d v="2025-12-19T01:56:08"/>
    <x v="9"/>
    <x v="8"/>
    <s v="YEPES TORRES JHON ALEXANDER"/>
    <x v="2"/>
    <x v="0"/>
    <n v="144"/>
    <n v="24"/>
    <n v="132.81855388813099"/>
    <s v="4 Descuentos (Transbordo) "/>
    <n v="74188.854000000007"/>
    <x v="0"/>
    <n v="12517.948700000001"/>
    <x v="1597"/>
    <x v="0"/>
    <m/>
  </r>
  <r>
    <d v="2025-12-19T01:56:09"/>
    <x v="1"/>
    <x v="9"/>
    <s v="MACIAS HERNANDEZ JULIAN DAVID"/>
    <x v="0"/>
    <x v="0"/>
    <n v="145"/>
    <n v="16.1111111111111"/>
    <n v="199.22783083219599"/>
    <s v="Se descuenta 0.5 viaje de 11 23 am ya que NO espera el tiempo indicado en el paradero. 4 Descuentos (Transbordo) "/>
    <n v="105101.001"/>
    <x v="1"/>
    <n v="12517.948700000001"/>
    <x v="1597"/>
    <x v="2"/>
    <n v="11.068"/>
  </r>
  <r>
    <d v="2025-12-19T01:56:09"/>
    <x v="9"/>
    <x v="10"/>
    <s v="MIRANDA MACHADO ALVARO"/>
    <x v="0"/>
    <x v="1"/>
    <n v="217"/>
    <n v="24.1111111111111"/>
    <n v="199.22783083219599"/>
    <s v="Se descuenta 1 viaje de 11 26 am ya que NO presta el servicio adecuado. 14 Descuentos (Transbordo) "/>
    <n v="98918.721000000005"/>
    <x v="0"/>
    <n v="12517.948700000001"/>
    <x v="1597"/>
    <x v="1"/>
    <n v="22.135999999999999"/>
  </r>
  <r>
    <d v="2025-12-19T01:56:09"/>
    <x v="1"/>
    <x v="11"/>
    <s v="DURANGO PAEZ GILDARDO"/>
    <x v="7"/>
    <x v="0"/>
    <n v="91"/>
    <n v="30.3333333333333"/>
    <n v="66.409276944065496"/>
    <s v="1 Descuento (Conduct) "/>
    <n v="37094.427000000003"/>
    <x v="1"/>
    <n v="12517.948700000001"/>
    <x v="1597"/>
    <x v="0"/>
    <m/>
  </r>
  <r>
    <d v="2025-12-19T01:56:10"/>
    <x v="1"/>
    <x v="13"/>
    <s v="MURILLO  YOIMAR ANDRES"/>
    <x v="6"/>
    <x v="0"/>
    <n v="177"/>
    <n v="22.125"/>
    <n v="177.09140518417499"/>
    <s v="13 Descuentos (transbordo) "/>
    <n v="98918.471999999994"/>
    <x v="0"/>
    <n v="12517.948700000001"/>
    <x v="1597"/>
    <x v="0"/>
    <m/>
  </r>
  <r>
    <d v="2025-12-19T01:56:11"/>
    <x v="9"/>
    <x v="15"/>
    <s v="ALBERTO ARISTIZABAL RAFAEL"/>
    <x v="1"/>
    <x v="0"/>
    <n v="234"/>
    <n v="21.272727272727298"/>
    <n v="243.50068212823999"/>
    <s v="4 Descuentos (transbordo y despachador) "/>
    <n v="136012.899"/>
    <x v="0"/>
    <n v="12517.948700000001"/>
    <x v="1597"/>
    <x v="0"/>
    <m/>
  </r>
  <r>
    <d v="2025-12-19T01:56:10"/>
    <x v="9"/>
    <x v="12"/>
    <s v="HERNANDEZ MACIAS GILBERTO"/>
    <x v="3"/>
    <x v="0"/>
    <n v="223"/>
    <n v="22.3"/>
    <n v="221.36425648021799"/>
    <s v="5 Descuentos (Usuarios desubicados y transbordo) "/>
    <n v="123648.09"/>
    <x v="1"/>
    <n v="12517.948700000001"/>
    <x v="1597"/>
    <x v="0"/>
    <m/>
  </r>
  <r>
    <d v="2025-12-19T01:56:11"/>
    <x v="1"/>
    <x v="16"/>
    <s v="MACEA ARBELAEZ MATEO"/>
    <x v="12"/>
    <x v="0"/>
    <n v="247"/>
    <n v="19"/>
    <n v="287.77353342428398"/>
    <s v="17 Descuentos (Transbordo) "/>
    <n v="160742.5171"/>
    <x v="0"/>
    <n v="12517.948700000001"/>
    <x v="1597"/>
    <x v="0"/>
    <m/>
  </r>
  <r>
    <d v="2025-12-19T01:56:11"/>
    <x v="9"/>
    <x v="17"/>
    <s v="VALENCIA MENDOZA JHON"/>
    <x v="10"/>
    <x v="0"/>
    <n v="110"/>
    <n v="27.5"/>
    <n v="88.545702592087295"/>
    <m/>
    <n v="49459.235999999997"/>
    <x v="0"/>
    <n v="12517.948700000001"/>
    <x v="1597"/>
    <x v="0"/>
    <m/>
  </r>
  <r>
    <d v="2025-12-19T01:56:12"/>
    <x v="1"/>
    <x v="18"/>
    <s v="DURANGO DAVID JOSE"/>
    <x v="3"/>
    <x v="0"/>
    <n v="242"/>
    <n v="24.2"/>
    <n v="221.36425648021799"/>
    <s v="HENRY DAVID Realiz 5 viajes donde moviliz 144 Usuarios "/>
    <n v="123648.09"/>
    <x v="0"/>
    <n v="12517.948700000001"/>
    <x v="1597"/>
    <x v="0"/>
    <m/>
  </r>
  <r>
    <d v="2025-12-19T01:56:12"/>
    <x v="9"/>
    <x v="19"/>
    <s v="QUIRAMA CASTAEDA JHON JADER"/>
    <x v="2"/>
    <x v="0"/>
    <n v="123"/>
    <n v="20.5"/>
    <n v="132.81855388813099"/>
    <m/>
    <n v="74188.854000000007"/>
    <x v="1"/>
    <n v="12517.948700000001"/>
    <x v="1597"/>
    <x v="0"/>
    <m/>
  </r>
  <r>
    <d v="2025-12-19T01:56:13"/>
    <x v="1"/>
    <x v="20"/>
    <s v="SALDARRIAGA PARRA LUIS ALBERTO"/>
    <x v="0"/>
    <x v="0"/>
    <n v="164"/>
    <n v="18.2222222222222"/>
    <n v="199.22783083219599"/>
    <m/>
    <n v="111283.281"/>
    <x v="2"/>
    <n v="12517.948700000001"/>
    <x v="1597"/>
    <x v="0"/>
    <m/>
  </r>
  <r>
    <d v="2025-12-19T01:56:13"/>
    <x v="9"/>
    <x v="21"/>
    <s v="JIMENEZ HERNANDEZ ESTEBAN CAMILO"/>
    <x v="0"/>
    <x v="0"/>
    <n v="182"/>
    <n v="20.2222222222222"/>
    <n v="199.22783083219599"/>
    <s v="30 Descuentos (Transbordo) "/>
    <n v="111283.281"/>
    <x v="0"/>
    <n v="12517.948700000001"/>
    <x v="1597"/>
    <x v="0"/>
    <m/>
  </r>
  <r>
    <d v="2025-12-19T01:56:13"/>
    <x v="1"/>
    <x v="38"/>
    <s v="JIMENEZ HURTADO CARLOS ESTIVEN"/>
    <x v="0"/>
    <x v="0"/>
    <n v="192"/>
    <n v="21.3333333333333"/>
    <n v="199.22783083219599"/>
    <s v="14 Descuentos (Transbordo) "/>
    <n v="111283.281"/>
    <x v="1"/>
    <n v="12517.948700000001"/>
    <x v="1597"/>
    <x v="0"/>
    <m/>
  </r>
  <r>
    <d v="2025-12-19T01:56:14"/>
    <x v="9"/>
    <x v="22"/>
    <s v="ESPINOZA CHAVARRIA GUILLERMO LEON"/>
    <x v="0"/>
    <x v="0"/>
    <n v="197"/>
    <n v="21.8888888888889"/>
    <n v="199.22783083219599"/>
    <s v="11 Descuentos (transbordo y despachador) "/>
    <n v="111283.281"/>
    <x v="0"/>
    <n v="12517.948700000001"/>
    <x v="1597"/>
    <x v="0"/>
    <m/>
  </r>
  <r>
    <d v="2025-12-19T01:56:14"/>
    <x v="1"/>
    <x v="23"/>
    <s v="HENAO MUOZ FERNEY"/>
    <x v="13"/>
    <x v="0"/>
    <n v="343"/>
    <n v="24.5"/>
    <n v="309.90995907230598"/>
    <s v="JORGE FLORES Realiz 8 viajes donde moviliz 208 Usuarios. 11 Descuentos (transbordo) "/>
    <n v="173107.32610000001"/>
    <x v="1"/>
    <n v="12517.948700000001"/>
    <x v="1597"/>
    <x v="0"/>
    <m/>
  </r>
  <r>
    <d v="2025-12-19T01:56:15"/>
    <x v="9"/>
    <x v="24"/>
    <s v="TUBERQUIA  MAICOL"/>
    <x v="3"/>
    <x v="0"/>
    <n v="242"/>
    <n v="24.2"/>
    <n v="221.36425648021799"/>
    <s v="8 Descuentos (Transbordo) "/>
    <n v="123648.09"/>
    <x v="0"/>
    <n v="12517.948700000001"/>
    <x v="1597"/>
    <x v="0"/>
    <m/>
  </r>
  <r>
    <d v="2025-12-19T01:56:15"/>
    <x v="1"/>
    <x v="25"/>
    <s v="LEON PEREZ RAUL ENRIQUE"/>
    <x v="0"/>
    <x v="0"/>
    <n v="201"/>
    <n v="22.3333333333333"/>
    <n v="199.22783083219599"/>
    <s v="20 Descuentos (Transbordo) "/>
    <n v="111283.281"/>
    <x v="0"/>
    <n v="12517.948700000001"/>
    <x v="1597"/>
    <x v="0"/>
    <m/>
  </r>
  <r>
    <d v="2025-12-19T01:56:15"/>
    <x v="9"/>
    <x v="26"/>
    <s v="AGUDELO GARCIA LLORDIN ELIAS"/>
    <x v="1"/>
    <x v="0"/>
    <n v="213"/>
    <n v="19.363636363636399"/>
    <n v="243.50068212823999"/>
    <s v="2 Descuentos (Usuarios desubicados) "/>
    <n v="136012.899"/>
    <x v="1"/>
    <n v="12517.948700000001"/>
    <x v="1597"/>
    <x v="0"/>
    <m/>
  </r>
  <r>
    <d v="2025-12-19T01:56:16"/>
    <x v="1"/>
    <x v="39"/>
    <s v="FRANCO CARVAJAL GERARDO ANTONIO"/>
    <x v="3"/>
    <x v="0"/>
    <n v="222"/>
    <n v="22.2"/>
    <n v="221.36425648021799"/>
    <s v="1 Descuento (Jefe de ruta) "/>
    <n v="123648.09"/>
    <x v="0"/>
    <n v="12517.948700000001"/>
    <x v="1597"/>
    <x v="0"/>
    <m/>
  </r>
  <r>
    <d v="2025-12-19T01:56:16"/>
    <x v="9"/>
    <x v="27"/>
    <s v="LAYOS JIMENEZ JOHAN CAMILO"/>
    <x v="3"/>
    <x v="0"/>
    <n v="235"/>
    <n v="23.5"/>
    <n v="221.36425648021799"/>
    <s v="4 Descuentos (transbordo) "/>
    <n v="123648.09"/>
    <x v="0"/>
    <n v="12517.948700000001"/>
    <x v="1597"/>
    <x v="0"/>
    <m/>
  </r>
  <r>
    <d v="2025-12-19T01:56:16"/>
    <x v="1"/>
    <x v="28"/>
    <s v="MARULANDA JARAMILLO DAWER ANDRES"/>
    <x v="6"/>
    <x v="0"/>
    <n v="156"/>
    <n v="18.352941176470601"/>
    <n v="188.15961800818599"/>
    <s v="4 Descuentos (Transbordo) "/>
    <n v="105100.8765"/>
    <x v="0"/>
    <n v="12517.948700000001"/>
    <x v="1597"/>
    <x v="0"/>
    <m/>
  </r>
  <r>
    <d v="2025-12-19T01:56:17"/>
    <x v="9"/>
    <x v="29"/>
    <s v="LOPERA ALVAREZ ESTIVEN"/>
    <x v="3"/>
    <x v="0"/>
    <n v="247"/>
    <n v="24.7"/>
    <n v="221.36425648021799"/>
    <s v="4 Descuentos (Transbordo) "/>
    <n v="123648.09"/>
    <x v="0"/>
    <n v="12517.948700000001"/>
    <x v="1597"/>
    <x v="0"/>
    <m/>
  </r>
  <r>
    <d v="2025-12-19T01:56:17"/>
    <x v="1"/>
    <x v="31"/>
    <s v="MARTINEZ CHAVERRA LUIS NORBERTO"/>
    <x v="3"/>
    <x v="0"/>
    <n v="255"/>
    <n v="25.5"/>
    <n v="221.36425648021799"/>
    <s v="9 Descuentos (transbordo)"/>
    <n v="123648.09"/>
    <x v="0"/>
    <n v="12517.948700000001"/>
    <x v="1597"/>
    <x v="0"/>
    <m/>
  </r>
  <r>
    <d v="2025-12-19T01:56:17"/>
    <x v="9"/>
    <x v="32"/>
    <s v="TABORDA ROJAS DIEGO ALEJANDRO"/>
    <x v="0"/>
    <x v="0"/>
    <n v="255"/>
    <n v="28.3333333333333"/>
    <n v="199.22783083219599"/>
    <s v="3 Descuentos (transbordo) "/>
    <n v="111283.281"/>
    <x v="1"/>
    <n v="12517.948700000001"/>
    <x v="1597"/>
    <x v="0"/>
    <m/>
  </r>
  <r>
    <d v="2025-12-19T01:56:18"/>
    <x v="1"/>
    <x v="33"/>
    <s v="GONZALEZ IPUANA RENE"/>
    <x v="3"/>
    <x v="0"/>
    <n v="243"/>
    <n v="24.3"/>
    <n v="221.36425648021799"/>
    <m/>
    <n v="123648.09"/>
    <x v="0"/>
    <n v="12517.948700000001"/>
    <x v="1597"/>
    <x v="0"/>
    <m/>
  </r>
  <r>
    <d v="2025-12-19T01:56:18"/>
    <x v="9"/>
    <x v="34"/>
    <s v="PALMAR PANA EDIXON JOSUE"/>
    <x v="3"/>
    <x v="0"/>
    <n v="224"/>
    <n v="22.4"/>
    <n v="221.36425648021799"/>
    <s v="19 Descuentos (transbordo y conduct) "/>
    <n v="123648.09"/>
    <x v="0"/>
    <n v="12517.948700000001"/>
    <x v="1597"/>
    <x v="0"/>
    <m/>
  </r>
  <r>
    <d v="2025-12-19T01:56:19"/>
    <x v="1"/>
    <x v="35"/>
    <s v="OCAMPO OCAMPO ANTONIO JOSE"/>
    <x v="3"/>
    <x v="0"/>
    <n v="205"/>
    <n v="20.5"/>
    <n v="221.36425648021799"/>
    <s v="9 Descuentos (transbordo)"/>
    <n v="123648.09"/>
    <x v="0"/>
    <n v="12517.948700000001"/>
    <x v="1597"/>
    <x v="0"/>
    <m/>
  </r>
  <r>
    <d v="2025-12-19T01:56:19"/>
    <x v="9"/>
    <x v="40"/>
    <s v="AGUDELO GARCIA DENIN ANGELO"/>
    <x v="0"/>
    <x v="0"/>
    <n v="197"/>
    <n v="21.8888888888889"/>
    <n v="199.22783083219599"/>
    <s v="2 Descuentos (Transbordo) "/>
    <n v="111283.281"/>
    <x v="1"/>
    <n v="12517.948700000001"/>
    <x v="1597"/>
    <x v="0"/>
    <m/>
  </r>
  <r>
    <d v="2025-12-19T01:56:20"/>
    <x v="1"/>
    <x v="42"/>
    <s v="ARAQUE ARROYAVE JOSE ALBEIRO"/>
    <x v="3"/>
    <x v="0"/>
    <n v="200"/>
    <n v="20"/>
    <n v="221.36425648021799"/>
    <s v="16 Descuentos (transbordo y conduct) "/>
    <n v="123648.09"/>
    <x v="1"/>
    <n v="12517.948700000001"/>
    <x v="1597"/>
    <x v="0"/>
    <m/>
  </r>
  <r>
    <d v="2025-12-19T01:56:20"/>
    <x v="1"/>
    <x v="43"/>
    <s v="GUTIERREZ ARICAPA DANIEL HUMBERTO"/>
    <x v="4"/>
    <x v="0"/>
    <n v="166"/>
    <n v="23.714285714285701"/>
    <n v="154.95497953615299"/>
    <m/>
    <n v="86553.663"/>
    <x v="1"/>
    <n v="12517.948700000001"/>
    <x v="1597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  <r>
    <m/>
    <x v="20"/>
    <x v="44"/>
    <m/>
    <x v="18"/>
    <x v="3"/>
    <m/>
    <m/>
    <m/>
    <m/>
    <m/>
    <x v="3"/>
    <m/>
    <x v="159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D46" firstHeaderRow="1" firstDataRow="1" firstDataCol="1"/>
  <pivotFields count="16">
    <pivotField showAll="0"/>
    <pivotField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axis="axisRow" showAll="0">
      <items count="46">
        <item x="0"/>
        <item x="36"/>
        <item x="1"/>
        <item x="37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38"/>
        <item x="22"/>
        <item x="23"/>
        <item x="24"/>
        <item x="25"/>
        <item x="26"/>
        <item x="39"/>
        <item x="27"/>
        <item x="28"/>
        <item x="29"/>
        <item x="30"/>
        <item x="31"/>
        <item x="32"/>
        <item x="33"/>
        <item x="34"/>
        <item x="35"/>
        <item x="41"/>
        <item x="40"/>
        <item x="42"/>
        <item x="43"/>
        <item x="4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60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8"/>
        <item x="1384"/>
        <item x="1385"/>
        <item x="1386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68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t="default"/>
      </items>
    </pivotField>
    <pivotField showAll="0"/>
    <pivotField showAll="0"/>
  </pivotFields>
  <rowFields count="1">
    <field x="2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 t="grand">
      <x/>
    </i>
  </rowItems>
  <colItems count="1">
    <i/>
  </colItems>
  <dataFields count="1"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34" name="Fecha">
      <autoFilter ref="A1">
        <filterColumn colId="0">
          <customFilters>
            <customFilter val="4600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6:C45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2.1 USUARIOS 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12-18T00:00:00" endDate="2025-12-18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12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A9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3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141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140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8113</v>
      </c>
      <c r="R3" s="55">
        <f>+SUM(E6:E1857)/2</f>
        <v>366.5</v>
      </c>
      <c r="S3" s="55">
        <f>+Q3-R3</f>
        <v>7746.5</v>
      </c>
      <c r="T3" s="56">
        <f>+S3/R3</f>
        <v>21.136425648021827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46009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142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22.5" x14ac:dyDescent="0.2">
      <c r="B7" s="136" t="s">
        <v>121</v>
      </c>
      <c r="C7" s="166">
        <v>1</v>
      </c>
      <c r="D7" s="136" t="s">
        <v>176</v>
      </c>
      <c r="E7" s="150">
        <v>12</v>
      </c>
      <c r="F7" s="150">
        <v>1</v>
      </c>
      <c r="G7" s="380">
        <v>234</v>
      </c>
      <c r="H7" s="375">
        <f>+G7/E7</f>
        <v>19.5</v>
      </c>
      <c r="I7" s="376">
        <f>+(SUM($G$7:$G$1048576)/SUM($E$7:$E$1048576))*E7</f>
        <v>265.63710777626193</v>
      </c>
      <c r="J7" s="377">
        <f>+Tabla2[[#This Row],[PROM DE USUARIOS]]-Tabla2[[#This Row],[USUARIOS]]</f>
        <v>31.637107776261928</v>
      </c>
      <c r="K7" s="378" t="s">
        <v>208</v>
      </c>
      <c r="L7" s="163">
        <f>P7*585</f>
        <v>136013.14804911322</v>
      </c>
      <c r="M7" s="162" t="str">
        <f>+VLOOKUP(C7,Lista!B:D,3,0)</f>
        <v>MICRO</v>
      </c>
      <c r="N7" s="366">
        <f t="shared" ref="N7:N45" si="0">+(SUMIFS(G:G,M:M,"MICRO",E:E,"&gt;0")*100)/COUNTIF($E$7:$E$45,"&gt;0")</f>
        <v>12517.948717948719</v>
      </c>
      <c r="O7" s="50">
        <f>+(E7*1)-V7</f>
        <v>11</v>
      </c>
      <c r="P7" s="47">
        <f>+I7-O7-W7</f>
        <v>232.50110777626193</v>
      </c>
      <c r="Q7" s="49">
        <f>+G7-O7</f>
        <v>223</v>
      </c>
      <c r="R7" s="51">
        <f>+E7*$T$3</f>
        <v>253.63710777626193</v>
      </c>
      <c r="S7" s="46">
        <f t="shared" ref="S7:S46" si="1">+R7*550</f>
        <v>139500.40927694406</v>
      </c>
      <c r="T7" s="2" t="str">
        <f>+IF(K7&lt;&gt;"",K7,"")</f>
        <v xml:space="preserve">Se descuenta 1 viaje de 11 31 am ya que NO presta el servicio adecuado. 10 Descuentos (Transbordo) </v>
      </c>
      <c r="U7" s="2">
        <f>+RANK(H7,$H$6:$H$1048576,1)</f>
        <v>6</v>
      </c>
      <c r="V7" s="2">
        <v>1</v>
      </c>
      <c r="W7" s="2">
        <v>22.135999999999999</v>
      </c>
      <c r="Y7" s="2" t="str">
        <f>TRIM(Tabla2[[#This Row],[CONDUCTOR]])</f>
        <v>SUAREZ ESCUDERO JONATAN</v>
      </c>
    </row>
    <row r="8" spans="1:32" x14ac:dyDescent="0.2">
      <c r="B8" s="136" t="s">
        <v>122</v>
      </c>
      <c r="C8" s="137">
        <v>2</v>
      </c>
      <c r="D8" s="151" t="s">
        <v>158</v>
      </c>
      <c r="E8" s="150">
        <v>9</v>
      </c>
      <c r="F8" s="150">
        <v>0</v>
      </c>
      <c r="G8" s="146">
        <v>211</v>
      </c>
      <c r="H8" s="226">
        <f>+G8/E8</f>
        <v>23.444444444444443</v>
      </c>
      <c r="I8" s="227">
        <f>+(SUM($G$7:$G$1048576)/SUM($E$7:$E$1048576))*E8</f>
        <v>199.22783083219645</v>
      </c>
      <c r="J8" s="363">
        <f>+Tabla2[[#This Row],[PROM DE USUARIOS]]-Tabla2[[#This Row],[USUARIOS]]</f>
        <v>-11.772169167803554</v>
      </c>
      <c r="K8" s="151" t="s">
        <v>186</v>
      </c>
      <c r="L8" s="163">
        <f>P8*585</f>
        <v>111283.28103683492</v>
      </c>
      <c r="M8" s="162">
        <f>+VLOOKUP(C8,Lista!B:D,3,0)</f>
        <v>0</v>
      </c>
      <c r="N8" s="366">
        <f t="shared" si="0"/>
        <v>12517.948717948719</v>
      </c>
      <c r="O8" s="50">
        <f>+(E8*1)-V8</f>
        <v>9</v>
      </c>
      <c r="P8" s="47">
        <f>+I8-O8-W8</f>
        <v>190.22783083219645</v>
      </c>
      <c r="Q8" s="49">
        <f>+G8-O8</f>
        <v>202</v>
      </c>
      <c r="R8" s="51">
        <f>+E8*$T$3</f>
        <v>190.22783083219645</v>
      </c>
      <c r="S8" s="46">
        <f t="shared" ref="S8:S45" si="2">+R8*550</f>
        <v>104625.30695770805</v>
      </c>
      <c r="T8" t="str">
        <f>+IF(K8&lt;&gt;"",K8,"")</f>
        <v xml:space="preserve">7 Descuentos (Transbordo) </v>
      </c>
      <c r="U8">
        <f>+RANK(H8,$H$6:$H$1048576,1)</f>
        <v>25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184</v>
      </c>
      <c r="E9" s="150">
        <v>10</v>
      </c>
      <c r="F9" s="150">
        <v>0</v>
      </c>
      <c r="G9" s="146">
        <v>200</v>
      </c>
      <c r="H9" s="226">
        <f>+G9/E9</f>
        <v>20</v>
      </c>
      <c r="I9" s="364">
        <f>+(SUM($G$7:$G$1048576)/SUM($E$7:$E$1048576))*E9</f>
        <v>221.36425648021827</v>
      </c>
      <c r="J9" s="363">
        <f>+Tabla2[[#This Row],[PROM DE USUARIOS]]-Tabla2[[#This Row],[USUARIOS]]</f>
        <v>21.364256480218273</v>
      </c>
      <c r="K9" s="151"/>
      <c r="L9" s="163">
        <f>P9*585</f>
        <v>123648.09004092769</v>
      </c>
      <c r="M9" s="162" t="str">
        <f>+VLOOKUP(C9,Lista!B:D,3,0)</f>
        <v>MICRO</v>
      </c>
      <c r="N9" s="366">
        <f t="shared" si="0"/>
        <v>12517.948717948719</v>
      </c>
      <c r="O9" s="50">
        <f>+(E9*1)-V9</f>
        <v>10</v>
      </c>
      <c r="P9" s="47">
        <f>+I9-O9-W9</f>
        <v>211.36425648021827</v>
      </c>
      <c r="Q9" s="49">
        <f>+G9-O9</f>
        <v>190</v>
      </c>
      <c r="R9" s="51">
        <f>+E9*$T$3</f>
        <v>211.36425648021827</v>
      </c>
      <c r="S9" s="46">
        <f t="shared" si="2"/>
        <v>116250.34106412005</v>
      </c>
      <c r="T9" t="str">
        <f>+IF(K9&lt;&gt;"",K9,"")</f>
        <v/>
      </c>
      <c r="U9">
        <f>+RANK(H9,$H$6:$H$1048576,1)</f>
        <v>7</v>
      </c>
      <c r="Y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150</v>
      </c>
      <c r="E10" s="150">
        <v>10</v>
      </c>
      <c r="F10" s="150">
        <v>0</v>
      </c>
      <c r="G10" s="165">
        <v>203</v>
      </c>
      <c r="H10" s="226">
        <f>+G10/E10</f>
        <v>20.3</v>
      </c>
      <c r="I10" s="227">
        <f>+(SUM($G$7:$G$1048576)/SUM($E$7:$E$1048576))*E10</f>
        <v>221.36425648021827</v>
      </c>
      <c r="J10" s="363">
        <f>+Tabla2[[#This Row],[PROM DE USUARIOS]]-Tabla2[[#This Row],[USUARIOS]]</f>
        <v>18.364256480218273</v>
      </c>
      <c r="K10" s="151" t="s">
        <v>187</v>
      </c>
      <c r="L10" s="163">
        <f>P10*585</f>
        <v>123648.09004092769</v>
      </c>
      <c r="M10" s="162" t="str">
        <f>+VLOOKUP(C10,Lista!B:D,3,0)</f>
        <v>MICRO</v>
      </c>
      <c r="N10" s="366">
        <f t="shared" si="0"/>
        <v>12517.948717948719</v>
      </c>
      <c r="O10" s="50">
        <f>+(E10*1)-V10</f>
        <v>10</v>
      </c>
      <c r="P10" s="47">
        <f>+I10-O10-W10</f>
        <v>211.36425648021827</v>
      </c>
      <c r="Q10" s="49">
        <f>+G10-O10</f>
        <v>193</v>
      </c>
      <c r="R10" s="51">
        <f>+E10*$T$3</f>
        <v>211.36425648021827</v>
      </c>
      <c r="S10" s="46">
        <f t="shared" si="2"/>
        <v>116250.34106412005</v>
      </c>
      <c r="T10" t="str">
        <f>+IF(K10&lt;&gt;"",K10,"")</f>
        <v xml:space="preserve">4 Descuentos (transbordo y despachador) </v>
      </c>
      <c r="U10">
        <f>+RANK(H10,$H$6:$H$1048576,1)</f>
        <v>10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151</v>
      </c>
      <c r="E11" s="150">
        <v>10</v>
      </c>
      <c r="F11" s="150">
        <v>0</v>
      </c>
      <c r="G11" s="146">
        <v>239</v>
      </c>
      <c r="H11" s="226">
        <f>+G11/E11</f>
        <v>23.9</v>
      </c>
      <c r="I11" s="227">
        <f>+(SUM($G$7:$G$1048576)/SUM($E$7:$E$1048576))*E11</f>
        <v>221.36425648021827</v>
      </c>
      <c r="J11" s="363">
        <f>+Tabla2[[#This Row],[PROM DE USUARIOS]]-Tabla2[[#This Row],[USUARIOS]]</f>
        <v>-17.635743519781727</v>
      </c>
      <c r="K11" s="151" t="s">
        <v>188</v>
      </c>
      <c r="L11" s="163">
        <f>P11*585</f>
        <v>123648.09004092769</v>
      </c>
      <c r="M11" s="162">
        <f>+VLOOKUP(C11,Lista!B:D,3,0)</f>
        <v>0</v>
      </c>
      <c r="N11" s="366">
        <f t="shared" si="0"/>
        <v>12517.948717948719</v>
      </c>
      <c r="O11" s="50">
        <f>+(E11*1)-V11</f>
        <v>10</v>
      </c>
      <c r="P11" s="47">
        <f>+I11-O11-W11</f>
        <v>211.36425648021827</v>
      </c>
      <c r="Q11" s="49">
        <f>+G11-O11</f>
        <v>229</v>
      </c>
      <c r="R11" s="51">
        <f>+E11*$T$3</f>
        <v>211.36425648021827</v>
      </c>
      <c r="S11" s="46">
        <f t="shared" si="2"/>
        <v>116250.34106412005</v>
      </c>
      <c r="T11" t="str">
        <f>+IF(K11&lt;&gt;"",K11,"")</f>
        <v xml:space="preserve">8 Descuentos (Transbordo) </v>
      </c>
      <c r="U11">
        <f>+RANK(H11,$H$6:$H$1048576,1)</f>
        <v>28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37">
        <v>6</v>
      </c>
      <c r="D12" s="151" t="s">
        <v>170</v>
      </c>
      <c r="E12" s="150">
        <v>11</v>
      </c>
      <c r="F12" s="150">
        <v>0</v>
      </c>
      <c r="G12" s="165">
        <v>265</v>
      </c>
      <c r="H12" s="226">
        <f>+G12/E12</f>
        <v>24.09090909090909</v>
      </c>
      <c r="I12" s="227">
        <f>+(SUM($G$7:$G$1048576)/SUM($E$7:$E$1048576))*E12</f>
        <v>243.5006821282401</v>
      </c>
      <c r="J12" s="363">
        <f>+Tabla2[[#This Row],[PROM DE USUARIOS]]-Tabla2[[#This Row],[USUARIOS]]</f>
        <v>-21.499317871759899</v>
      </c>
      <c r="K12" s="151" t="s">
        <v>189</v>
      </c>
      <c r="L12" s="163">
        <f>P12*585</f>
        <v>136012.89904502046</v>
      </c>
      <c r="M12" s="162" t="str">
        <f>+VLOOKUP(C12,Lista!B:D,3,0)</f>
        <v>MICRO</v>
      </c>
      <c r="N12" s="366">
        <f t="shared" si="0"/>
        <v>12517.948717948719</v>
      </c>
      <c r="O12" s="50">
        <f>+(E12*1)-V12</f>
        <v>11</v>
      </c>
      <c r="P12" s="47">
        <f>+I12-O12-W12</f>
        <v>232.5006821282401</v>
      </c>
      <c r="Q12" s="49">
        <f>+G12-O12</f>
        <v>254</v>
      </c>
      <c r="R12" s="51">
        <f>+E12*$T$3</f>
        <v>232.5006821282401</v>
      </c>
      <c r="S12" s="46">
        <f t="shared" si="2"/>
        <v>127875.37517053206</v>
      </c>
      <c r="T12" t="str">
        <f>+IF(K12&lt;&gt;"",K12,"")</f>
        <v xml:space="preserve">4 Descuentos (Transbordo) </v>
      </c>
      <c r="U12">
        <f>+RANK(H12,$H$6:$H$1048576,1)</f>
        <v>30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161</v>
      </c>
      <c r="E13" s="150">
        <v>12</v>
      </c>
      <c r="F13" s="150">
        <v>0</v>
      </c>
      <c r="G13" s="165">
        <v>265</v>
      </c>
      <c r="H13" s="226">
        <f>+G13/E13</f>
        <v>22.083333333333332</v>
      </c>
      <c r="I13" s="227">
        <f>+(SUM($G$7:$G$1048576)/SUM($E$7:$E$1048576))*E13</f>
        <v>265.63710777626193</v>
      </c>
      <c r="J13" s="363">
        <f>+Tabla2[[#This Row],[PROM DE USUARIOS]]-Tabla2[[#This Row],[USUARIOS]]</f>
        <v>0.63710777626192794</v>
      </c>
      <c r="K13" s="151" t="s">
        <v>190</v>
      </c>
      <c r="L13" s="163">
        <f>P13*585</f>
        <v>148377.70804911322</v>
      </c>
      <c r="M13" s="162">
        <f>+VLOOKUP(C13,Lista!B:D,3,0)</f>
        <v>0</v>
      </c>
      <c r="N13" s="366">
        <f t="shared" si="0"/>
        <v>12517.948717948719</v>
      </c>
      <c r="O13" s="50">
        <f>+(E13*1)-V13</f>
        <v>12</v>
      </c>
      <c r="P13" s="47">
        <f>+I13-O13-W13</f>
        <v>253.63710777626193</v>
      </c>
      <c r="Q13" s="49">
        <f>+G13-O13</f>
        <v>253</v>
      </c>
      <c r="R13" s="51">
        <f>+E13*$T$3</f>
        <v>253.63710777626193</v>
      </c>
      <c r="S13" s="46">
        <f t="shared" si="2"/>
        <v>139500.40927694406</v>
      </c>
      <c r="T13" t="str">
        <f>+IF(K13&lt;&gt;"",K13,"")</f>
        <v xml:space="preserve">11 Descuentos (transbordo y usuario desubicado) </v>
      </c>
      <c r="U13">
        <f>+RANK(H13,$H$6:$H$1048576,1)</f>
        <v>18</v>
      </c>
      <c r="Y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181</v>
      </c>
      <c r="E14" s="150">
        <v>10</v>
      </c>
      <c r="F14" s="150">
        <v>0</v>
      </c>
      <c r="G14" s="165">
        <v>204</v>
      </c>
      <c r="H14" s="226">
        <f>+G14/E14</f>
        <v>20.399999999999999</v>
      </c>
      <c r="I14" s="227">
        <f>+(SUM($G$7:$G$1048576)/SUM($E$7:$E$1048576))*E14</f>
        <v>221.36425648021827</v>
      </c>
      <c r="J14" s="363">
        <f>+Tabla2[[#This Row],[PROM DE USUARIOS]]-Tabla2[[#This Row],[USUARIOS]]</f>
        <v>17.364256480218273</v>
      </c>
      <c r="K14" s="151"/>
      <c r="L14" s="163">
        <f>P14*585</f>
        <v>123648.09004092769</v>
      </c>
      <c r="M14" s="162">
        <f>+VLOOKUP(C14,Lista!B:D,3,0)</f>
        <v>0</v>
      </c>
      <c r="N14" s="366">
        <f t="shared" si="0"/>
        <v>12517.948717948719</v>
      </c>
      <c r="O14" s="50">
        <f>+(E14*1)-V14</f>
        <v>10</v>
      </c>
      <c r="P14" s="47">
        <f>+I14-O14-W14</f>
        <v>211.36425648021827</v>
      </c>
      <c r="Q14" s="49">
        <f>+G14-O14</f>
        <v>194</v>
      </c>
      <c r="R14" s="51">
        <f>+E14*$T$3</f>
        <v>211.36425648021827</v>
      </c>
      <c r="S14" s="46">
        <f t="shared" si="2"/>
        <v>116250.34106412005</v>
      </c>
      <c r="T14" t="str">
        <f>+IF(K14&lt;&gt;"",K14,"")</f>
        <v/>
      </c>
      <c r="U14">
        <f>+RANK(H14,$H$6:$H$1048576,1)</f>
        <v>11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6</v>
      </c>
      <c r="F15" s="150">
        <v>0</v>
      </c>
      <c r="G15" s="165">
        <v>144</v>
      </c>
      <c r="H15" s="226">
        <f>+G15/E15</f>
        <v>24</v>
      </c>
      <c r="I15" s="227">
        <f>+(SUM($G$7:$G$1048576)/SUM($E$7:$E$1048576))*E15</f>
        <v>132.81855388813096</v>
      </c>
      <c r="J15" s="363">
        <f>+Tabla2[[#This Row],[PROM DE USUARIOS]]-Tabla2[[#This Row],[USUARIOS]]</f>
        <v>-11.181446111869036</v>
      </c>
      <c r="K15" s="151" t="s">
        <v>189</v>
      </c>
      <c r="L15" s="163">
        <f>P15*585</f>
        <v>74188.854024556611</v>
      </c>
      <c r="M15" s="162" t="str">
        <f>+VLOOKUP(C15,Lista!B:D,3,0)</f>
        <v>MICRO</v>
      </c>
      <c r="N15" s="366">
        <f t="shared" si="0"/>
        <v>12517.948717948719</v>
      </c>
      <c r="O15" s="50">
        <f>+(E15*1)-V15</f>
        <v>6</v>
      </c>
      <c r="P15" s="47">
        <f>+I15-O15-W15</f>
        <v>126.81855388813096</v>
      </c>
      <c r="Q15" s="49">
        <f>+G15-O15</f>
        <v>138</v>
      </c>
      <c r="R15" s="51">
        <f>+E15*$T$3</f>
        <v>126.81855388813096</v>
      </c>
      <c r="S15" s="46">
        <f t="shared" si="2"/>
        <v>69750.204638472031</v>
      </c>
      <c r="T15" t="str">
        <f>+IF(K15&lt;&gt;"",K15,"")</f>
        <v xml:space="preserve">4 Descuentos (Transbordo) </v>
      </c>
      <c r="U15">
        <f>+RANK(H15,$H$6:$H$1048576,1)</f>
        <v>29</v>
      </c>
      <c r="Y15" t="str">
        <f>TRIM(Tabla2[[#This Row],[CONDUCTOR]])</f>
        <v>YEPES TORRES JHON ALEXANDER</v>
      </c>
    </row>
    <row r="16" spans="1:32" s="2" customFormat="1" ht="22.5" x14ac:dyDescent="0.2">
      <c r="B16" s="136" t="s">
        <v>121</v>
      </c>
      <c r="C16" s="166">
        <v>12</v>
      </c>
      <c r="D16" s="136" t="s">
        <v>171</v>
      </c>
      <c r="E16" s="150">
        <v>9</v>
      </c>
      <c r="F16" s="150">
        <v>0.5</v>
      </c>
      <c r="G16" s="374">
        <v>145</v>
      </c>
      <c r="H16" s="375">
        <f>+G16/E16</f>
        <v>16.111111111111111</v>
      </c>
      <c r="I16" s="376">
        <f>+(SUM($G$7:$G$1048576)/SUM($E$7:$E$1048576))*E16</f>
        <v>199.22783083219645</v>
      </c>
      <c r="J16" s="377">
        <f>+Tabla2[[#This Row],[PROM DE USUARIOS]]-Tabla2[[#This Row],[USUARIOS]]</f>
        <v>54.227830832196446</v>
      </c>
      <c r="K16" s="378" t="s">
        <v>210</v>
      </c>
      <c r="L16" s="163">
        <f>P16*585</f>
        <v>105101.00103683492</v>
      </c>
      <c r="M16" s="162">
        <f>+VLOOKUP(C16,Lista!B:D,3,0)</f>
        <v>0</v>
      </c>
      <c r="N16" s="366">
        <f t="shared" si="0"/>
        <v>12517.948717948719</v>
      </c>
      <c r="O16" s="50">
        <f>+(E16*1)-V16</f>
        <v>8.5</v>
      </c>
      <c r="P16" s="47">
        <f>+I16-O16-W16</f>
        <v>179.65983083219643</v>
      </c>
      <c r="Q16" s="49">
        <f>+G16-O16</f>
        <v>136.5</v>
      </c>
      <c r="R16" s="51">
        <f>+E16*$T$3</f>
        <v>190.22783083219645</v>
      </c>
      <c r="S16" s="46">
        <f t="shared" si="2"/>
        <v>104625.30695770805</v>
      </c>
      <c r="T16" s="2" t="str">
        <f>+IF(K16&lt;&gt;"",K16,"")</f>
        <v xml:space="preserve">Se descuenta 0.5 viaje de 11 23 am ya que NO espera el tiempo indicado en el paradero. 4 Descuentos (Transbordo) </v>
      </c>
      <c r="U16" s="2">
        <f>+RANK(H16,$H$6:$H$1048576,1)</f>
        <v>1</v>
      </c>
      <c r="V16" s="2">
        <v>0.5</v>
      </c>
      <c r="W16" s="2">
        <v>11.068</v>
      </c>
      <c r="Y16" s="2" t="str">
        <f>TRIM(Tabla2[[#This Row],[CONDUCTOR]])</f>
        <v>MACIAS HERNANDEZ JULIAN DAVID</v>
      </c>
    </row>
    <row r="17" spans="2:25" s="2" customFormat="1" ht="22.5" x14ac:dyDescent="0.2">
      <c r="B17" s="136" t="s">
        <v>122</v>
      </c>
      <c r="C17" s="166">
        <v>13</v>
      </c>
      <c r="D17" s="136" t="s">
        <v>183</v>
      </c>
      <c r="E17" s="150">
        <v>9</v>
      </c>
      <c r="F17" s="150">
        <v>1</v>
      </c>
      <c r="G17" s="374">
        <v>217</v>
      </c>
      <c r="H17" s="375">
        <f>+G17/E17</f>
        <v>24.111111111111111</v>
      </c>
      <c r="I17" s="376">
        <f>+(SUM($G$7:$G$1048576)/SUM($E$7:$E$1048576))*E17</f>
        <v>199.22783083219645</v>
      </c>
      <c r="J17" s="377">
        <f>+Tabla2[[#This Row],[PROM DE USUARIOS]]-Tabla2[[#This Row],[USUARIOS]]</f>
        <v>-17.772169167803554</v>
      </c>
      <c r="K17" s="378" t="s">
        <v>209</v>
      </c>
      <c r="L17" s="163">
        <f>P17*585</f>
        <v>98918.721036834919</v>
      </c>
      <c r="M17" s="162" t="str">
        <f>+VLOOKUP(C17,Lista!B:D,3,0)</f>
        <v>MICRO</v>
      </c>
      <c r="N17" s="366">
        <f t="shared" si="0"/>
        <v>12517.948717948719</v>
      </c>
      <c r="O17" s="50">
        <f>+(E17*1)-V17</f>
        <v>8</v>
      </c>
      <c r="P17" s="47">
        <f>+I17-O17-W17</f>
        <v>169.09183083219645</v>
      </c>
      <c r="Q17" s="49">
        <f>+G17-O17</f>
        <v>209</v>
      </c>
      <c r="R17" s="51">
        <f>+E17*$T$3</f>
        <v>190.22783083219645</v>
      </c>
      <c r="S17" s="46">
        <f t="shared" si="2"/>
        <v>104625.30695770805</v>
      </c>
      <c r="T17" s="2" t="str">
        <f>+IF(K17&lt;&gt;"",K17,"")</f>
        <v xml:space="preserve">Se descuenta 1 viaje de 11 26 am ya que NO presta el servicio adecuado. 14 Descuentos (Transbordo) </v>
      </c>
      <c r="U17" s="2">
        <f>+RANK(H17,$H$6:$H$1048576,1)</f>
        <v>31</v>
      </c>
      <c r="V17" s="2">
        <v>1</v>
      </c>
      <c r="W17" s="2">
        <v>22.135999999999999</v>
      </c>
      <c r="Y17" s="2" t="str">
        <f>TRIM(Tabla2[[#This Row],[CONDUCTOR]])</f>
        <v>MIRANDA MACHADO ALVARO</v>
      </c>
    </row>
    <row r="18" spans="2:25" x14ac:dyDescent="0.2">
      <c r="B18" s="136" t="s">
        <v>121</v>
      </c>
      <c r="C18" s="166">
        <v>14</v>
      </c>
      <c r="D18" s="151" t="s">
        <v>120</v>
      </c>
      <c r="E18" s="150">
        <v>3</v>
      </c>
      <c r="F18" s="150">
        <v>0</v>
      </c>
      <c r="G18" s="165">
        <v>91</v>
      </c>
      <c r="H18" s="226">
        <f>+G18/E18</f>
        <v>30.333333333333332</v>
      </c>
      <c r="I18" s="227">
        <f>+(SUM($G$7:$G$1048576)/SUM($E$7:$E$1048576))*E18</f>
        <v>66.409276944065482</v>
      </c>
      <c r="J18" s="363">
        <f>+Tabla2[[#This Row],[PROM DE USUARIOS]]-Tabla2[[#This Row],[USUARIOS]]</f>
        <v>-24.590723055934518</v>
      </c>
      <c r="K18" s="151" t="s">
        <v>129</v>
      </c>
      <c r="L18" s="163">
        <f>P18*585</f>
        <v>37094.427012278305</v>
      </c>
      <c r="M18" s="162">
        <f>+VLOOKUP(C18,Lista!B:D,3,0)</f>
        <v>0</v>
      </c>
      <c r="N18" s="366">
        <f t="shared" si="0"/>
        <v>12517.948717948719</v>
      </c>
      <c r="O18" s="50">
        <f>+(E18*1)-V18</f>
        <v>3</v>
      </c>
      <c r="P18" s="47">
        <f>+I18-O18-W18</f>
        <v>63.409276944065482</v>
      </c>
      <c r="Q18" s="49">
        <f>+G18-O18</f>
        <v>88</v>
      </c>
      <c r="R18" s="51">
        <f>+E18*$T$3</f>
        <v>63.409276944065482</v>
      </c>
      <c r="S18" s="46">
        <f t="shared" si="2"/>
        <v>34875.102319236015</v>
      </c>
      <c r="T18" t="str">
        <f>+IF(K18&lt;&gt;"",K18,"")</f>
        <v xml:space="preserve">1 Descuento (Conduct) </v>
      </c>
      <c r="U18">
        <f>+RANK(H18,$H$6:$H$1048576,1)</f>
        <v>40</v>
      </c>
      <c r="Y18" t="str">
        <f>TRIM(Tabla2[[#This Row],[CONDUCTOR]])</f>
        <v>DURANGO PAEZ GILDARDO</v>
      </c>
    </row>
    <row r="19" spans="2:25" x14ac:dyDescent="0.2">
      <c r="B19" s="136" t="s">
        <v>122</v>
      </c>
      <c r="C19" s="166">
        <v>15</v>
      </c>
      <c r="D19" s="151" t="s">
        <v>167</v>
      </c>
      <c r="E19" s="150">
        <v>10</v>
      </c>
      <c r="F19" s="150">
        <v>0</v>
      </c>
      <c r="G19" s="165">
        <v>223</v>
      </c>
      <c r="H19" s="226">
        <f>+G19/E19</f>
        <v>22.3</v>
      </c>
      <c r="I19" s="227">
        <f>+(SUM($G$7:$G$1048576)/SUM($E$7:$E$1048576))*E19</f>
        <v>221.36425648021827</v>
      </c>
      <c r="J19" s="363">
        <f>+Tabla2[[#This Row],[PROM DE USUARIOS]]-Tabla2[[#This Row],[USUARIOS]]</f>
        <v>-1.6357435197817267</v>
      </c>
      <c r="K19" s="151" t="s">
        <v>192</v>
      </c>
      <c r="L19" s="163">
        <f>P19*585</f>
        <v>123648.09004092769</v>
      </c>
      <c r="M19" s="162">
        <f>+VLOOKUP(C19,Lista!B:D,3,0)</f>
        <v>0</v>
      </c>
      <c r="N19" s="366">
        <f t="shared" si="0"/>
        <v>12517.948717948719</v>
      </c>
      <c r="O19" s="50">
        <f>+(E19*1)-V19</f>
        <v>10</v>
      </c>
      <c r="P19" s="47">
        <f>+I19-O19-W19</f>
        <v>211.36425648021827</v>
      </c>
      <c r="Q19" s="49">
        <f>+G19-O19</f>
        <v>213</v>
      </c>
      <c r="R19" s="51">
        <f>+E19*$T$3</f>
        <v>211.36425648021827</v>
      </c>
      <c r="S19" s="46">
        <f t="shared" si="2"/>
        <v>116250.34106412005</v>
      </c>
      <c r="T19" t="str">
        <f>+IF(K19&lt;&gt;"",K19,"")</f>
        <v xml:space="preserve">5 Descuentos (Usuarios desubicados y transbordo) </v>
      </c>
      <c r="U19">
        <f>+RANK(H19,$H$6:$H$1048576,1)</f>
        <v>22</v>
      </c>
      <c r="Y19" t="str">
        <f>TRIM(Tabla2[[#This Row],[CONDUCTOR]])</f>
        <v>HERNANDEZ MACIAS GILBERTO</v>
      </c>
    </row>
    <row r="20" spans="2:25" x14ac:dyDescent="0.2">
      <c r="B20" s="136" t="s">
        <v>121</v>
      </c>
      <c r="C20" s="166">
        <v>16</v>
      </c>
      <c r="D20" s="151" t="s">
        <v>172</v>
      </c>
      <c r="E20" s="150">
        <v>8</v>
      </c>
      <c r="F20" s="150">
        <v>0</v>
      </c>
      <c r="G20" s="165">
        <v>177</v>
      </c>
      <c r="H20" s="226">
        <f>+G20/E20</f>
        <v>22.125</v>
      </c>
      <c r="I20" s="227">
        <f>+(SUM($G$7:$G$1048576)/SUM($E$7:$E$1048576))*E20</f>
        <v>177.09140518417462</v>
      </c>
      <c r="J20" s="363">
        <f>+Tabla2[[#This Row],[PROM DE USUARIOS]]-Tabla2[[#This Row],[USUARIOS]]</f>
        <v>9.1405184174618626E-2</v>
      </c>
      <c r="K20" s="151" t="s">
        <v>193</v>
      </c>
      <c r="L20" s="163">
        <f>P20*585</f>
        <v>98918.472032742153</v>
      </c>
      <c r="M20" s="162" t="str">
        <f>+VLOOKUP(C20,Lista!B:D,3,0)</f>
        <v>MICRO</v>
      </c>
      <c r="N20" s="366">
        <f t="shared" si="0"/>
        <v>12517.948717948719</v>
      </c>
      <c r="O20" s="50">
        <f>+(E20*1)-V20</f>
        <v>8</v>
      </c>
      <c r="P20" s="47">
        <f>+I20-O20-W20</f>
        <v>169.09140518417462</v>
      </c>
      <c r="Q20" s="49">
        <f>+G20-O20</f>
        <v>169</v>
      </c>
      <c r="R20" s="51">
        <f>+E20*$T$3</f>
        <v>169.09140518417462</v>
      </c>
      <c r="S20" s="46">
        <f t="shared" si="2"/>
        <v>93000.272851296046</v>
      </c>
      <c r="T20" t="str">
        <f>+IF(K20&lt;&gt;"",K20,"")</f>
        <v xml:space="preserve">13 Descuentos (transbordo) </v>
      </c>
      <c r="U20">
        <f>+RANK(H20,$H$6:$H$1048576,1)</f>
        <v>19</v>
      </c>
      <c r="Y20" t="str">
        <f>TRIM(Tabla2[[#This Row],[CONDUCTOR]])</f>
        <v>MURILLO YOIMAR ANDRES</v>
      </c>
    </row>
    <row r="21" spans="2:25" x14ac:dyDescent="0.2">
      <c r="B21" s="136" t="s">
        <v>122</v>
      </c>
      <c r="C21" s="166">
        <v>18</v>
      </c>
      <c r="D21" s="151" t="s">
        <v>148</v>
      </c>
      <c r="E21" s="150">
        <v>11</v>
      </c>
      <c r="F21" s="150">
        <v>0</v>
      </c>
      <c r="G21" s="165">
        <v>234</v>
      </c>
      <c r="H21" s="226">
        <f>+G21/E21</f>
        <v>21.272727272727273</v>
      </c>
      <c r="I21" s="227">
        <f>+(SUM($G$7:$G$1048576)/SUM($E$7:$E$1048576))*E21</f>
        <v>243.5006821282401</v>
      </c>
      <c r="J21" s="363">
        <f>+Tabla2[[#This Row],[PROM DE USUARIOS]]-Tabla2[[#This Row],[USUARIOS]]</f>
        <v>9.5006821282401006</v>
      </c>
      <c r="K21" s="151" t="s">
        <v>187</v>
      </c>
      <c r="L21" s="163">
        <f>P21*585</f>
        <v>136012.89904502046</v>
      </c>
      <c r="M21" s="162" t="str">
        <f>+VLOOKUP(C21,Lista!B:D,3,0)</f>
        <v>MICRO</v>
      </c>
      <c r="N21" s="366">
        <f t="shared" si="0"/>
        <v>12517.948717948719</v>
      </c>
      <c r="O21" s="50">
        <f>+(E21*1)-V21</f>
        <v>11</v>
      </c>
      <c r="P21" s="47">
        <f>+I21-O21-W21</f>
        <v>232.5006821282401</v>
      </c>
      <c r="Q21" s="49">
        <f>+G21-O21</f>
        <v>223</v>
      </c>
      <c r="R21" s="51">
        <f>+E21*$T$3</f>
        <v>232.5006821282401</v>
      </c>
      <c r="S21" s="46">
        <f t="shared" si="2"/>
        <v>127875.37517053206</v>
      </c>
      <c r="T21" t="str">
        <f>+IF(K21&lt;&gt;"",K21,"")</f>
        <v xml:space="preserve">4 Descuentos (transbordo y despachador) </v>
      </c>
      <c r="U21">
        <f>+RANK(H21,$H$6:$H$1048576,1)</f>
        <v>14</v>
      </c>
      <c r="Y21" t="str">
        <f>TRIM(Tabla2[[#This Row],[CONDUCTOR]])</f>
        <v>ALBERTO ARISTIZABAL RAFAEL</v>
      </c>
    </row>
    <row r="22" spans="2:25" x14ac:dyDescent="0.2">
      <c r="B22" s="136" t="s">
        <v>121</v>
      </c>
      <c r="C22" s="166">
        <v>19</v>
      </c>
      <c r="D22" s="151" t="s">
        <v>173</v>
      </c>
      <c r="E22" s="150">
        <v>13</v>
      </c>
      <c r="F22" s="150">
        <v>0</v>
      </c>
      <c r="G22" s="165">
        <v>247</v>
      </c>
      <c r="H22" s="226">
        <f>+G22/E22</f>
        <v>19</v>
      </c>
      <c r="I22" s="227">
        <f>+(SUM($G$7:$G$1048576)/SUM($E$7:$E$1048576))*E22</f>
        <v>287.77353342428376</v>
      </c>
      <c r="J22" s="363">
        <f>+Tabla2[[#This Row],[PROM DE USUARIOS]]-Tabla2[[#This Row],[USUARIOS]]</f>
        <v>40.773533424283755</v>
      </c>
      <c r="K22" s="151" t="s">
        <v>194</v>
      </c>
      <c r="L22" s="163">
        <f>P22*585</f>
        <v>160742.51705320599</v>
      </c>
      <c r="M22" s="162" t="str">
        <f>+VLOOKUP(C22,Lista!B:D,3,0)</f>
        <v>MICRO</v>
      </c>
      <c r="N22" s="366">
        <f t="shared" si="0"/>
        <v>12517.948717948719</v>
      </c>
      <c r="O22" s="50">
        <f>+(E22*1)-V22</f>
        <v>13</v>
      </c>
      <c r="P22" s="47">
        <f>+I22-O22-W22</f>
        <v>274.77353342428376</v>
      </c>
      <c r="Q22" s="49">
        <f>+G22-O22</f>
        <v>234</v>
      </c>
      <c r="R22" s="51">
        <f>+E22*$T$3</f>
        <v>274.77353342428376</v>
      </c>
      <c r="S22" s="46">
        <f t="shared" si="2"/>
        <v>151125.44338335606</v>
      </c>
      <c r="T22" t="str">
        <f>+IF(K22&lt;&gt;"",K22,"")</f>
        <v xml:space="preserve">17 Descuentos (Transbordo) </v>
      </c>
      <c r="U22">
        <f>+RANK(H22,$H$6:$H$1048576,1)</f>
        <v>4</v>
      </c>
      <c r="Y22" t="str">
        <f>TRIM(Tabla2[[#This Row],[CONDUCTOR]])</f>
        <v>MACEA ARBELAEZ MATEO</v>
      </c>
    </row>
    <row r="23" spans="2:25" x14ac:dyDescent="0.2">
      <c r="B23" s="136" t="s">
        <v>122</v>
      </c>
      <c r="C23" s="166">
        <v>20</v>
      </c>
      <c r="D23" s="151" t="s">
        <v>152</v>
      </c>
      <c r="E23" s="150">
        <v>4</v>
      </c>
      <c r="F23" s="150">
        <v>0</v>
      </c>
      <c r="G23" s="146">
        <v>110</v>
      </c>
      <c r="H23" s="226">
        <f>+G23/E23</f>
        <v>27.5</v>
      </c>
      <c r="I23" s="364">
        <f>+(SUM($G$7:$G$1048576)/SUM($E$7:$E$1048576))*E23</f>
        <v>88.545702592087309</v>
      </c>
      <c r="J23" s="363">
        <f>+Tabla2[[#This Row],[PROM DE USUARIOS]]-Tabla2[[#This Row],[USUARIOS]]</f>
        <v>-21.454297407912691</v>
      </c>
      <c r="K23" s="151"/>
      <c r="L23" s="163">
        <f>P23*585</f>
        <v>49459.236016371076</v>
      </c>
      <c r="M23" s="162" t="str">
        <f>+VLOOKUP(C23,Lista!B:D,3,0)</f>
        <v>MICRO</v>
      </c>
      <c r="N23" s="366">
        <f t="shared" si="0"/>
        <v>12517.948717948719</v>
      </c>
      <c r="O23" s="50">
        <f>+(E23*1)-V23</f>
        <v>4</v>
      </c>
      <c r="P23" s="47">
        <f>+I23-O23-W23</f>
        <v>84.545702592087309</v>
      </c>
      <c r="Q23" s="49">
        <f>+G23-O23</f>
        <v>106</v>
      </c>
      <c r="R23" s="51">
        <f>+E23*$T$3</f>
        <v>84.545702592087309</v>
      </c>
      <c r="S23" s="46">
        <f t="shared" si="2"/>
        <v>46500.136425648023</v>
      </c>
      <c r="T23" t="str">
        <f>+IF(K23&lt;&gt;"",K23,"")</f>
        <v/>
      </c>
      <c r="U23">
        <f>+RANK(H23,$H$6:$H$1048576,1)</f>
        <v>38</v>
      </c>
      <c r="Y23" t="str">
        <f>TRIM(Tabla2[[#This Row],[CONDUCTOR]])</f>
        <v>VALENCIA MENDOZA JHON</v>
      </c>
    </row>
    <row r="24" spans="2:25" x14ac:dyDescent="0.2">
      <c r="B24" s="136" t="s">
        <v>121</v>
      </c>
      <c r="C24" s="166">
        <v>21</v>
      </c>
      <c r="D24" s="151" t="s">
        <v>168</v>
      </c>
      <c r="E24" s="150">
        <v>10</v>
      </c>
      <c r="F24" s="150">
        <v>0</v>
      </c>
      <c r="G24" s="165">
        <v>242</v>
      </c>
      <c r="H24" s="226">
        <f>+G24/E24</f>
        <v>24.2</v>
      </c>
      <c r="I24" s="227">
        <f>+(SUM($G$7:$G$1048576)/SUM($E$7:$E$1048576))*E24</f>
        <v>221.36425648021827</v>
      </c>
      <c r="J24" s="363">
        <f>+Tabla2[[#This Row],[PROM DE USUARIOS]]-Tabla2[[#This Row],[USUARIOS]]</f>
        <v>-20.635743519781727</v>
      </c>
      <c r="K24" s="151" t="s">
        <v>185</v>
      </c>
      <c r="L24" s="163">
        <f>P24*585</f>
        <v>123648.09004092769</v>
      </c>
      <c r="M24" s="162" t="str">
        <f>+VLOOKUP(C24,Lista!B:D,3,0)</f>
        <v>MICRO</v>
      </c>
      <c r="N24" s="366">
        <f t="shared" si="0"/>
        <v>12517.948717948719</v>
      </c>
      <c r="O24" s="50">
        <f>+(E24*1)-V24</f>
        <v>10</v>
      </c>
      <c r="P24" s="47">
        <f>+I24-O24-W24</f>
        <v>211.36425648021827</v>
      </c>
      <c r="Q24" s="49">
        <f>+G24-O24</f>
        <v>232</v>
      </c>
      <c r="R24" s="51">
        <f>+E24*$T$3</f>
        <v>211.36425648021827</v>
      </c>
      <c r="S24" s="46">
        <f t="shared" si="2"/>
        <v>116250.34106412005</v>
      </c>
      <c r="T24" t="str">
        <f>+IF(K24&lt;&gt;"",K24,"")</f>
        <v xml:space="preserve">HENRY DAVID Realizó 5 viajes donde movilizó 144 Usuarios </v>
      </c>
      <c r="U24">
        <f>+RANK(H24,$H$6:$H$1048576,1)</f>
        <v>32</v>
      </c>
      <c r="Y24" t="str">
        <f>TRIM(Tabla2[[#This Row],[CONDUCTOR]])</f>
        <v>DURANGO DAVID JOSE</v>
      </c>
    </row>
    <row r="25" spans="2:25" x14ac:dyDescent="0.2">
      <c r="B25" s="136" t="s">
        <v>122</v>
      </c>
      <c r="C25" s="166">
        <v>22</v>
      </c>
      <c r="D25" s="151" t="s">
        <v>149</v>
      </c>
      <c r="E25" s="150">
        <v>6</v>
      </c>
      <c r="F25" s="150">
        <v>0</v>
      </c>
      <c r="G25" s="165">
        <v>123</v>
      </c>
      <c r="H25" s="226">
        <f>+G25/E25</f>
        <v>20.5</v>
      </c>
      <c r="I25" s="227">
        <f>+(SUM($G$7:$G$1048576)/SUM($E$7:$E$1048576))*E25</f>
        <v>132.81855388813096</v>
      </c>
      <c r="J25" s="363">
        <f>+Tabla2[[#This Row],[PROM DE USUARIOS]]-Tabla2[[#This Row],[USUARIOS]]</f>
        <v>9.818553888130964</v>
      </c>
      <c r="K25" s="151"/>
      <c r="L25" s="163">
        <f>P25*585</f>
        <v>74188.854024556611</v>
      </c>
      <c r="M25" s="162">
        <f>+VLOOKUP(C25,Lista!B:D,3,0)</f>
        <v>0</v>
      </c>
      <c r="N25" s="366">
        <f t="shared" si="0"/>
        <v>12517.948717948719</v>
      </c>
      <c r="O25" s="50">
        <f>+(E25*1)-V25</f>
        <v>6</v>
      </c>
      <c r="P25" s="47">
        <f>+I25-O25-W25</f>
        <v>126.81855388813096</v>
      </c>
      <c r="Q25" s="49">
        <f>+G25-O25</f>
        <v>117</v>
      </c>
      <c r="R25" s="51">
        <f>+E25*$T$3</f>
        <v>126.81855388813096</v>
      </c>
      <c r="S25" s="46">
        <f t="shared" si="2"/>
        <v>69750.204638472031</v>
      </c>
      <c r="T25" t="str">
        <f>+IF(K25&lt;&gt;"",K25,"")</f>
        <v/>
      </c>
      <c r="U25">
        <f>+RANK(H25,$H$6:$H$1048576,1)</f>
        <v>12</v>
      </c>
      <c r="Y25" t="str">
        <f>TRIM(Tabla2[[#This Row],[CONDUCTOR]])</f>
        <v>QUIRAMA CASTAÑEDA JHON JADER</v>
      </c>
    </row>
    <row r="26" spans="2:25" x14ac:dyDescent="0.2">
      <c r="B26" s="136" t="s">
        <v>121</v>
      </c>
      <c r="C26" s="166">
        <v>23</v>
      </c>
      <c r="D26" s="151" t="s">
        <v>179</v>
      </c>
      <c r="E26" s="150">
        <v>9</v>
      </c>
      <c r="F26" s="150">
        <v>0</v>
      </c>
      <c r="G26" s="165">
        <v>164</v>
      </c>
      <c r="H26" s="226">
        <f>+G26/E26</f>
        <v>18.222222222222221</v>
      </c>
      <c r="I26" s="227">
        <f>+(SUM($G$7:$G$1048576)/SUM($E$7:$E$1048576))*E26</f>
        <v>199.22783083219645</v>
      </c>
      <c r="J26" s="363">
        <f>+Tabla2[[#This Row],[PROM DE USUARIOS]]-Tabla2[[#This Row],[USUARIOS]]</f>
        <v>35.227830832196446</v>
      </c>
      <c r="K26" s="151"/>
      <c r="L26" s="163">
        <f>P26*585</f>
        <v>111283.28103683492</v>
      </c>
      <c r="M26" s="162" t="str">
        <f>+VLOOKUP(C26,Lista!B:D,3,0)</f>
        <v xml:space="preserve">MICRO </v>
      </c>
      <c r="N26" s="366">
        <f t="shared" si="0"/>
        <v>12517.948717948719</v>
      </c>
      <c r="O26" s="50">
        <f>+(E26*1)-V26</f>
        <v>9</v>
      </c>
      <c r="P26" s="47">
        <f>+I26-O26-W26</f>
        <v>190.22783083219645</v>
      </c>
      <c r="Q26" s="49">
        <f>+G26-O26</f>
        <v>155</v>
      </c>
      <c r="R26" s="51">
        <f>+E26*$T$3</f>
        <v>190.22783083219645</v>
      </c>
      <c r="S26" s="46">
        <f t="shared" si="2"/>
        <v>104625.30695770805</v>
      </c>
      <c r="T26" t="str">
        <f>+IF(K26&lt;&gt;"",K26,"")</f>
        <v/>
      </c>
      <c r="U26">
        <f>+RANK(H26,$H$6:$H$1048576,1)</f>
        <v>2</v>
      </c>
      <c r="Y26" t="str">
        <f>TRIM(Tabla2[[#This Row],[CONDUCTOR]])</f>
        <v>SALDARRIAGA PARRA LUIS ALBERTO</v>
      </c>
    </row>
    <row r="27" spans="2:25" x14ac:dyDescent="0.2">
      <c r="B27" s="136" t="s">
        <v>122</v>
      </c>
      <c r="C27" s="166">
        <v>24</v>
      </c>
      <c r="D27" s="151" t="s">
        <v>156</v>
      </c>
      <c r="E27" s="150">
        <v>9</v>
      </c>
      <c r="F27" s="150">
        <v>0</v>
      </c>
      <c r="G27" s="165">
        <v>182</v>
      </c>
      <c r="H27" s="226">
        <f>+G27/E27</f>
        <v>20.222222222222221</v>
      </c>
      <c r="I27" s="227">
        <f>+(SUM($G$7:$G$1048576)/SUM($E$7:$E$1048576))*E27</f>
        <v>199.22783083219645</v>
      </c>
      <c r="J27" s="363">
        <f>+Tabla2[[#This Row],[PROM DE USUARIOS]]-Tabla2[[#This Row],[USUARIOS]]</f>
        <v>17.227830832196446</v>
      </c>
      <c r="K27" s="151" t="s">
        <v>195</v>
      </c>
      <c r="L27" s="163">
        <f>P27*585</f>
        <v>111283.28103683492</v>
      </c>
      <c r="M27" s="162" t="str">
        <f>+VLOOKUP(C27,Lista!B:D,3,0)</f>
        <v>MICRO</v>
      </c>
      <c r="N27" s="366">
        <f t="shared" si="0"/>
        <v>12517.948717948719</v>
      </c>
      <c r="O27" s="50">
        <f>+(E27*1)-V27</f>
        <v>9</v>
      </c>
      <c r="P27" s="47">
        <f>+I27-O27-W27</f>
        <v>190.22783083219645</v>
      </c>
      <c r="Q27" s="49">
        <f>+G27-O27</f>
        <v>173</v>
      </c>
      <c r="R27" s="51">
        <f>+E27*$T$3</f>
        <v>190.22783083219645</v>
      </c>
      <c r="S27" s="46">
        <f t="shared" si="2"/>
        <v>104625.30695770805</v>
      </c>
      <c r="T27" t="str">
        <f>+IF(K27&lt;&gt;"",K27,"")</f>
        <v xml:space="preserve">30 Descuentos (Transbordo) </v>
      </c>
      <c r="U27">
        <f>+RANK(H27,$H$6:$H$1048576,1)</f>
        <v>9</v>
      </c>
      <c r="Y27" t="str">
        <f>TRIM(Tabla2[[#This Row],[CONDUCTOR]])</f>
        <v>JIMENEZ HERNANDEZ ESTEBAN CAMILO</v>
      </c>
    </row>
    <row r="28" spans="2:25" x14ac:dyDescent="0.2">
      <c r="B28" s="136" t="s">
        <v>121</v>
      </c>
      <c r="C28" s="166">
        <v>25</v>
      </c>
      <c r="D28" s="151" t="s">
        <v>153</v>
      </c>
      <c r="E28" s="150">
        <v>9</v>
      </c>
      <c r="F28" s="150">
        <v>0</v>
      </c>
      <c r="G28" s="146">
        <v>192</v>
      </c>
      <c r="H28" s="226">
        <f>+G28/E28</f>
        <v>21.333333333333332</v>
      </c>
      <c r="I28" s="364">
        <f>+(SUM($G$7:$G$1048576)/SUM($E$7:$E$1048576))*E28</f>
        <v>199.22783083219645</v>
      </c>
      <c r="J28" s="363">
        <f>+Tabla2[[#This Row],[PROM DE USUARIOS]]-Tabla2[[#This Row],[USUARIOS]]</f>
        <v>7.227830832196446</v>
      </c>
      <c r="K28" s="151" t="s">
        <v>191</v>
      </c>
      <c r="L28" s="163">
        <f>P28*585</f>
        <v>111283.28103683492</v>
      </c>
      <c r="M28" s="162">
        <f>+VLOOKUP(C28,Lista!B:D,3,0)</f>
        <v>0</v>
      </c>
      <c r="N28" s="366">
        <f t="shared" si="0"/>
        <v>12517.948717948719</v>
      </c>
      <c r="O28" s="50">
        <f>+(E28*1)-V28</f>
        <v>9</v>
      </c>
      <c r="P28" s="47">
        <f>+I28-O28-W28</f>
        <v>190.22783083219645</v>
      </c>
      <c r="Q28" s="49">
        <f>+G28-O28</f>
        <v>183</v>
      </c>
      <c r="R28" s="51">
        <f>+E28*$T$3</f>
        <v>190.22783083219645</v>
      </c>
      <c r="S28" s="46">
        <f t="shared" si="2"/>
        <v>104625.30695770805</v>
      </c>
      <c r="T28" t="str">
        <f>+IF(K28&lt;&gt;"",K28,"")</f>
        <v xml:space="preserve">14 Descuentos (Transbordo) </v>
      </c>
      <c r="U28">
        <f>+RANK(H28,$H$6:$H$1048576,1)</f>
        <v>15</v>
      </c>
      <c r="Y28" t="str">
        <f>TRIM(Tabla2[[#This Row],[CONDUCTOR]])</f>
        <v>JIMENEZ HURTADO CARLOS ESTIVEN</v>
      </c>
    </row>
    <row r="29" spans="2:25" x14ac:dyDescent="0.2">
      <c r="B29" s="136" t="s">
        <v>122</v>
      </c>
      <c r="C29" s="166">
        <v>26</v>
      </c>
      <c r="D29" s="151" t="s">
        <v>178</v>
      </c>
      <c r="E29" s="150">
        <v>9</v>
      </c>
      <c r="F29" s="150">
        <v>0</v>
      </c>
      <c r="G29" s="165">
        <v>197</v>
      </c>
      <c r="H29" s="226">
        <f>+G29/E29</f>
        <v>21.888888888888889</v>
      </c>
      <c r="I29" s="227">
        <f>+(SUM($G$7:$G$1048576)/SUM($E$7:$E$1048576))*E29</f>
        <v>199.22783083219645</v>
      </c>
      <c r="J29" s="363">
        <f>+Tabla2[[#This Row],[PROM DE USUARIOS]]-Tabla2[[#This Row],[USUARIOS]]</f>
        <v>2.227830832196446</v>
      </c>
      <c r="K29" s="151" t="s">
        <v>196</v>
      </c>
      <c r="L29" s="163">
        <f>P29*585</f>
        <v>111283.28103683492</v>
      </c>
      <c r="M29" s="162" t="str">
        <f>+VLOOKUP(C29,Lista!B:D,3,0)</f>
        <v>MICRO</v>
      </c>
      <c r="N29" s="366">
        <f t="shared" si="0"/>
        <v>12517.948717948719</v>
      </c>
      <c r="O29" s="50">
        <f>+(E29*1)-V29</f>
        <v>9</v>
      </c>
      <c r="P29" s="47">
        <f>+I29-O29-W29</f>
        <v>190.22783083219645</v>
      </c>
      <c r="Q29" s="49">
        <f>+G29-O29</f>
        <v>188</v>
      </c>
      <c r="R29" s="51">
        <f>+E29*$T$3</f>
        <v>190.22783083219645</v>
      </c>
      <c r="S29" s="46">
        <f t="shared" si="2"/>
        <v>104625.30695770805</v>
      </c>
      <c r="T29" t="str">
        <f>+IF(K29&lt;&gt;"",K29,"")</f>
        <v xml:space="preserve">11 Descuentos (transbordo y despachador) </v>
      </c>
      <c r="U29">
        <f>+RANK(H29,$H$6:$H$1048576,1)</f>
        <v>16</v>
      </c>
      <c r="Y29" t="str">
        <f>TRIM(Tabla2[[#This Row],[CONDUCTOR]])</f>
        <v>ESPINOZA CHAVARRIA GUILLERMO LEON</v>
      </c>
    </row>
    <row r="30" spans="2:25" s="2" customFormat="1" ht="22.5" x14ac:dyDescent="0.2">
      <c r="B30" s="136" t="s">
        <v>121</v>
      </c>
      <c r="C30" s="137">
        <v>27</v>
      </c>
      <c r="D30" s="136" t="s">
        <v>180</v>
      </c>
      <c r="E30" s="150">
        <v>14</v>
      </c>
      <c r="F30" s="150">
        <v>0</v>
      </c>
      <c r="G30" s="374">
        <v>343</v>
      </c>
      <c r="H30" s="375">
        <f>+G30/E30</f>
        <v>24.5</v>
      </c>
      <c r="I30" s="376">
        <f>+(SUM($G$7:$G$1048576)/SUM($E$7:$E$1048576))*E30</f>
        <v>309.90995907230558</v>
      </c>
      <c r="J30" s="377">
        <f>+Tabla2[[#This Row],[PROM DE USUARIOS]]-Tabla2[[#This Row],[USUARIOS]]</f>
        <v>-33.090040927694417</v>
      </c>
      <c r="K30" s="378" t="s">
        <v>206</v>
      </c>
      <c r="L30" s="163">
        <f>P30*585</f>
        <v>173107.32605729878</v>
      </c>
      <c r="M30" s="162">
        <f>+VLOOKUP(C30,Lista!B:D,3,0)</f>
        <v>0</v>
      </c>
      <c r="N30" s="366">
        <f t="shared" si="0"/>
        <v>12517.948717948719</v>
      </c>
      <c r="O30" s="50">
        <f>+(E30*1)-V30</f>
        <v>14</v>
      </c>
      <c r="P30" s="47">
        <f>+I30-O30-W30</f>
        <v>295.90995907230558</v>
      </c>
      <c r="Q30" s="49">
        <f>+G30-O30</f>
        <v>329</v>
      </c>
      <c r="R30" s="51">
        <f>+E30*$T$3</f>
        <v>295.90995907230558</v>
      </c>
      <c r="S30" s="46">
        <f t="shared" si="2"/>
        <v>162750.47748976806</v>
      </c>
      <c r="T30" s="2" t="str">
        <f>+IF(K30&lt;&gt;"",K30,"")</f>
        <v xml:space="preserve">JORGE FLORES Realizó 8 viajes donde movilizó 208 Usuarios. 11 Descuentos (transbordo) </v>
      </c>
      <c r="U30" s="2">
        <f>+RANK(H30,$H$6:$H$1048576,1)</f>
        <v>35</v>
      </c>
      <c r="Y30" s="2" t="str">
        <f>TRIM(Tabla2[[#This Row],[CONDUCTOR]])</f>
        <v>HENAO MUÑOZ FERNEY</v>
      </c>
    </row>
    <row r="31" spans="2:25" x14ac:dyDescent="0.2">
      <c r="B31" s="136" t="s">
        <v>122</v>
      </c>
      <c r="C31" s="166">
        <v>28</v>
      </c>
      <c r="D31" s="151" t="s">
        <v>163</v>
      </c>
      <c r="E31" s="150">
        <v>10</v>
      </c>
      <c r="F31" s="150">
        <v>0</v>
      </c>
      <c r="G31" s="146">
        <v>242</v>
      </c>
      <c r="H31" s="226">
        <f>+G31/E31</f>
        <v>24.2</v>
      </c>
      <c r="I31" s="364">
        <f>+(SUM($G$7:$G$1048576)/SUM($E$7:$E$1048576))*E31</f>
        <v>221.36425648021827</v>
      </c>
      <c r="J31" s="363">
        <f>+Tabla2[[#This Row],[PROM DE USUARIOS]]-Tabla2[[#This Row],[USUARIOS]]</f>
        <v>-20.635743519781727</v>
      </c>
      <c r="K31" s="151" t="s">
        <v>188</v>
      </c>
      <c r="L31" s="163">
        <f>P31*585</f>
        <v>123648.09004092769</v>
      </c>
      <c r="M31" s="162" t="str">
        <f>+VLOOKUP(C31,Lista!B:D,3,0)</f>
        <v>MICRO</v>
      </c>
      <c r="N31" s="366">
        <f t="shared" si="0"/>
        <v>12517.948717948719</v>
      </c>
      <c r="O31" s="50">
        <f>+(E31*1)-V31</f>
        <v>10</v>
      </c>
      <c r="P31" s="47">
        <f>+I31-O31-W31</f>
        <v>211.36425648021827</v>
      </c>
      <c r="Q31" s="49">
        <f>+G31-O31</f>
        <v>232</v>
      </c>
      <c r="R31" s="51">
        <f>+E31*$T$3</f>
        <v>211.36425648021827</v>
      </c>
      <c r="S31" s="46">
        <f t="shared" si="2"/>
        <v>116250.34106412005</v>
      </c>
      <c r="T31" t="str">
        <f>+IF(K31&lt;&gt;"",K31,"")</f>
        <v xml:space="preserve">8 Descuentos (Transbordo) </v>
      </c>
      <c r="U31">
        <f>+RANK(H31,$H$6:$H$1048576,1)</f>
        <v>32</v>
      </c>
      <c r="Y31" t="str">
        <f>TRIM(Tabla2[[#This Row],[CONDUCTOR]])</f>
        <v>TUBERQUIA MAICOL</v>
      </c>
    </row>
    <row r="32" spans="2:25" x14ac:dyDescent="0.2">
      <c r="B32" s="136" t="s">
        <v>121</v>
      </c>
      <c r="C32" s="166">
        <v>29</v>
      </c>
      <c r="D32" s="151" t="s">
        <v>169</v>
      </c>
      <c r="E32" s="150">
        <v>9</v>
      </c>
      <c r="F32" s="150">
        <v>0</v>
      </c>
      <c r="G32" s="165">
        <v>201</v>
      </c>
      <c r="H32" s="226">
        <f>+G32/E32</f>
        <v>22.333333333333332</v>
      </c>
      <c r="I32" s="227">
        <f>+(SUM($G$7:$G$1048576)/SUM($E$7:$E$1048576))*E32</f>
        <v>199.22783083219645</v>
      </c>
      <c r="J32" s="363">
        <f>+Tabla2[[#This Row],[PROM DE USUARIOS]]-Tabla2[[#This Row],[USUARIOS]]</f>
        <v>-1.772169167803554</v>
      </c>
      <c r="K32" s="151" t="s">
        <v>197</v>
      </c>
      <c r="L32" s="163">
        <f>P32*585</f>
        <v>111283.28103683492</v>
      </c>
      <c r="M32" s="162" t="str">
        <f>+VLOOKUP(C32,Lista!B:D,3,0)</f>
        <v>MICRO</v>
      </c>
      <c r="N32" s="366">
        <f t="shared" si="0"/>
        <v>12517.948717948719</v>
      </c>
      <c r="O32" s="50">
        <f>+(E32*1)-V32</f>
        <v>9</v>
      </c>
      <c r="P32" s="47">
        <f>+I32-O32-W32</f>
        <v>190.22783083219645</v>
      </c>
      <c r="Q32" s="49">
        <f>+G32-O32</f>
        <v>192</v>
      </c>
      <c r="R32" s="51">
        <f>+E32*$T$3</f>
        <v>190.22783083219645</v>
      </c>
      <c r="S32" s="46">
        <f t="shared" si="2"/>
        <v>104625.30695770805</v>
      </c>
      <c r="T32" t="str">
        <f>+IF(K32&lt;&gt;"",K32,"")</f>
        <v xml:space="preserve">20 Descuentos (Transbordo) </v>
      </c>
      <c r="U32">
        <f>+RANK(H32,$H$6:$H$1048576,1)</f>
        <v>23</v>
      </c>
      <c r="Y32" t="str">
        <f>TRIM(Tabla2[[#This Row],[CONDUCTOR]])</f>
        <v>LEON PEREZ RAUL ENRIQUE</v>
      </c>
    </row>
    <row r="33" spans="2:25" x14ac:dyDescent="0.2">
      <c r="B33" s="136" t="s">
        <v>122</v>
      </c>
      <c r="C33" s="166">
        <v>30</v>
      </c>
      <c r="D33" s="151" t="s">
        <v>177</v>
      </c>
      <c r="E33" s="150">
        <v>11</v>
      </c>
      <c r="F33" s="150">
        <v>0</v>
      </c>
      <c r="G33" s="165">
        <v>213</v>
      </c>
      <c r="H33" s="226">
        <f>+G33/E33</f>
        <v>19.363636363636363</v>
      </c>
      <c r="I33" s="227">
        <f>+(SUM($G$7:$G$1048576)/SUM($E$7:$E$1048576))*E33</f>
        <v>243.5006821282401</v>
      </c>
      <c r="J33" s="363">
        <f>+Tabla2[[#This Row],[PROM DE USUARIOS]]-Tabla2[[#This Row],[USUARIOS]]</f>
        <v>30.500682128240101</v>
      </c>
      <c r="K33" s="151" t="s">
        <v>198</v>
      </c>
      <c r="L33" s="163">
        <f>P33*585</f>
        <v>136012.89904502046</v>
      </c>
      <c r="M33" s="162">
        <f>+VLOOKUP(C33,Lista!B:D,3,0)</f>
        <v>0</v>
      </c>
      <c r="N33" s="366">
        <f t="shared" si="0"/>
        <v>12517.948717948719</v>
      </c>
      <c r="O33" s="50">
        <f>+(E33*1)-V33</f>
        <v>11</v>
      </c>
      <c r="P33" s="47">
        <f>+I33-O33-W33</f>
        <v>232.5006821282401</v>
      </c>
      <c r="Q33" s="49">
        <f>+G33-O33</f>
        <v>202</v>
      </c>
      <c r="R33" s="51">
        <f>+E33*$T$3</f>
        <v>232.5006821282401</v>
      </c>
      <c r="S33" s="46">
        <f t="shared" si="2"/>
        <v>127875.37517053206</v>
      </c>
      <c r="T33" t="str">
        <f>+IF(K33&lt;&gt;"",K33,"")</f>
        <v xml:space="preserve">2 Descuentos (Usuarios desubicados) </v>
      </c>
      <c r="U33">
        <f>+RANK(H33,$H$6:$H$1048576,1)</f>
        <v>5</v>
      </c>
      <c r="Y33" t="str">
        <f>TRIM(Tabla2[[#This Row],[CONDUCTOR]])</f>
        <v>AGUDELO GARCIA LLORDIN ELIAS</v>
      </c>
    </row>
    <row r="34" spans="2:25" x14ac:dyDescent="0.2">
      <c r="B34" s="136" t="s">
        <v>121</v>
      </c>
      <c r="C34" s="166">
        <v>31</v>
      </c>
      <c r="D34" s="151" t="s">
        <v>159</v>
      </c>
      <c r="E34" s="150">
        <v>10</v>
      </c>
      <c r="F34" s="150">
        <v>0</v>
      </c>
      <c r="G34" s="165">
        <v>222</v>
      </c>
      <c r="H34" s="226">
        <f>+G34/E34</f>
        <v>22.2</v>
      </c>
      <c r="I34" s="227">
        <f>+(SUM($G$7:$G$1048576)/SUM($E$7:$E$1048576))*E34</f>
        <v>221.36425648021827</v>
      </c>
      <c r="J34" s="363">
        <f>+Tabla2[[#This Row],[PROM DE USUARIOS]]-Tabla2[[#This Row],[USUARIOS]]</f>
        <v>-0.63574351978172672</v>
      </c>
      <c r="K34" s="151" t="s">
        <v>199</v>
      </c>
      <c r="L34" s="163">
        <f>P34*585</f>
        <v>123648.09004092769</v>
      </c>
      <c r="M34" s="162" t="str">
        <f>+VLOOKUP(C34,Lista!B:D,3,0)</f>
        <v>MICRO</v>
      </c>
      <c r="N34" s="366">
        <f t="shared" si="0"/>
        <v>12517.948717948719</v>
      </c>
      <c r="O34" s="50">
        <f>+(E34*1)-V34</f>
        <v>10</v>
      </c>
      <c r="P34" s="47">
        <f>+I34-O34-W34</f>
        <v>211.36425648021827</v>
      </c>
      <c r="Q34" s="49">
        <f>+G34-O34</f>
        <v>212</v>
      </c>
      <c r="R34" s="51">
        <f>+E34*$T$3</f>
        <v>211.36425648021827</v>
      </c>
      <c r="S34" s="46">
        <f t="shared" si="2"/>
        <v>116250.34106412005</v>
      </c>
      <c r="T34" t="str">
        <f>+IF(K34&lt;&gt;"",K34,"")</f>
        <v xml:space="preserve">1 Descuento (Jefe de ruta) </v>
      </c>
      <c r="U34">
        <f>+RANK(H34,$H$6:$H$1048576,1)</f>
        <v>21</v>
      </c>
      <c r="Y34" t="str">
        <f>TRIM(Tabla2[[#This Row],[CONDUCTOR]])</f>
        <v>FRANCO CARVAJAL GERARDO ANTONIO</v>
      </c>
    </row>
    <row r="35" spans="2:25" x14ac:dyDescent="0.2">
      <c r="B35" s="136" t="s">
        <v>122</v>
      </c>
      <c r="C35" s="166">
        <v>32</v>
      </c>
      <c r="D35" s="151" t="s">
        <v>166</v>
      </c>
      <c r="E35" s="150">
        <v>10</v>
      </c>
      <c r="F35" s="150">
        <v>0</v>
      </c>
      <c r="G35" s="165">
        <v>235</v>
      </c>
      <c r="H35" s="226">
        <f>+G35/E35</f>
        <v>23.5</v>
      </c>
      <c r="I35" s="227">
        <f>+(SUM($G$7:$G$1048576)/SUM($E$7:$E$1048576))*E35</f>
        <v>221.36425648021827</v>
      </c>
      <c r="J35" s="363">
        <f>+Tabla2[[#This Row],[PROM DE USUARIOS]]-Tabla2[[#This Row],[USUARIOS]]</f>
        <v>-13.635743519781727</v>
      </c>
      <c r="K35" s="151" t="s">
        <v>200</v>
      </c>
      <c r="L35" s="163">
        <f>P35*585</f>
        <v>123648.09004092769</v>
      </c>
      <c r="M35" s="162" t="str">
        <f>+VLOOKUP(C35,Lista!B:D,3,0)</f>
        <v>MICRO</v>
      </c>
      <c r="N35" s="366">
        <f t="shared" si="0"/>
        <v>12517.948717948719</v>
      </c>
      <c r="O35" s="50">
        <f>+(E35*1)-V35</f>
        <v>10</v>
      </c>
      <c r="P35" s="47">
        <f>+I35-O35-W35</f>
        <v>211.36425648021827</v>
      </c>
      <c r="Q35" s="49">
        <f>+G35-O35</f>
        <v>225</v>
      </c>
      <c r="R35" s="51">
        <f>+E35*$T$3</f>
        <v>211.36425648021827</v>
      </c>
      <c r="S35" s="46">
        <f t="shared" si="2"/>
        <v>116250.34106412005</v>
      </c>
      <c r="T35" t="str">
        <f>+IF(K35&lt;&gt;"",K35,"")</f>
        <v xml:space="preserve">4 Descuentos (transbordo) </v>
      </c>
      <c r="U35">
        <f>+RANK(H35,$H$6:$H$1048576,1)</f>
        <v>26</v>
      </c>
      <c r="Y35" t="str">
        <f>TRIM(Tabla2[[#This Row],[CONDUCTOR]])</f>
        <v>LAYOS JIMENEZ JOHAN CAMILO</v>
      </c>
    </row>
    <row r="36" spans="2:25" x14ac:dyDescent="0.2">
      <c r="B36" s="136" t="s">
        <v>121</v>
      </c>
      <c r="C36" s="166">
        <v>33</v>
      </c>
      <c r="D36" s="151" t="s">
        <v>154</v>
      </c>
      <c r="E36" s="150">
        <v>8.5</v>
      </c>
      <c r="F36" s="150">
        <v>0.5</v>
      </c>
      <c r="G36" s="165">
        <v>156</v>
      </c>
      <c r="H36" s="226">
        <f>+G36/E36</f>
        <v>18.352941176470587</v>
      </c>
      <c r="I36" s="227">
        <f>+(SUM($G$7:$G$1048576)/SUM($E$7:$E$1048576))*E36</f>
        <v>188.15961800818553</v>
      </c>
      <c r="J36" s="363">
        <f>+Tabla2[[#This Row],[PROM DE USUARIOS]]-Tabla2[[#This Row],[USUARIOS]]</f>
        <v>32.159618008185532</v>
      </c>
      <c r="K36" s="151" t="s">
        <v>189</v>
      </c>
      <c r="L36" s="163">
        <f>P36*585</f>
        <v>105100.87653478853</v>
      </c>
      <c r="M36" s="162" t="str">
        <f>+VLOOKUP(C36,Lista!B:D,3,0)</f>
        <v>MICRO</v>
      </c>
      <c r="N36" s="366">
        <f t="shared" si="0"/>
        <v>12517.948717948719</v>
      </c>
      <c r="O36" s="50">
        <f>+(E36*1)-V36</f>
        <v>8.5</v>
      </c>
      <c r="P36" s="47">
        <f>+I36-O36-W36</f>
        <v>179.65961800818553</v>
      </c>
      <c r="Q36" s="49">
        <f>+G36-O36</f>
        <v>147.5</v>
      </c>
      <c r="R36" s="51">
        <f>+E36*$T$3</f>
        <v>179.65961800818553</v>
      </c>
      <c r="S36" s="46">
        <f t="shared" si="2"/>
        <v>98812.789904502046</v>
      </c>
      <c r="T36" t="str">
        <f>+IF(K36&lt;&gt;"",K36,"")</f>
        <v xml:space="preserve">4 Descuentos (Transbordo) </v>
      </c>
      <c r="U36">
        <f>+RANK(H36,$H$6:$H$1048576,1)</f>
        <v>3</v>
      </c>
      <c r="Y36" t="str">
        <f>TRIM(Tabla2[[#This Row],[CONDUCTOR]])</f>
        <v>MARULANDA JARAMILLO DAWER ANDRES</v>
      </c>
    </row>
    <row r="37" spans="2:25" x14ac:dyDescent="0.2">
      <c r="B37" s="136" t="s">
        <v>122</v>
      </c>
      <c r="C37" s="137">
        <v>34</v>
      </c>
      <c r="D37" s="151" t="s">
        <v>162</v>
      </c>
      <c r="E37" s="150">
        <v>10</v>
      </c>
      <c r="F37" s="150">
        <v>0</v>
      </c>
      <c r="G37" s="146">
        <v>247</v>
      </c>
      <c r="H37" s="226">
        <f>+G37/E37</f>
        <v>24.7</v>
      </c>
      <c r="I37" s="227">
        <f>+(SUM($G$7:$G$1048576)/SUM($E$7:$E$1048576))*E37</f>
        <v>221.36425648021827</v>
      </c>
      <c r="J37" s="363">
        <f>+Tabla2[[#This Row],[PROM DE USUARIOS]]-Tabla2[[#This Row],[USUARIOS]]</f>
        <v>-25.635743519781727</v>
      </c>
      <c r="K37" s="151" t="s">
        <v>189</v>
      </c>
      <c r="L37" s="163">
        <f>P37*585</f>
        <v>123648.09004092769</v>
      </c>
      <c r="M37" s="162" t="str">
        <f>+VLOOKUP(C37,Lista!B:D,3,0)</f>
        <v>MICRO</v>
      </c>
      <c r="N37" s="366">
        <f t="shared" si="0"/>
        <v>12517.948717948719</v>
      </c>
      <c r="O37" s="50">
        <f>+(E37*1)-V37</f>
        <v>10</v>
      </c>
      <c r="P37" s="47">
        <f>+I37-O37-W37</f>
        <v>211.36425648021827</v>
      </c>
      <c r="Q37" s="49">
        <f>+G37-O37</f>
        <v>237</v>
      </c>
      <c r="R37" s="51">
        <f>+E37*$T$3</f>
        <v>211.36425648021827</v>
      </c>
      <c r="S37" s="46">
        <f t="shared" si="2"/>
        <v>116250.34106412005</v>
      </c>
      <c r="T37" t="str">
        <f>+IF(K37&lt;&gt;"",K37,"")</f>
        <v xml:space="preserve">4 Descuentos (Transbordo) </v>
      </c>
      <c r="U37">
        <f>+RANK(H37,$H$6:$H$1048576,1)</f>
        <v>36</v>
      </c>
      <c r="Y37" t="str">
        <f>TRIM(Tabla2[[#This Row],[CONDUCTOR]])</f>
        <v>LOPERA ALVAREZ ESTIVEN</v>
      </c>
    </row>
    <row r="38" spans="2:25" x14ac:dyDescent="0.2">
      <c r="B38" s="136" t="s">
        <v>121</v>
      </c>
      <c r="C38" s="166">
        <v>36</v>
      </c>
      <c r="D38" s="151" t="s">
        <v>160</v>
      </c>
      <c r="E38" s="150">
        <v>10</v>
      </c>
      <c r="F38" s="150">
        <v>0</v>
      </c>
      <c r="G38" s="146">
        <v>255</v>
      </c>
      <c r="H38" s="226">
        <f>+G38/E38</f>
        <v>25.5</v>
      </c>
      <c r="I38" s="364">
        <f>+(SUM($G$7:$G$1048576)/SUM($E$7:$E$1048576))*E38</f>
        <v>221.36425648021827</v>
      </c>
      <c r="J38" s="363">
        <f>+Tabla2[[#This Row],[PROM DE USUARIOS]]-Tabla2[[#This Row],[USUARIOS]]</f>
        <v>-33.635743519781727</v>
      </c>
      <c r="K38" s="151" t="s">
        <v>201</v>
      </c>
      <c r="L38" s="163">
        <f>P38*585</f>
        <v>123648.09004092769</v>
      </c>
      <c r="M38" s="162" t="str">
        <f>+VLOOKUP(C38,Lista!B:D,3,0)</f>
        <v>MICRO</v>
      </c>
      <c r="N38" s="366">
        <f t="shared" si="0"/>
        <v>12517.948717948719</v>
      </c>
      <c r="O38" s="50">
        <f>+(E38*1)-V38</f>
        <v>10</v>
      </c>
      <c r="P38" s="47">
        <f>+I38-O38-W38</f>
        <v>211.36425648021827</v>
      </c>
      <c r="Q38" s="49">
        <f>+G38-O38</f>
        <v>245</v>
      </c>
      <c r="R38" s="51">
        <f>+E38*$T$3</f>
        <v>211.36425648021827</v>
      </c>
      <c r="S38" s="46">
        <f t="shared" si="2"/>
        <v>116250.34106412005</v>
      </c>
      <c r="T38" t="str">
        <f>+IF(K38&lt;&gt;"",K38,"")</f>
        <v>9 Descuentos (transbordo)</v>
      </c>
      <c r="U38">
        <f>+RANK(H38,$H$6:$H$1048576,1)</f>
        <v>37</v>
      </c>
      <c r="Y38" t="str">
        <f>TRIM(Tabla2[[#This Row],[CONDUCTOR]])</f>
        <v>MARTINEZ CHAVERRA LUIS NORBERTO</v>
      </c>
    </row>
    <row r="39" spans="2:25" x14ac:dyDescent="0.2">
      <c r="B39" s="136" t="s">
        <v>122</v>
      </c>
      <c r="C39" s="166">
        <v>37</v>
      </c>
      <c r="D39" s="151" t="s">
        <v>164</v>
      </c>
      <c r="E39" s="150">
        <v>9</v>
      </c>
      <c r="F39" s="150">
        <v>0</v>
      </c>
      <c r="G39" s="146">
        <v>255</v>
      </c>
      <c r="H39" s="226">
        <f>+G39/E39</f>
        <v>28.333333333333332</v>
      </c>
      <c r="I39" s="227">
        <f>+(SUM($G$7:$G$1048576)/SUM($E$7:$E$1048576))*E39</f>
        <v>199.22783083219645</v>
      </c>
      <c r="J39" s="363">
        <f>+Tabla2[[#This Row],[PROM DE USUARIOS]]-Tabla2[[#This Row],[USUARIOS]]</f>
        <v>-55.772169167803554</v>
      </c>
      <c r="K39" s="151" t="s">
        <v>202</v>
      </c>
      <c r="L39" s="163">
        <f>P39*585</f>
        <v>111283.28103683492</v>
      </c>
      <c r="M39" s="162">
        <f>+VLOOKUP(C39,Lista!B:D,3,0)</f>
        <v>0</v>
      </c>
      <c r="N39" s="366">
        <f t="shared" si="0"/>
        <v>12517.948717948719</v>
      </c>
      <c r="O39" s="50">
        <f>+(E39*1)-V39</f>
        <v>9</v>
      </c>
      <c r="P39" s="47">
        <f>+I39-O39-W39</f>
        <v>190.22783083219645</v>
      </c>
      <c r="Q39" s="49">
        <f>+G39-O39</f>
        <v>246</v>
      </c>
      <c r="R39" s="51">
        <f>+E39*$T$3</f>
        <v>190.22783083219645</v>
      </c>
      <c r="S39" s="46">
        <f t="shared" si="2"/>
        <v>104625.30695770805</v>
      </c>
      <c r="T39" t="str">
        <f>+IF(K39&lt;&gt;"",K39,"")</f>
        <v xml:space="preserve">3 Descuentos (transbordo) </v>
      </c>
      <c r="U39">
        <f>+RANK(H39,$H$6:$H$1048576,1)</f>
        <v>39</v>
      </c>
      <c r="Y39" t="str">
        <f>TRIM(Tabla2[[#This Row],[CONDUCTOR]])</f>
        <v>TABORDA ROJAS DIEGO ALEJANDRO</v>
      </c>
    </row>
    <row r="40" spans="2:25" x14ac:dyDescent="0.2">
      <c r="B40" s="136" t="s">
        <v>121</v>
      </c>
      <c r="C40" s="166">
        <v>38</v>
      </c>
      <c r="D40" s="151" t="s">
        <v>147</v>
      </c>
      <c r="E40" s="150">
        <v>10</v>
      </c>
      <c r="F40" s="150">
        <v>0</v>
      </c>
      <c r="G40" s="165">
        <v>243</v>
      </c>
      <c r="H40" s="226">
        <f>+G40/E40</f>
        <v>24.3</v>
      </c>
      <c r="I40" s="227">
        <f>+(SUM($G$7:$G$1048576)/SUM($E$7:$E$1048576))*E40</f>
        <v>221.36425648021827</v>
      </c>
      <c r="J40" s="363">
        <f>+Tabla2[[#This Row],[PROM DE USUARIOS]]-Tabla2[[#This Row],[USUARIOS]]</f>
        <v>-21.635743519781727</v>
      </c>
      <c r="K40" s="151"/>
      <c r="L40" s="163">
        <f>P40*585</f>
        <v>123648.09004092769</v>
      </c>
      <c r="M40" s="162" t="str">
        <f>+VLOOKUP(C40,Lista!B:D,3,0)</f>
        <v>MICRO</v>
      </c>
      <c r="N40" s="366">
        <f t="shared" si="0"/>
        <v>12517.948717948719</v>
      </c>
      <c r="O40" s="50">
        <f>+(E40*1)-V40</f>
        <v>10</v>
      </c>
      <c r="P40" s="47">
        <f>+I40-O40-W40</f>
        <v>211.36425648021827</v>
      </c>
      <c r="Q40" s="49">
        <f>+G40-O40</f>
        <v>233</v>
      </c>
      <c r="R40" s="51">
        <f>+E40*$T$3</f>
        <v>211.36425648021827</v>
      </c>
      <c r="S40" s="46">
        <f t="shared" si="2"/>
        <v>116250.34106412005</v>
      </c>
      <c r="T40" t="str">
        <f>+IF(K40&lt;&gt;"",K40,"")</f>
        <v/>
      </c>
      <c r="U40">
        <f>+RANK(H40,$H$6:$H$1048576,1)</f>
        <v>34</v>
      </c>
      <c r="Y40" t="str">
        <f>TRIM(Tabla2[[#This Row],[CONDUCTOR]])</f>
        <v>GONZALEZ IPUANA RENE</v>
      </c>
    </row>
    <row r="41" spans="2:25" x14ac:dyDescent="0.2">
      <c r="B41" s="136" t="s">
        <v>122</v>
      </c>
      <c r="C41" s="166">
        <v>39</v>
      </c>
      <c r="D41" s="151" t="s">
        <v>175</v>
      </c>
      <c r="E41" s="150">
        <v>10</v>
      </c>
      <c r="F41" s="150">
        <v>0</v>
      </c>
      <c r="G41" s="165">
        <v>224</v>
      </c>
      <c r="H41" s="226">
        <f>+G41/E41</f>
        <v>22.4</v>
      </c>
      <c r="I41" s="227">
        <f>+(SUM($G$7:$G$1048576)/SUM($E$7:$E$1048576))*E41</f>
        <v>221.36425648021827</v>
      </c>
      <c r="J41" s="363">
        <f>+Tabla2[[#This Row],[PROM DE USUARIOS]]-Tabla2[[#This Row],[USUARIOS]]</f>
        <v>-2.6357435197817267</v>
      </c>
      <c r="K41" s="151" t="s">
        <v>203</v>
      </c>
      <c r="L41" s="163">
        <f>P41*585</f>
        <v>123648.09004092769</v>
      </c>
      <c r="M41" s="162" t="str">
        <f>+VLOOKUP(C41,Lista!B:D,3,0)</f>
        <v>MICRO</v>
      </c>
      <c r="N41" s="366">
        <f t="shared" si="0"/>
        <v>12517.948717948719</v>
      </c>
      <c r="O41" s="50">
        <f>+(E41*1)-V41</f>
        <v>10</v>
      </c>
      <c r="P41" s="47">
        <f>+I41-O41-W41</f>
        <v>211.36425648021827</v>
      </c>
      <c r="Q41" s="49">
        <f>+G41-O41</f>
        <v>214</v>
      </c>
      <c r="R41" s="51">
        <f>+E41*$T$3</f>
        <v>211.36425648021827</v>
      </c>
      <c r="S41" s="46">
        <f t="shared" si="2"/>
        <v>116250.34106412005</v>
      </c>
      <c r="T41" t="str">
        <f>+IF(K41&lt;&gt;"",K41,"")</f>
        <v xml:space="preserve">19 Descuentos (transbordo y conduct) </v>
      </c>
      <c r="U41">
        <f>+RANK(H41,$H$6:$H$1048576,1)</f>
        <v>24</v>
      </c>
      <c r="Y41" t="str">
        <f>TRIM(Tabla2[[#This Row],[CONDUCTOR]])</f>
        <v>PALMAR PANA EDIXON JOSUE</v>
      </c>
    </row>
    <row r="42" spans="2:25" x14ac:dyDescent="0.2">
      <c r="B42" s="136" t="s">
        <v>121</v>
      </c>
      <c r="C42" s="166">
        <v>40</v>
      </c>
      <c r="D42" s="151" t="s">
        <v>174</v>
      </c>
      <c r="E42" s="150">
        <v>10</v>
      </c>
      <c r="F42" s="150">
        <v>0</v>
      </c>
      <c r="G42" s="165">
        <v>205</v>
      </c>
      <c r="H42" s="226">
        <f>+G42/E42</f>
        <v>20.5</v>
      </c>
      <c r="I42" s="227">
        <f>+(SUM($G$7:$G$1048576)/SUM($E$7:$E$1048576))*E42</f>
        <v>221.36425648021827</v>
      </c>
      <c r="J42" s="363">
        <f>+Tabla2[[#This Row],[PROM DE USUARIOS]]-Tabla2[[#This Row],[USUARIOS]]</f>
        <v>16.364256480218273</v>
      </c>
      <c r="K42" s="151" t="s">
        <v>201</v>
      </c>
      <c r="L42" s="163">
        <f>P42*585</f>
        <v>123648.09004092769</v>
      </c>
      <c r="M42" s="162" t="str">
        <f>+VLOOKUP(C42,Lista!B:D,3,0)</f>
        <v>MICRO</v>
      </c>
      <c r="N42" s="366">
        <f t="shared" si="0"/>
        <v>12517.948717948719</v>
      </c>
      <c r="O42" s="50">
        <f>+(E42*1)-V42</f>
        <v>10</v>
      </c>
      <c r="P42" s="47">
        <f>+I42-O42-W42</f>
        <v>211.36425648021827</v>
      </c>
      <c r="Q42" s="49">
        <f>+G42-O42</f>
        <v>195</v>
      </c>
      <c r="R42" s="51">
        <f>+E42*$T$3</f>
        <v>211.36425648021827</v>
      </c>
      <c r="S42" s="46">
        <f t="shared" si="2"/>
        <v>116250.34106412005</v>
      </c>
      <c r="T42" t="str">
        <f>+IF(K42&lt;&gt;"",K42,"")</f>
        <v>9 Descuentos (transbordo)</v>
      </c>
      <c r="U42">
        <f>+RANK(H42,$H$6:$H$1048576,1)</f>
        <v>12</v>
      </c>
      <c r="Y42" t="str">
        <f>TRIM(Tabla2[[#This Row],[CONDUCTOR]])</f>
        <v>OCAMPO OCAMPO ANTONIO JOSE</v>
      </c>
    </row>
    <row r="43" spans="2:25" x14ac:dyDescent="0.2">
      <c r="B43" s="136" t="s">
        <v>122</v>
      </c>
      <c r="C43" s="166">
        <v>42</v>
      </c>
      <c r="D43" s="151" t="s">
        <v>155</v>
      </c>
      <c r="E43" s="150">
        <v>9</v>
      </c>
      <c r="F43" s="150">
        <v>0</v>
      </c>
      <c r="G43" s="165">
        <v>197</v>
      </c>
      <c r="H43" s="226">
        <f>+G43/E43</f>
        <v>21.888888888888889</v>
      </c>
      <c r="I43" s="227">
        <f>+(SUM($G$7:$G$1048576)/SUM($E$7:$E$1048576))*E43</f>
        <v>199.22783083219645</v>
      </c>
      <c r="J43" s="363">
        <f>+Tabla2[[#This Row],[PROM DE USUARIOS]]-Tabla2[[#This Row],[USUARIOS]]</f>
        <v>2.227830832196446</v>
      </c>
      <c r="K43" s="151" t="s">
        <v>204</v>
      </c>
      <c r="L43" s="163">
        <f>P43*585</f>
        <v>111283.28103683492</v>
      </c>
      <c r="M43" s="162">
        <f>+VLOOKUP(C43,Lista!B:D,3,0)</f>
        <v>0</v>
      </c>
      <c r="N43" s="366">
        <f t="shared" si="0"/>
        <v>12517.948717948719</v>
      </c>
      <c r="O43" s="50">
        <f>+(E43*1)-V43</f>
        <v>9</v>
      </c>
      <c r="P43" s="47">
        <f>+I43-O43-W43</f>
        <v>190.22783083219645</v>
      </c>
      <c r="Q43" s="49">
        <f>+G43-O43</f>
        <v>188</v>
      </c>
      <c r="R43" s="51">
        <f>+E43*$T$3</f>
        <v>190.22783083219645</v>
      </c>
      <c r="S43" s="46">
        <f t="shared" si="2"/>
        <v>104625.30695770805</v>
      </c>
      <c r="T43" t="str">
        <f>+IF(K43&lt;&gt;"",K43,"")</f>
        <v xml:space="preserve">2 Descuentos (Transbordo) </v>
      </c>
      <c r="U43">
        <f>+RANK(H43,$H$6:$H$1048576,1)</f>
        <v>16</v>
      </c>
      <c r="Y43" t="str">
        <f>TRIM(Tabla2[[#This Row],[CONDUCTOR]])</f>
        <v>AGUDELO GARCIA DENIN ANGELO</v>
      </c>
    </row>
    <row r="44" spans="2:25" x14ac:dyDescent="0.2">
      <c r="B44" s="136" t="s">
        <v>121</v>
      </c>
      <c r="C44" s="166">
        <v>43</v>
      </c>
      <c r="D44" s="151" t="s">
        <v>157</v>
      </c>
      <c r="E44" s="150">
        <v>10</v>
      </c>
      <c r="F44" s="150">
        <v>0</v>
      </c>
      <c r="G44" s="165">
        <v>200</v>
      </c>
      <c r="H44" s="226">
        <f>+G44/E44</f>
        <v>20</v>
      </c>
      <c r="I44" s="227">
        <f>+(SUM($G$7:$G$1048576)/SUM($E$7:$E$1048576))*E44</f>
        <v>221.36425648021827</v>
      </c>
      <c r="J44" s="363">
        <f>+Tabla2[[#This Row],[PROM DE USUARIOS]]-Tabla2[[#This Row],[USUARIOS]]</f>
        <v>21.364256480218273</v>
      </c>
      <c r="K44" s="151" t="s">
        <v>205</v>
      </c>
      <c r="L44" s="163">
        <f>P44*585</f>
        <v>123648.09004092769</v>
      </c>
      <c r="M44" s="162">
        <f>+VLOOKUP(C44,Lista!B:D,3,0)</f>
        <v>0</v>
      </c>
      <c r="N44" s="366">
        <f t="shared" si="0"/>
        <v>12517.948717948719</v>
      </c>
      <c r="O44" s="50">
        <f>+(E44*1)-V44</f>
        <v>10</v>
      </c>
      <c r="P44" s="47">
        <f>+I44-O44-W44</f>
        <v>211.36425648021827</v>
      </c>
      <c r="Q44" s="49">
        <f>+G44-O44</f>
        <v>190</v>
      </c>
      <c r="R44" s="51">
        <f>+E44*$T$3</f>
        <v>211.36425648021827</v>
      </c>
      <c r="S44" s="46">
        <f t="shared" si="2"/>
        <v>116250.34106412005</v>
      </c>
      <c r="T44" t="str">
        <f>+IF(K44&lt;&gt;"",K44,"")</f>
        <v xml:space="preserve">16 Descuentos (transbordo y conduct) </v>
      </c>
      <c r="U44">
        <f>+RANK(H44,$H$6:$H$1048576,1)</f>
        <v>7</v>
      </c>
      <c r="Y44" t="str">
        <f>TRIM(Tabla2[[#This Row],[CONDUCTOR]])</f>
        <v>ARAQUE ARROYAVE JOSE ALBEIRO</v>
      </c>
    </row>
    <row r="45" spans="2:25" x14ac:dyDescent="0.2">
      <c r="B45" s="136" t="s">
        <v>121</v>
      </c>
      <c r="C45" s="166">
        <v>44</v>
      </c>
      <c r="D45" s="151" t="s">
        <v>182</v>
      </c>
      <c r="E45" s="150">
        <v>7</v>
      </c>
      <c r="F45" s="150">
        <v>0</v>
      </c>
      <c r="G45" s="165">
        <v>166</v>
      </c>
      <c r="H45" s="226">
        <f>+G45/E45</f>
        <v>23.714285714285715</v>
      </c>
      <c r="I45" s="227">
        <f>+(SUM($G$7:$G$1048576)/SUM($E$7:$E$1048576))*E45</f>
        <v>154.95497953615279</v>
      </c>
      <c r="J45" s="363">
        <f>+Tabla2[[#This Row],[PROM DE USUARIOS]]-Tabla2[[#This Row],[USUARIOS]]</f>
        <v>-11.045020463847209</v>
      </c>
      <c r="K45" s="151"/>
      <c r="L45" s="163">
        <f>P45*585</f>
        <v>86553.663028649389</v>
      </c>
      <c r="M45" s="162">
        <f>+VLOOKUP(C45,Lista!B:D,3,0)</f>
        <v>0</v>
      </c>
      <c r="N45" s="366">
        <f t="shared" si="0"/>
        <v>12517.948717948719</v>
      </c>
      <c r="O45" s="50">
        <f>+(E45*1)-V45</f>
        <v>7</v>
      </c>
      <c r="P45" s="47">
        <f>+I45-O45-W45</f>
        <v>147.95497953615279</v>
      </c>
      <c r="Q45" s="49">
        <f>+G45-O45</f>
        <v>159</v>
      </c>
      <c r="R45" s="51">
        <f>+E45*$T$3</f>
        <v>147.95497953615279</v>
      </c>
      <c r="S45" s="46">
        <f t="shared" si="2"/>
        <v>81375.238744884031</v>
      </c>
      <c r="T45" t="str">
        <f>+IF(K45&lt;&gt;"",K45,"")</f>
        <v/>
      </c>
      <c r="U45">
        <f>+RANK(H45,$H$6:$H$1048576,1)</f>
        <v>27</v>
      </c>
      <c r="Y45" t="str">
        <f>TRIM(Tabla2[[#This Row],[CONDUCTOR]])</f>
        <v>GUTIERREZ ARICAPA DANIEL HUMBERTO</v>
      </c>
    </row>
    <row r="46" spans="2:25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366.5</v>
      </c>
      <c r="F46" s="234">
        <f>SUBTOTAL(109,Tabla2[VIAJES PERD.])</f>
        <v>3</v>
      </c>
      <c r="G46" s="240">
        <f>SUBTOTAL(109,Tabla2[USUARIOS])</f>
        <v>8113</v>
      </c>
      <c r="H46" s="379">
        <f>+Tabla2[[#Totals],[USUARIOS]]/Tabla2[[#Totals],[VIAJES]]</f>
        <v>22.136425648021827</v>
      </c>
      <c r="I46" s="240">
        <f>SUBTOTAL(109,Tabla2[PROM DE USUARIOS])</f>
        <v>8113.0000000000018</v>
      </c>
      <c r="J46" s="373">
        <f>SUBTOTAL(109,Tabla2[RECIBE / ENTREGA])</f>
        <v>-2.8421709430404007E-13</v>
      </c>
      <c r="K46" s="235" t="s">
        <v>207</v>
      </c>
      <c r="L46" s="236"/>
      <c r="M46" s="237"/>
      <c r="N46" s="238">
        <f>SUBTOTAL(109,Tabla2[DIFER. MICRO - BUS ])</f>
        <v>488200.00000000058</v>
      </c>
      <c r="O46" s="50">
        <f>+(E45*1)-V46</f>
        <v>7</v>
      </c>
      <c r="P46" s="47">
        <f>+I45-O46-W46</f>
        <v>147.95497953615279</v>
      </c>
      <c r="Q46" s="49">
        <f>+G45-O46</f>
        <v>159</v>
      </c>
      <c r="R46" s="51">
        <f>+E45*$T$3</f>
        <v>147.95497953615279</v>
      </c>
      <c r="S46" s="46">
        <f t="shared" si="1"/>
        <v>81375.238744884031</v>
      </c>
      <c r="T46" t="str">
        <f>+IF(K45&lt;&gt;"",K45,"")</f>
        <v/>
      </c>
      <c r="U46">
        <f>+RANK(H45,$H$6:$H$1048576,1)</f>
        <v>27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6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6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6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6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6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6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7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7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7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7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7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146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145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144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46"/>
  <sheetViews>
    <sheetView topLeftCell="A28" zoomScale="95" zoomScaleNormal="95" workbookViewId="0">
      <pane xSplit="1" topLeftCell="B1" activePane="topRight" state="frozen"/>
      <selection pane="topRight" activeCell="D43" sqref="D43:D45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143</v>
      </c>
      <c r="D6" t="s">
        <v>139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>
        <v>1</v>
      </c>
      <c r="D7" s="381">
        <v>234</v>
      </c>
      <c r="AN7" t="s">
        <v>137</v>
      </c>
      <c r="AO7" s="228" t="e">
        <f>#REF!/12</f>
        <v>#REF!</v>
      </c>
    </row>
    <row r="8" spans="3:42" x14ac:dyDescent="0.2">
      <c r="C8" s="153">
        <v>2</v>
      </c>
      <c r="D8" s="381">
        <v>211</v>
      </c>
    </row>
    <row r="9" spans="3:42" x14ac:dyDescent="0.2">
      <c r="C9" s="153">
        <v>3</v>
      </c>
      <c r="D9" s="381">
        <v>200</v>
      </c>
      <c r="I9" t="s">
        <v>138</v>
      </c>
    </row>
    <row r="10" spans="3:42" x14ac:dyDescent="0.2">
      <c r="C10" s="153">
        <v>4</v>
      </c>
      <c r="D10" s="381">
        <v>203</v>
      </c>
      <c r="H10" s="229">
        <f>7267*3200</f>
        <v>23254400</v>
      </c>
      <c r="J10" s="231"/>
    </row>
    <row r="11" spans="3:42" x14ac:dyDescent="0.2">
      <c r="C11" s="153">
        <v>5</v>
      </c>
      <c r="D11" s="381">
        <v>239</v>
      </c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C12" s="153">
        <v>6</v>
      </c>
      <c r="D12" s="381">
        <v>265</v>
      </c>
      <c r="H12" s="230" t="e">
        <f>SUM(H10:H11)</f>
        <v>#REF!</v>
      </c>
      <c r="I12" s="230" t="e">
        <f>H12-G12</f>
        <v>#REF!</v>
      </c>
    </row>
    <row r="13" spans="3:42" x14ac:dyDescent="0.2">
      <c r="C13" s="153">
        <v>7</v>
      </c>
      <c r="D13" s="381">
        <v>265</v>
      </c>
    </row>
    <row r="14" spans="3:42" x14ac:dyDescent="0.2">
      <c r="C14" s="153">
        <v>8</v>
      </c>
      <c r="D14" s="381">
        <v>204</v>
      </c>
    </row>
    <row r="15" spans="3:42" x14ac:dyDescent="0.2">
      <c r="C15" s="153">
        <v>11</v>
      </c>
      <c r="D15" s="381">
        <v>144</v>
      </c>
    </row>
    <row r="16" spans="3:42" x14ac:dyDescent="0.2">
      <c r="C16" s="153">
        <v>12</v>
      </c>
      <c r="D16" s="381">
        <v>145</v>
      </c>
    </row>
    <row r="17" spans="3:4" x14ac:dyDescent="0.2">
      <c r="C17" s="153">
        <v>13</v>
      </c>
      <c r="D17" s="381">
        <v>217</v>
      </c>
    </row>
    <row r="18" spans="3:4" x14ac:dyDescent="0.2">
      <c r="C18" s="153">
        <v>14</v>
      </c>
      <c r="D18" s="381">
        <v>91</v>
      </c>
    </row>
    <row r="19" spans="3:4" x14ac:dyDescent="0.2">
      <c r="C19" s="153">
        <v>15</v>
      </c>
      <c r="D19" s="381">
        <v>223</v>
      </c>
    </row>
    <row r="20" spans="3:4" x14ac:dyDescent="0.2">
      <c r="C20" s="153">
        <v>16</v>
      </c>
      <c r="D20" s="381">
        <v>177</v>
      </c>
    </row>
    <row r="21" spans="3:4" x14ac:dyDescent="0.2">
      <c r="C21" s="153">
        <v>18</v>
      </c>
      <c r="D21" s="381">
        <v>234</v>
      </c>
    </row>
    <row r="22" spans="3:4" x14ac:dyDescent="0.2">
      <c r="C22" s="153">
        <v>19</v>
      </c>
      <c r="D22" s="381">
        <v>247</v>
      </c>
    </row>
    <row r="23" spans="3:4" x14ac:dyDescent="0.2">
      <c r="C23" s="153">
        <v>20</v>
      </c>
      <c r="D23" s="381">
        <v>110</v>
      </c>
    </row>
    <row r="24" spans="3:4" x14ac:dyDescent="0.2">
      <c r="C24" s="153">
        <v>21</v>
      </c>
      <c r="D24" s="381">
        <v>242</v>
      </c>
    </row>
    <row r="25" spans="3:4" x14ac:dyDescent="0.2">
      <c r="C25" s="153">
        <v>22</v>
      </c>
      <c r="D25" s="381">
        <v>123</v>
      </c>
    </row>
    <row r="26" spans="3:4" x14ac:dyDescent="0.2">
      <c r="C26" s="153">
        <v>23</v>
      </c>
      <c r="D26" s="381">
        <v>164</v>
      </c>
    </row>
    <row r="27" spans="3:4" x14ac:dyDescent="0.2">
      <c r="C27" s="153">
        <v>24</v>
      </c>
      <c r="D27" s="381">
        <v>182</v>
      </c>
    </row>
    <row r="28" spans="3:4" x14ac:dyDescent="0.2">
      <c r="C28" s="153">
        <v>25</v>
      </c>
      <c r="D28" s="381">
        <v>192</v>
      </c>
    </row>
    <row r="29" spans="3:4" x14ac:dyDescent="0.2">
      <c r="C29" s="153">
        <v>26</v>
      </c>
      <c r="D29" s="381">
        <v>197</v>
      </c>
    </row>
    <row r="30" spans="3:4" x14ac:dyDescent="0.2">
      <c r="C30" s="153">
        <v>27</v>
      </c>
      <c r="D30" s="381">
        <v>343</v>
      </c>
    </row>
    <row r="31" spans="3:4" x14ac:dyDescent="0.2">
      <c r="C31" s="153">
        <v>28</v>
      </c>
      <c r="D31" s="381">
        <v>242</v>
      </c>
    </row>
    <row r="32" spans="3:4" x14ac:dyDescent="0.2">
      <c r="C32" s="153">
        <v>29</v>
      </c>
      <c r="D32" s="381">
        <v>201</v>
      </c>
    </row>
    <row r="33" spans="3:4" x14ac:dyDescent="0.2">
      <c r="C33" s="153">
        <v>30</v>
      </c>
      <c r="D33" s="381">
        <v>213</v>
      </c>
    </row>
    <row r="34" spans="3:4" x14ac:dyDescent="0.2">
      <c r="C34" s="153">
        <v>31</v>
      </c>
      <c r="D34" s="381">
        <v>222</v>
      </c>
    </row>
    <row r="35" spans="3:4" x14ac:dyDescent="0.2">
      <c r="C35" s="153">
        <v>32</v>
      </c>
      <c r="D35" s="381">
        <v>235</v>
      </c>
    </row>
    <row r="36" spans="3:4" x14ac:dyDescent="0.2">
      <c r="C36" s="153">
        <v>33</v>
      </c>
      <c r="D36" s="381">
        <v>156</v>
      </c>
    </row>
    <row r="37" spans="3:4" x14ac:dyDescent="0.2">
      <c r="C37" s="153">
        <v>34</v>
      </c>
      <c r="D37" s="381">
        <v>247</v>
      </c>
    </row>
    <row r="38" spans="3:4" x14ac:dyDescent="0.2">
      <c r="C38" s="153">
        <v>36</v>
      </c>
      <c r="D38" s="381">
        <v>255</v>
      </c>
    </row>
    <row r="39" spans="3:4" x14ac:dyDescent="0.2">
      <c r="C39" s="153">
        <v>37</v>
      </c>
      <c r="D39" s="381">
        <v>255</v>
      </c>
    </row>
    <row r="40" spans="3:4" x14ac:dyDescent="0.2">
      <c r="C40" s="153">
        <v>38</v>
      </c>
      <c r="D40" s="381">
        <v>243</v>
      </c>
    </row>
    <row r="41" spans="3:4" x14ac:dyDescent="0.2">
      <c r="C41" s="153">
        <v>39</v>
      </c>
      <c r="D41" s="381">
        <v>224</v>
      </c>
    </row>
    <row r="42" spans="3:4" x14ac:dyDescent="0.2">
      <c r="C42" s="153">
        <v>40</v>
      </c>
      <c r="D42" s="381">
        <v>205</v>
      </c>
    </row>
    <row r="43" spans="3:4" x14ac:dyDescent="0.2">
      <c r="C43" s="153">
        <v>42</v>
      </c>
      <c r="D43" s="381">
        <v>197</v>
      </c>
    </row>
    <row r="44" spans="3:4" x14ac:dyDescent="0.2">
      <c r="C44" s="153">
        <v>43</v>
      </c>
      <c r="D44" s="381">
        <v>200</v>
      </c>
    </row>
    <row r="45" spans="3:4" x14ac:dyDescent="0.2">
      <c r="C45" s="153">
        <v>44</v>
      </c>
      <c r="D45" s="381">
        <v>166</v>
      </c>
    </row>
    <row r="46" spans="3:4" x14ac:dyDescent="0.2">
      <c r="C46" s="153" t="s">
        <v>117</v>
      </c>
      <c r="D46" s="381">
        <v>8113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2025-12-19T06:58:26Z</cp:lastPrinted>
  <dcterms:created xsi:type="dcterms:W3CDTF">2021-05-05T13:25:05Z</dcterms:created>
  <dcterms:modified xsi:type="dcterms:W3CDTF">2025-12-19T07:14:46Z</dcterms:modified>
</cp:coreProperties>
</file>