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fileSharing readOnlyRecommended="1"/>
  <workbookPr defaultThemeVersion="166925"/>
  <mc:AlternateContent xmlns:mc="http://schemas.openxmlformats.org/markup-compatibility/2006">
    <mc:Choice Requires="x15">
      <x15ac:absPath xmlns:x15ac="http://schemas.microsoft.com/office/spreadsheetml/2010/11/ac" url="D:\Daniel\Documentos\PhD\"/>
    </mc:Choice>
  </mc:AlternateContent>
  <xr:revisionPtr revIDLastSave="0" documentId="13_ncr:1_{BDB36CA0-6115-4F8A-AD2B-CCE4C9999E41}" xr6:coauthVersionLast="47" xr6:coauthVersionMax="47" xr10:uidLastSave="{00000000-0000-0000-0000-000000000000}"/>
  <bookViews>
    <workbookView xWindow="28680" yWindow="-120" windowWidth="29040" windowHeight="15840" xr2:uid="{E627A05E-6340-4C51-B36C-84944E4086CC}"/>
  </bookViews>
  <sheets>
    <sheet name="Identification" sheetId="1" r:id="rId1"/>
    <sheet name="post-DMDS" sheetId="2" r:id="rId2"/>
    <sheet name="Carlson(1998)-methyl alkan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1" l="1"/>
  <c r="N15" i="1"/>
  <c r="L15" i="1"/>
  <c r="P13" i="1"/>
  <c r="N13" i="1"/>
  <c r="L13" i="1"/>
  <c r="P11" i="1"/>
  <c r="N11" i="1"/>
  <c r="L11" i="1"/>
  <c r="P9" i="1"/>
  <c r="N9" i="1"/>
  <c r="L9" i="1"/>
  <c r="P7" i="1"/>
  <c r="N7" i="1"/>
  <c r="L7" i="1"/>
  <c r="P5" i="1"/>
  <c r="N5" i="1"/>
  <c r="L5" i="1"/>
  <c r="F7" i="1"/>
  <c r="F9" i="1"/>
  <c r="F11" i="1"/>
  <c r="F13" i="1"/>
  <c r="F15" i="1"/>
  <c r="J15" i="1"/>
  <c r="H15" i="1"/>
  <c r="J13" i="1"/>
  <c r="H13" i="1"/>
  <c r="J11" i="1"/>
  <c r="H11" i="1"/>
  <c r="J9" i="1"/>
  <c r="H9" i="1"/>
  <c r="J7" i="1"/>
  <c r="H7" i="1"/>
  <c r="J5" i="1"/>
  <c r="H5" i="1"/>
  <c r="F5" i="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4" i="1"/>
  <c r="E4" i="1" s="1"/>
  <c r="B4" i="1"/>
  <c r="B5" i="1" s="1"/>
  <c r="B3" i="1" l="1"/>
  <c r="B6" i="1" l="1"/>
  <c r="G7" i="1" l="1"/>
  <c r="G5" i="1"/>
  <c r="G9" i="1"/>
  <c r="G13" i="1"/>
  <c r="G15" i="1"/>
  <c r="G11" i="1"/>
  <c r="B7" i="1"/>
  <c r="K5" i="1" l="1"/>
  <c r="B8" i="1"/>
  <c r="I5" i="1"/>
  <c r="I15" i="1"/>
  <c r="I11" i="1"/>
  <c r="I7" i="1"/>
  <c r="K13" i="1"/>
  <c r="K9" i="1"/>
  <c r="I13" i="1"/>
  <c r="I9" i="1"/>
  <c r="K15" i="1"/>
  <c r="K11" i="1"/>
  <c r="K7" i="1"/>
  <c r="Q15" i="1" l="1"/>
  <c r="O13" i="1"/>
  <c r="M11" i="1"/>
  <c r="Q7" i="1"/>
  <c r="O15" i="1"/>
  <c r="M13" i="1"/>
  <c r="Q9" i="1"/>
  <c r="O7" i="1"/>
  <c r="M5" i="1"/>
  <c r="M15" i="1"/>
  <c r="Q11" i="1"/>
  <c r="O9" i="1"/>
  <c r="M7" i="1"/>
  <c r="Q13" i="1"/>
  <c r="O11" i="1"/>
  <c r="M9" i="1"/>
  <c r="Q5"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Rodriguez Leon</author>
  </authors>
  <commentList>
    <comment ref="C1" authorId="0" shapeId="0" xr:uid="{850B7639-3781-4768-A8B2-CCADE287D926}">
      <text>
        <r>
          <rPr>
            <sz val="11"/>
            <color indexed="10"/>
            <rFont val="Calibri"/>
            <family val="2"/>
            <scheme val="minor"/>
          </rPr>
          <t>The target compound is the compound you are aiming to identify</t>
        </r>
        <r>
          <rPr>
            <b/>
            <sz val="9"/>
            <color indexed="81"/>
            <rFont val="Tahoma"/>
            <charset val="1"/>
          </rPr>
          <t>.</t>
        </r>
      </text>
    </comment>
    <comment ref="A2" authorId="0" shapeId="0" xr:uid="{B574A7D9-8A63-4E43-ABF4-82285AFC845F}">
      <text>
        <r>
          <rPr>
            <sz val="11"/>
            <color indexed="10"/>
            <rFont val="Calibri"/>
            <family val="2"/>
            <scheme val="minor"/>
          </rPr>
          <t xml:space="preserve">Below it is shown the total mass diagnostic ion for your target compound, depending on the expected hydrocarbon class.
</t>
        </r>
      </text>
    </comment>
    <comment ref="C2" authorId="0" shapeId="0" xr:uid="{D4356F93-AD01-41E8-84FE-A1E0429DA125}">
      <text>
        <r>
          <rPr>
            <sz val="11"/>
            <color indexed="10"/>
            <rFont val="Calibri"/>
            <family val="2"/>
            <scheme val="minor"/>
          </rPr>
          <t>Below it is shown the ions corresponding to the fragments of your target compound, depending on the expected hydrocarbon class.
If you provide the methylation position for the methyl-alkanes, the diagnostic ion fragments for the specified methylation position will be shown.
There are several rows to get the fragmetns for several possible methyl alkanes at the same time, as tehy might mix within the same peak.</t>
        </r>
      </text>
    </comment>
    <comment ref="F5" authorId="0" shapeId="0" xr:uid="{AF3EA82D-F2B1-478D-BE86-391646CC8B52}">
      <text>
        <r>
          <rPr>
            <sz val="11"/>
            <color indexed="10"/>
            <rFont val="Calibri"/>
            <family val="2"/>
            <scheme val="minor"/>
          </rPr>
          <t>Here is displayed the expected ions for the methylation position you indicated above.</t>
        </r>
      </text>
    </comment>
    <comment ref="G5" authorId="0" shapeId="0" xr:uid="{37C3D0D1-0044-480C-AB5A-BD51C561A2BD}">
      <text>
        <r>
          <rPr>
            <sz val="11"/>
            <color indexed="10"/>
            <rFont val="Calibri"/>
            <family val="2"/>
            <scheme val="minor"/>
          </rPr>
          <t>Here is displayed the expected ions for the methylation position you indicated above.</t>
        </r>
      </text>
    </comment>
    <comment ref="H5" authorId="0" shapeId="0" xr:uid="{301071F3-832A-4356-B4AB-C069DC71CADA}">
      <text>
        <r>
          <rPr>
            <sz val="11"/>
            <color indexed="10"/>
            <rFont val="Calibri"/>
            <family val="2"/>
            <scheme val="minor"/>
          </rPr>
          <t>Here is displayed the expected ions for the methylation position you indicated above.</t>
        </r>
      </text>
    </comment>
    <comment ref="I5" authorId="0" shapeId="0" xr:uid="{B25F6FA3-4C1D-435E-89BB-F61ECA6F3A95}">
      <text>
        <r>
          <rPr>
            <sz val="11"/>
            <color indexed="10"/>
            <rFont val="Calibri"/>
            <family val="2"/>
            <scheme val="minor"/>
          </rPr>
          <t>Here is displayed the expected ions for the methylation position you indicated above.</t>
        </r>
      </text>
    </comment>
    <comment ref="J5" authorId="0" shapeId="0" xr:uid="{44793071-AC1F-4F96-BC02-4EC178ECDF17}">
      <text>
        <r>
          <rPr>
            <sz val="11"/>
            <color indexed="10"/>
            <rFont val="Calibri"/>
            <family val="2"/>
            <scheme val="minor"/>
          </rPr>
          <t>Here is displayed the expected ions for the methylation position you indicated above.</t>
        </r>
      </text>
    </comment>
    <comment ref="K5" authorId="0" shapeId="0" xr:uid="{2A8D47CC-CB22-4865-A45D-62AEDF521AC3}">
      <text>
        <r>
          <rPr>
            <sz val="11"/>
            <color indexed="10"/>
            <rFont val="Calibri"/>
            <family val="2"/>
            <scheme val="minor"/>
          </rPr>
          <t>Here is displayed the expected ions for the methylation position you indicated above.</t>
        </r>
      </text>
    </comment>
    <comment ref="L5" authorId="0" shapeId="0" xr:uid="{1AB01942-DF5B-49DC-8BE1-D123ABC47BF5}">
      <text>
        <r>
          <rPr>
            <sz val="11"/>
            <color indexed="10"/>
            <rFont val="Calibri"/>
            <family val="2"/>
            <scheme val="minor"/>
          </rPr>
          <t>Here is displayed the expected ions for the methylation position you indicated above.</t>
        </r>
      </text>
    </comment>
    <comment ref="M5" authorId="0" shapeId="0" xr:uid="{61C644C3-A9AC-4024-ABED-63A1D3876AB1}">
      <text>
        <r>
          <rPr>
            <sz val="11"/>
            <color indexed="10"/>
            <rFont val="Calibri"/>
            <family val="2"/>
            <scheme val="minor"/>
          </rPr>
          <t>Here is displayed the expected ions for the methylation position you indicated above.</t>
        </r>
      </text>
    </comment>
    <comment ref="N5" authorId="0" shapeId="0" xr:uid="{1C845CCC-8840-4632-99C6-55CE0AF16FAE}">
      <text>
        <r>
          <rPr>
            <sz val="11"/>
            <color indexed="10"/>
            <rFont val="Calibri"/>
            <family val="2"/>
            <scheme val="minor"/>
          </rPr>
          <t>Here is displayed the expected ions for the methylation position you indicated above.</t>
        </r>
      </text>
    </comment>
    <comment ref="O5" authorId="0" shapeId="0" xr:uid="{56F5889C-98C5-40C9-B54B-1A5FA231EE5C}">
      <text>
        <r>
          <rPr>
            <sz val="11"/>
            <color indexed="10"/>
            <rFont val="Calibri"/>
            <family val="2"/>
            <scheme val="minor"/>
          </rPr>
          <t>Here is displayed the expected ions for the methylation position you indicated above.</t>
        </r>
      </text>
    </comment>
    <comment ref="P5" authorId="0" shapeId="0" xr:uid="{D78DC6FD-8D02-43F4-A91E-1A5C74E8FB7D}">
      <text>
        <r>
          <rPr>
            <sz val="11"/>
            <color indexed="10"/>
            <rFont val="Calibri"/>
            <family val="2"/>
            <scheme val="minor"/>
          </rPr>
          <t>Here is displayed the expected ions for the methylation position you indicated above.</t>
        </r>
      </text>
    </comment>
    <comment ref="Q5" authorId="0" shapeId="0" xr:uid="{DAD32575-CA84-4163-919B-EC4C4BE2465B}">
      <text>
        <r>
          <rPr>
            <sz val="11"/>
            <color indexed="10"/>
            <rFont val="Calibri"/>
            <family val="2"/>
            <scheme val="minor"/>
          </rPr>
          <t>Here is displayed the expected ions for the methylation position you indicated above.</t>
        </r>
      </text>
    </comment>
    <comment ref="B6" authorId="0" shapeId="0" xr:uid="{1A3695D4-1537-441A-9A4F-E7E2D6C3F2AA}">
      <text>
        <r>
          <rPr>
            <sz val="11"/>
            <color indexed="10"/>
            <rFont val="Calibri"/>
            <family val="2"/>
            <scheme val="minor"/>
          </rPr>
          <t>It is rare to see the total mass diagnostic ion of methyl-branched alkanes in their Mass spectra. 
Do not base your identification decision on this trait for these compounds!</t>
        </r>
      </text>
    </comment>
    <comment ref="B7" authorId="0" shapeId="0" xr:uid="{0C2519ED-36FF-4024-BAB4-0D04A225D980}">
      <text>
        <r>
          <rPr>
            <sz val="11"/>
            <color indexed="10"/>
            <rFont val="Calibri"/>
            <family val="2"/>
            <scheme val="minor"/>
          </rPr>
          <t>It is rare to see the total mass diagnostic ion of methyl-branched alkanes in their Mass spectra. 
Do not base your identification decision on this trait for these compounds!</t>
        </r>
      </text>
    </comment>
    <comment ref="F7" authorId="0" shapeId="0" xr:uid="{8F04FC9F-A6C5-4B20-83AC-63364042D12D}">
      <text>
        <r>
          <rPr>
            <sz val="11"/>
            <color indexed="10"/>
            <rFont val="Calibri"/>
            <family val="2"/>
            <scheme val="minor"/>
          </rPr>
          <t>Here is displayed the expected ions for the methylation position you indicated above.</t>
        </r>
      </text>
    </comment>
    <comment ref="G7" authorId="0" shapeId="0" xr:uid="{E1958BA4-32B7-4226-8963-D706EDA9FDC5}">
      <text>
        <r>
          <rPr>
            <sz val="11"/>
            <color indexed="10"/>
            <rFont val="Calibri"/>
            <family val="2"/>
            <scheme val="minor"/>
          </rPr>
          <t>Here is displayed the expected ions for the methylation position you indicated above.</t>
        </r>
      </text>
    </comment>
    <comment ref="H7" authorId="0" shapeId="0" xr:uid="{60F0743C-6AE4-4CFE-90E3-1FDEEF3B7148}">
      <text>
        <r>
          <rPr>
            <sz val="11"/>
            <color indexed="10"/>
            <rFont val="Calibri"/>
            <family val="2"/>
            <scheme val="minor"/>
          </rPr>
          <t>Here is displayed the expected ions for the methylation position you indicated above.</t>
        </r>
      </text>
    </comment>
    <comment ref="I7" authorId="0" shapeId="0" xr:uid="{A48F1FFD-6C6A-4C83-83D2-12B0BDDFAB4B}">
      <text>
        <r>
          <rPr>
            <sz val="11"/>
            <color indexed="10"/>
            <rFont val="Calibri"/>
            <family val="2"/>
            <scheme val="minor"/>
          </rPr>
          <t>Here is displayed the expected ions for the methylation position you indicated above.</t>
        </r>
      </text>
    </comment>
    <comment ref="J7" authorId="0" shapeId="0" xr:uid="{76900143-46CE-4F4C-A1BA-D393A47B942A}">
      <text>
        <r>
          <rPr>
            <sz val="11"/>
            <color indexed="10"/>
            <rFont val="Calibri"/>
            <family val="2"/>
            <scheme val="minor"/>
          </rPr>
          <t>Here is displayed the expected ions for the methylation position you indicated above.</t>
        </r>
      </text>
    </comment>
    <comment ref="K7" authorId="0" shapeId="0" xr:uid="{11CE946E-D7C2-423D-B542-078D8AC6E670}">
      <text>
        <r>
          <rPr>
            <sz val="11"/>
            <color indexed="10"/>
            <rFont val="Calibri"/>
            <family val="2"/>
            <scheme val="minor"/>
          </rPr>
          <t>Here is displayed the expected ions for the methylation position you indicated above.</t>
        </r>
      </text>
    </comment>
    <comment ref="L7" authorId="0" shapeId="0" xr:uid="{AB4AEF33-5E5D-43B5-9B3C-56D706D8CE8D}">
      <text>
        <r>
          <rPr>
            <sz val="11"/>
            <color indexed="10"/>
            <rFont val="Calibri"/>
            <family val="2"/>
            <scheme val="minor"/>
          </rPr>
          <t>Here is displayed the expected ions for the methylation position you indicated above.</t>
        </r>
      </text>
    </comment>
    <comment ref="M7" authorId="0" shapeId="0" xr:uid="{63D80831-73D3-4004-861A-4DEB35AB23A6}">
      <text>
        <r>
          <rPr>
            <sz val="11"/>
            <color indexed="10"/>
            <rFont val="Calibri"/>
            <family val="2"/>
            <scheme val="minor"/>
          </rPr>
          <t>Here is displayed the expected ions for the methylation position you indicated above.</t>
        </r>
      </text>
    </comment>
    <comment ref="N7" authorId="0" shapeId="0" xr:uid="{77F608D6-8C70-422F-BD26-87FFF36D294B}">
      <text>
        <r>
          <rPr>
            <sz val="11"/>
            <color indexed="10"/>
            <rFont val="Calibri"/>
            <family val="2"/>
            <scheme val="minor"/>
          </rPr>
          <t>Here is displayed the expected ions for the methylation position you indicated above.</t>
        </r>
      </text>
    </comment>
    <comment ref="O7" authorId="0" shapeId="0" xr:uid="{06193EAE-BC1A-47C0-B1C2-CAD21F4DD46C}">
      <text>
        <r>
          <rPr>
            <sz val="11"/>
            <color indexed="10"/>
            <rFont val="Calibri"/>
            <family val="2"/>
            <scheme val="minor"/>
          </rPr>
          <t>Here is displayed the expected ions for the methylation position you indicated above.</t>
        </r>
      </text>
    </comment>
    <comment ref="P7" authorId="0" shapeId="0" xr:uid="{DC0F5BEA-8786-42F1-8C23-D14DA18B8C94}">
      <text>
        <r>
          <rPr>
            <sz val="11"/>
            <color indexed="10"/>
            <rFont val="Calibri"/>
            <family val="2"/>
            <scheme val="minor"/>
          </rPr>
          <t>Here is displayed the expected ions for the methylation position you indicated above.</t>
        </r>
      </text>
    </comment>
    <comment ref="Q7" authorId="0" shapeId="0" xr:uid="{784159FF-CE78-4E47-B329-14C55246FFC4}">
      <text>
        <r>
          <rPr>
            <sz val="11"/>
            <color indexed="10"/>
            <rFont val="Calibri"/>
            <family val="2"/>
            <scheme val="minor"/>
          </rPr>
          <t>Here is displayed the expected ions for the methylation position you indicated above.</t>
        </r>
      </text>
    </comment>
    <comment ref="F9" authorId="0" shapeId="0" xr:uid="{065008FD-319B-4DCE-86BB-00DFA66F8F9A}">
      <text>
        <r>
          <rPr>
            <sz val="11"/>
            <color indexed="10"/>
            <rFont val="Calibri"/>
            <family val="2"/>
            <scheme val="minor"/>
          </rPr>
          <t>Here is displayed the expected ions for the methylation position you indicated above.</t>
        </r>
      </text>
    </comment>
    <comment ref="G9" authorId="0" shapeId="0" xr:uid="{792616BF-C7FF-41FB-9CD6-9D89C4FED5B1}">
      <text>
        <r>
          <rPr>
            <sz val="11"/>
            <color indexed="10"/>
            <rFont val="Calibri"/>
            <family val="2"/>
            <scheme val="minor"/>
          </rPr>
          <t>Here is displayed the expected ions for the methylation position you indicated above.</t>
        </r>
      </text>
    </comment>
    <comment ref="H9" authorId="0" shapeId="0" xr:uid="{0536AD91-0E6E-47E6-9F1C-61AE83FD486D}">
      <text>
        <r>
          <rPr>
            <sz val="11"/>
            <color indexed="10"/>
            <rFont val="Calibri"/>
            <family val="2"/>
            <scheme val="minor"/>
          </rPr>
          <t>Here is displayed the expected ions for the methylation position you indicated above.</t>
        </r>
      </text>
    </comment>
    <comment ref="I9" authorId="0" shapeId="0" xr:uid="{45AAAF81-1C2E-4B3A-85A2-665FCE1E2C1F}">
      <text>
        <r>
          <rPr>
            <sz val="11"/>
            <color indexed="10"/>
            <rFont val="Calibri"/>
            <family val="2"/>
            <scheme val="minor"/>
          </rPr>
          <t>Here is displayed the expected ions for the methylation position you indicated above.</t>
        </r>
      </text>
    </comment>
    <comment ref="J9" authorId="0" shapeId="0" xr:uid="{F9063685-CB8F-41CB-A446-B6B8FC8CD5C8}">
      <text>
        <r>
          <rPr>
            <sz val="11"/>
            <color indexed="10"/>
            <rFont val="Calibri"/>
            <family val="2"/>
            <scheme val="minor"/>
          </rPr>
          <t>Here is displayed the expected ions for the methylation position you indicated above.</t>
        </r>
      </text>
    </comment>
    <comment ref="K9" authorId="0" shapeId="0" xr:uid="{DA63742C-A9E5-4F7D-ADF3-43C2BA7EF152}">
      <text>
        <r>
          <rPr>
            <sz val="11"/>
            <color indexed="10"/>
            <rFont val="Calibri"/>
            <family val="2"/>
            <scheme val="minor"/>
          </rPr>
          <t>Here is displayed the expected ions for the methylation position you indicated above.</t>
        </r>
      </text>
    </comment>
    <comment ref="L9" authorId="0" shapeId="0" xr:uid="{9EA77B26-AC48-4377-A4A3-6EB94083188A}">
      <text>
        <r>
          <rPr>
            <sz val="11"/>
            <color indexed="10"/>
            <rFont val="Calibri"/>
            <family val="2"/>
            <scheme val="minor"/>
          </rPr>
          <t>Here is displayed the expected ions for the methylation position you indicated above.</t>
        </r>
      </text>
    </comment>
    <comment ref="M9" authorId="0" shapeId="0" xr:uid="{542F0AFB-4816-4061-9642-640AFF28B734}">
      <text>
        <r>
          <rPr>
            <sz val="11"/>
            <color indexed="10"/>
            <rFont val="Calibri"/>
            <family val="2"/>
            <scheme val="minor"/>
          </rPr>
          <t>Here is displayed the expected ions for the methylation position you indicated above.</t>
        </r>
      </text>
    </comment>
    <comment ref="N9" authorId="0" shapeId="0" xr:uid="{BA7EAF2C-461E-4E06-8664-256DBF8D2510}">
      <text>
        <r>
          <rPr>
            <sz val="11"/>
            <color indexed="10"/>
            <rFont val="Calibri"/>
            <family val="2"/>
            <scheme val="minor"/>
          </rPr>
          <t>Here is displayed the expected ions for the methylation position you indicated above.</t>
        </r>
      </text>
    </comment>
    <comment ref="O9" authorId="0" shapeId="0" xr:uid="{C609AF5A-AFC3-42AC-B80D-D5A711DBA2E4}">
      <text>
        <r>
          <rPr>
            <sz val="11"/>
            <color indexed="10"/>
            <rFont val="Calibri"/>
            <family val="2"/>
            <scheme val="minor"/>
          </rPr>
          <t>Here is displayed the expected ions for the methylation position you indicated above.</t>
        </r>
      </text>
    </comment>
    <comment ref="P9" authorId="0" shapeId="0" xr:uid="{6CEF242B-6C6F-4784-847E-291D2DBE8F28}">
      <text>
        <r>
          <rPr>
            <sz val="11"/>
            <color indexed="10"/>
            <rFont val="Calibri"/>
            <family val="2"/>
            <scheme val="minor"/>
          </rPr>
          <t>Here is displayed the expected ions for the methylation position you indicated above.</t>
        </r>
      </text>
    </comment>
    <comment ref="Q9" authorId="0" shapeId="0" xr:uid="{A07191BB-E6C5-430F-9FC5-0BD87E797414}">
      <text>
        <r>
          <rPr>
            <sz val="11"/>
            <color indexed="10"/>
            <rFont val="Calibri"/>
            <family val="2"/>
            <scheme val="minor"/>
          </rPr>
          <t>Here is displayed the expected ions for the methylation position you indicated above.</t>
        </r>
      </text>
    </comment>
    <comment ref="F11" authorId="0" shapeId="0" xr:uid="{71D60D54-18EA-4FB8-A88B-C8AD6392FD92}">
      <text>
        <r>
          <rPr>
            <sz val="11"/>
            <color indexed="10"/>
            <rFont val="Calibri"/>
            <family val="2"/>
            <scheme val="minor"/>
          </rPr>
          <t>Here is displayed the expected ions for the methylation position you indicated above.</t>
        </r>
      </text>
    </comment>
    <comment ref="G11" authorId="0" shapeId="0" xr:uid="{4AF4B608-927E-480C-A92E-BC46DF2F4195}">
      <text>
        <r>
          <rPr>
            <sz val="11"/>
            <color indexed="10"/>
            <rFont val="Calibri"/>
            <family val="2"/>
            <scheme val="minor"/>
          </rPr>
          <t>Here is displayed the expected ions for the methylation position you indicated above.</t>
        </r>
      </text>
    </comment>
    <comment ref="H11" authorId="0" shapeId="0" xr:uid="{F0DE0C3B-1458-46DA-A655-1833ACCF7F63}">
      <text>
        <r>
          <rPr>
            <sz val="11"/>
            <color indexed="10"/>
            <rFont val="Calibri"/>
            <family val="2"/>
            <scheme val="minor"/>
          </rPr>
          <t>Here is displayed the expected ions for the methylation position you indicated above.</t>
        </r>
      </text>
    </comment>
    <comment ref="I11" authorId="0" shapeId="0" xr:uid="{8C915F81-9FE6-4BDD-9F45-9CF43C357B36}">
      <text>
        <r>
          <rPr>
            <sz val="11"/>
            <color indexed="10"/>
            <rFont val="Calibri"/>
            <family val="2"/>
            <scheme val="minor"/>
          </rPr>
          <t>Here is displayed the expected ions for the methylation position you indicated above.</t>
        </r>
      </text>
    </comment>
    <comment ref="J11" authorId="0" shapeId="0" xr:uid="{14925685-42B4-4C33-9CAC-7946BCED71F4}">
      <text>
        <r>
          <rPr>
            <sz val="11"/>
            <color indexed="10"/>
            <rFont val="Calibri"/>
            <family val="2"/>
            <scheme val="minor"/>
          </rPr>
          <t>Here is displayed the expected ions for the methylation position you indicated above.</t>
        </r>
      </text>
    </comment>
    <comment ref="K11" authorId="0" shapeId="0" xr:uid="{A3B4A567-5758-4C10-9CCF-650B95776295}">
      <text>
        <r>
          <rPr>
            <sz val="11"/>
            <color indexed="10"/>
            <rFont val="Calibri"/>
            <family val="2"/>
            <scheme val="minor"/>
          </rPr>
          <t>Here is displayed the expected ions for the methylation position you indicated above.</t>
        </r>
      </text>
    </comment>
    <comment ref="L11" authorId="0" shapeId="0" xr:uid="{331E446C-CCF8-4521-AEF8-013CFF94B55A}">
      <text>
        <r>
          <rPr>
            <sz val="11"/>
            <color indexed="10"/>
            <rFont val="Calibri"/>
            <family val="2"/>
            <scheme val="minor"/>
          </rPr>
          <t>Here is displayed the expected ions for the methylation position you indicated above.</t>
        </r>
      </text>
    </comment>
    <comment ref="M11" authorId="0" shapeId="0" xr:uid="{ED8CB49F-CA82-4819-9939-A54699743204}">
      <text>
        <r>
          <rPr>
            <sz val="11"/>
            <color indexed="10"/>
            <rFont val="Calibri"/>
            <family val="2"/>
            <scheme val="minor"/>
          </rPr>
          <t>Here is displayed the expected ions for the methylation position you indicated above.</t>
        </r>
      </text>
    </comment>
    <comment ref="N11" authorId="0" shapeId="0" xr:uid="{78EB7936-ECF4-4742-9510-299B0F275327}">
      <text>
        <r>
          <rPr>
            <sz val="11"/>
            <color indexed="10"/>
            <rFont val="Calibri"/>
            <family val="2"/>
            <scheme val="minor"/>
          </rPr>
          <t>Here is displayed the expected ions for the methylation position you indicated above.</t>
        </r>
      </text>
    </comment>
    <comment ref="O11" authorId="0" shapeId="0" xr:uid="{9B350C94-CE79-42EC-BAD1-F3A85F519447}">
      <text>
        <r>
          <rPr>
            <sz val="11"/>
            <color indexed="10"/>
            <rFont val="Calibri"/>
            <family val="2"/>
            <scheme val="minor"/>
          </rPr>
          <t>Here is displayed the expected ions for the methylation position you indicated above.</t>
        </r>
      </text>
    </comment>
    <comment ref="P11" authorId="0" shapeId="0" xr:uid="{5BDF81E6-1427-49C5-8BFD-9DE6D32765D4}">
      <text>
        <r>
          <rPr>
            <sz val="11"/>
            <color indexed="10"/>
            <rFont val="Calibri"/>
            <family val="2"/>
            <scheme val="minor"/>
          </rPr>
          <t>Here is displayed the expected ions for the methylation position you indicated above.</t>
        </r>
      </text>
    </comment>
    <comment ref="Q11" authorId="0" shapeId="0" xr:uid="{679178C3-519E-4E3F-9E11-060F2097F160}">
      <text>
        <r>
          <rPr>
            <sz val="11"/>
            <color indexed="10"/>
            <rFont val="Calibri"/>
            <family val="2"/>
            <scheme val="minor"/>
          </rPr>
          <t>Here is displayed the expected ions for the methylation position you indicated above.</t>
        </r>
      </text>
    </comment>
    <comment ref="F13" authorId="0" shapeId="0" xr:uid="{2C7EEFFD-936F-4135-BF44-45BB3B7D982C}">
      <text>
        <r>
          <rPr>
            <sz val="11"/>
            <color indexed="10"/>
            <rFont val="Calibri"/>
            <family val="2"/>
            <scheme val="minor"/>
          </rPr>
          <t>Here is displayed the expected ions for the methylation position you indicated above.</t>
        </r>
      </text>
    </comment>
    <comment ref="G13" authorId="0" shapeId="0" xr:uid="{46169AA5-0E57-4B8F-9179-AA31FA9044CB}">
      <text>
        <r>
          <rPr>
            <sz val="11"/>
            <color indexed="10"/>
            <rFont val="Calibri"/>
            <family val="2"/>
            <scheme val="minor"/>
          </rPr>
          <t>Here is displayed the expected ions for the methylation position you indicated above.</t>
        </r>
      </text>
    </comment>
    <comment ref="H13" authorId="0" shapeId="0" xr:uid="{2A037FC7-3AAD-460A-8DB1-5725F9C74497}">
      <text>
        <r>
          <rPr>
            <sz val="11"/>
            <color indexed="10"/>
            <rFont val="Calibri"/>
            <family val="2"/>
            <scheme val="minor"/>
          </rPr>
          <t>Here is displayed the expected ions for the methylation position you indicated above.</t>
        </r>
      </text>
    </comment>
    <comment ref="I13" authorId="0" shapeId="0" xr:uid="{A3AA46DF-E778-4E94-A0F7-E1DBD6E4C6FD}">
      <text>
        <r>
          <rPr>
            <sz val="11"/>
            <color indexed="10"/>
            <rFont val="Calibri"/>
            <family val="2"/>
            <scheme val="minor"/>
          </rPr>
          <t>Here is displayed the expected ions for the methylation position you indicated above.</t>
        </r>
      </text>
    </comment>
    <comment ref="J13" authorId="0" shapeId="0" xr:uid="{A9A83EDC-075E-42C9-82CA-09159AED6156}">
      <text>
        <r>
          <rPr>
            <sz val="11"/>
            <color indexed="10"/>
            <rFont val="Calibri"/>
            <family val="2"/>
            <scheme val="minor"/>
          </rPr>
          <t>Here is displayed the expected ions for the methylation position you indicated above.</t>
        </r>
      </text>
    </comment>
    <comment ref="K13" authorId="0" shapeId="0" xr:uid="{43D31CB5-F727-43D7-9F62-DCBEC790D80C}">
      <text>
        <r>
          <rPr>
            <sz val="11"/>
            <color indexed="10"/>
            <rFont val="Calibri"/>
            <family val="2"/>
            <scheme val="minor"/>
          </rPr>
          <t>Here is displayed the expected ions for the methylation position you indicated above.</t>
        </r>
      </text>
    </comment>
    <comment ref="L13" authorId="0" shapeId="0" xr:uid="{03CDD3A7-C136-48F9-B179-93A3E68918FC}">
      <text>
        <r>
          <rPr>
            <sz val="11"/>
            <color indexed="10"/>
            <rFont val="Calibri"/>
            <family val="2"/>
            <scheme val="minor"/>
          </rPr>
          <t>Here is displayed the expected ions for the methylation position you indicated above.</t>
        </r>
      </text>
    </comment>
    <comment ref="M13" authorId="0" shapeId="0" xr:uid="{1C8B79F8-ACCF-4E5F-99E2-C1BF5538F43F}">
      <text>
        <r>
          <rPr>
            <sz val="11"/>
            <color indexed="10"/>
            <rFont val="Calibri"/>
            <family val="2"/>
            <scheme val="minor"/>
          </rPr>
          <t>Here is displayed the expected ions for the methylation position you indicated above.</t>
        </r>
      </text>
    </comment>
    <comment ref="N13" authorId="0" shapeId="0" xr:uid="{BD079DCC-84C4-49DA-B225-CC3922F46ED0}">
      <text>
        <r>
          <rPr>
            <sz val="11"/>
            <color indexed="10"/>
            <rFont val="Calibri"/>
            <family val="2"/>
            <scheme val="minor"/>
          </rPr>
          <t>Here is displayed the expected ions for the methylation position you indicated above.</t>
        </r>
      </text>
    </comment>
    <comment ref="O13" authorId="0" shapeId="0" xr:uid="{C0B9B787-38AD-4496-9CED-40EA9E1D58CD}">
      <text>
        <r>
          <rPr>
            <sz val="11"/>
            <color indexed="10"/>
            <rFont val="Calibri"/>
            <family val="2"/>
            <scheme val="minor"/>
          </rPr>
          <t>Here is displayed the expected ions for the methylation position you indicated above.</t>
        </r>
      </text>
    </comment>
    <comment ref="P13" authorId="0" shapeId="0" xr:uid="{3892907E-966B-4FB3-AFA7-80F4720D76D0}">
      <text>
        <r>
          <rPr>
            <sz val="11"/>
            <color indexed="10"/>
            <rFont val="Calibri"/>
            <family val="2"/>
            <scheme val="minor"/>
          </rPr>
          <t>Here is displayed the expected ions for the methylation position you indicated above.</t>
        </r>
      </text>
    </comment>
    <comment ref="Q13" authorId="0" shapeId="0" xr:uid="{07E40FF8-B788-4906-A182-3440CDB9F688}">
      <text>
        <r>
          <rPr>
            <sz val="11"/>
            <color indexed="10"/>
            <rFont val="Calibri"/>
            <family val="2"/>
            <scheme val="minor"/>
          </rPr>
          <t>Here is displayed the expected ions for the methylation position you indicated above.</t>
        </r>
      </text>
    </comment>
    <comment ref="F15" authorId="0" shapeId="0" xr:uid="{0C93EF8E-AC39-4FE4-99ED-F93B7828FC24}">
      <text>
        <r>
          <rPr>
            <sz val="11"/>
            <color indexed="10"/>
            <rFont val="Calibri"/>
            <family val="2"/>
            <scheme val="minor"/>
          </rPr>
          <t>Here is displayed the expected ions for the methylation position you indicated above.</t>
        </r>
      </text>
    </comment>
    <comment ref="G15" authorId="0" shapeId="0" xr:uid="{4DD6F91A-1733-4600-A8C0-402BCFB163C7}">
      <text>
        <r>
          <rPr>
            <sz val="11"/>
            <color indexed="10"/>
            <rFont val="Calibri"/>
            <family val="2"/>
            <scheme val="minor"/>
          </rPr>
          <t>Here is displayed the expected ions for the methylation position you indicated above.</t>
        </r>
      </text>
    </comment>
    <comment ref="H15" authorId="0" shapeId="0" xr:uid="{F329FE66-67D3-48DE-9E08-01FB30CFA1BF}">
      <text>
        <r>
          <rPr>
            <sz val="11"/>
            <color indexed="10"/>
            <rFont val="Calibri"/>
            <family val="2"/>
            <scheme val="minor"/>
          </rPr>
          <t>Here is displayed the expected ions for the methylation position you indicated above.</t>
        </r>
      </text>
    </comment>
    <comment ref="I15" authorId="0" shapeId="0" xr:uid="{EE58194D-7001-48F1-A734-C5A4BDB74A9C}">
      <text>
        <r>
          <rPr>
            <sz val="11"/>
            <color indexed="10"/>
            <rFont val="Calibri"/>
            <family val="2"/>
            <scheme val="minor"/>
          </rPr>
          <t>Here is displayed the expected ions for the methylation position you indicated above.</t>
        </r>
      </text>
    </comment>
    <comment ref="J15" authorId="0" shapeId="0" xr:uid="{CE6D5005-7442-4C4B-B1E6-A9CFA5162471}">
      <text>
        <r>
          <rPr>
            <sz val="11"/>
            <color indexed="10"/>
            <rFont val="Calibri"/>
            <family val="2"/>
            <scheme val="minor"/>
          </rPr>
          <t>Here is displayed the expected ions for the methylation position you indicated above.</t>
        </r>
      </text>
    </comment>
    <comment ref="K15" authorId="0" shapeId="0" xr:uid="{3071E660-6C59-4127-8EEC-0E98AE6A6A58}">
      <text>
        <r>
          <rPr>
            <sz val="11"/>
            <color indexed="10"/>
            <rFont val="Calibri"/>
            <family val="2"/>
            <scheme val="minor"/>
          </rPr>
          <t>Here is displayed the expected ions for the methylation position you indicated above.</t>
        </r>
      </text>
    </comment>
    <comment ref="L15" authorId="0" shapeId="0" xr:uid="{AAAB91E7-5910-474D-9AF2-D840AB55877F}">
      <text>
        <r>
          <rPr>
            <sz val="11"/>
            <color indexed="10"/>
            <rFont val="Calibri"/>
            <family val="2"/>
            <scheme val="minor"/>
          </rPr>
          <t>Here is displayed the expected ions for the methylation position you indicated above.</t>
        </r>
      </text>
    </comment>
    <comment ref="M15" authorId="0" shapeId="0" xr:uid="{2412CED8-939F-440D-B494-CB7ED497E570}">
      <text>
        <r>
          <rPr>
            <sz val="11"/>
            <color indexed="10"/>
            <rFont val="Calibri"/>
            <family val="2"/>
            <scheme val="minor"/>
          </rPr>
          <t>Here is displayed the expected ions for the methylation position you indicated above.</t>
        </r>
      </text>
    </comment>
    <comment ref="N15" authorId="0" shapeId="0" xr:uid="{C5296FC0-2FC1-4D24-AF9E-C8A00537123F}">
      <text>
        <r>
          <rPr>
            <sz val="11"/>
            <color indexed="10"/>
            <rFont val="Calibri"/>
            <family val="2"/>
            <scheme val="minor"/>
          </rPr>
          <t>Here is displayed the expected ions for the methylation position you indicated above.</t>
        </r>
      </text>
    </comment>
    <comment ref="O15" authorId="0" shapeId="0" xr:uid="{E1055C6D-C2A9-4A6F-8B7F-AFF28ACAC2D7}">
      <text>
        <r>
          <rPr>
            <sz val="11"/>
            <color indexed="10"/>
            <rFont val="Calibri"/>
            <family val="2"/>
            <scheme val="minor"/>
          </rPr>
          <t>Here is displayed the expected ions for the methylation position you indicated above.</t>
        </r>
      </text>
    </comment>
    <comment ref="P15" authorId="0" shapeId="0" xr:uid="{1F83F50B-933D-4E80-B03E-DE240977EF90}">
      <text>
        <r>
          <rPr>
            <sz val="11"/>
            <color indexed="10"/>
            <rFont val="Calibri"/>
            <family val="2"/>
            <scheme val="minor"/>
          </rPr>
          <t>Here is displayed the expected ions for the methylation position you indicated above.</t>
        </r>
      </text>
    </comment>
    <comment ref="Q15" authorId="0" shapeId="0" xr:uid="{E7CB1873-1558-409F-B938-F35D0EC7934F}">
      <text>
        <r>
          <rPr>
            <sz val="11"/>
            <color indexed="10"/>
            <rFont val="Calibri"/>
            <family val="2"/>
            <scheme val="minor"/>
          </rPr>
          <t>Here is displayed the expected ions for the methylation position you indicated above.</t>
        </r>
      </text>
    </comment>
  </commentList>
</comments>
</file>

<file path=xl/sharedStrings.xml><?xml version="1.0" encoding="utf-8"?>
<sst xmlns="http://schemas.openxmlformats.org/spreadsheetml/2006/main" count="55" uniqueCount="17">
  <si>
    <t>Alkane</t>
  </si>
  <si>
    <t>Alkene</t>
  </si>
  <si>
    <t>Alkadiene</t>
  </si>
  <si>
    <t>Expected Hydrocarbon Chain length</t>
  </si>
  <si>
    <t>Position</t>
  </si>
  <si>
    <t>Position 1</t>
  </si>
  <si>
    <t>Position 2</t>
  </si>
  <si>
    <t>Fragmentation</t>
  </si>
  <si>
    <t>Diagnostic total mass Ion</t>
  </si>
  <si>
    <t>Monomethyl alkane</t>
  </si>
  <si>
    <t>Dimethyl alkane</t>
  </si>
  <si>
    <t>Rodríguez-León (2022)</t>
  </si>
  <si>
    <t>The blue fields correspond to the input fields. There you can enter the number corresponding to the expected trait of the hydrocarbon you are aiming to find. The input font color is red.                                                                                                                                                                                                                                                                                                                                                      Yellow cells display information, according to the entry you give to the input fields. These cells change to dark purple to indicate that the information that is displayed inside themis not valid for your target compound.                                                                                                                                                                                                                                                                                                                                                                           Extra explanatory information is displayed when you hover with the mouse over some cells.</t>
  </si>
  <si>
    <t>Trimethyl alkane</t>
  </si>
  <si>
    <t>Position 3</t>
  </si>
  <si>
    <t>https://digitalcommons.unl.edu/usdaarsfacpub/957/?utm_source=digitalcommons.unl.edu%2Fusdaarsfacpub%2F957&amp;utm_medium=PDF&amp;utm_campaign=PDFCoverPages</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</si>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</sst>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6"/>
      <color rgb="FFFF0000"/>
      <name val="Calibri"/>
      <family val="2"/>
      <scheme val="minor"/>
    </font>
    <font>
      <sz val="11"/>
      <color indexed="10"/>
      <name val="Calibri"/>
      <family val="2"/>
      <scheme val="minor"/>
    </font>
    <font>
      <b/>
      <sz val="9"/>
      <color indexed="81"/>
      <name val="Tahoma"/>
      <charset val="1"/>
    </font>
    <font>
      <u/>
      <sz val="11"/>
      <color theme="10"/>
      <name val="Calibri"/>
      <family val="2"/>
      <scheme val="minor"/>
    </font>
    <font>
      <b/>
      <u/>
      <sz val="12"/>
      <color theme="10"/>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0"/>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uble">
        <color rgb="FFFF0000"/>
      </left>
      <right/>
      <top style="double">
        <color rgb="FFFF0000"/>
      </top>
      <bottom style="double">
        <color rgb="FFFF0000"/>
      </bottom>
      <diagonal/>
    </border>
    <border>
      <left/>
      <right/>
      <top style="double">
        <color rgb="FFFF0000"/>
      </top>
      <bottom style="double">
        <color rgb="FFFF0000"/>
      </bottom>
      <diagonal/>
    </border>
    <border>
      <left/>
      <right style="double">
        <color rgb="FFFF0000"/>
      </right>
      <top style="double">
        <color rgb="FFFF0000"/>
      </top>
      <bottom style="double">
        <color rgb="FFFF0000"/>
      </bottom>
      <diagonal/>
    </border>
    <border>
      <left style="medium">
        <color indexed="64"/>
      </left>
      <right style="slantDashDot">
        <color indexed="64"/>
      </right>
      <top style="thin">
        <color indexed="64"/>
      </top>
      <bottom style="thin">
        <color indexed="64"/>
      </bottom>
      <diagonal/>
    </border>
    <border>
      <left style="slantDashDot">
        <color indexed="64"/>
      </left>
      <right style="slantDashDot">
        <color indexed="64"/>
      </right>
      <top style="thin">
        <color indexed="64"/>
      </top>
      <bottom style="thin">
        <color indexed="64"/>
      </bottom>
      <diagonal/>
    </border>
    <border>
      <left style="slantDashDot">
        <color indexed="64"/>
      </left>
      <right style="medium">
        <color indexed="64"/>
      </right>
      <top style="thin">
        <color indexed="64"/>
      </top>
      <bottom style="thin">
        <color indexed="64"/>
      </bottom>
      <diagonal/>
    </border>
    <border>
      <left style="medium">
        <color indexed="64"/>
      </left>
      <right style="slantDashDot">
        <color indexed="64"/>
      </right>
      <top style="thin">
        <color indexed="64"/>
      </top>
      <bottom style="medium">
        <color indexed="64"/>
      </bottom>
      <diagonal/>
    </border>
    <border>
      <left style="slantDashDot">
        <color indexed="64"/>
      </left>
      <right style="slantDashDot">
        <color indexed="64"/>
      </right>
      <top style="thin">
        <color indexed="64"/>
      </top>
      <bottom style="medium">
        <color indexed="64"/>
      </bottom>
      <diagonal/>
    </border>
    <border>
      <left style="slantDashDot">
        <color indexed="64"/>
      </left>
      <right style="medium">
        <color indexed="64"/>
      </right>
      <top style="thin">
        <color indexed="64"/>
      </top>
      <bottom style="medium">
        <color indexed="64"/>
      </bottom>
      <diagonal/>
    </border>
    <border>
      <left style="slantDashDot">
        <color indexed="64"/>
      </left>
      <right/>
      <top style="thin">
        <color indexed="64"/>
      </top>
      <bottom style="thin">
        <color indexed="64"/>
      </bottom>
      <diagonal/>
    </border>
    <border>
      <left style="slantDashDot">
        <color indexed="64"/>
      </left>
      <right style="thin">
        <color indexed="64"/>
      </right>
      <top style="thin">
        <color indexed="64"/>
      </top>
      <bottom style="thin">
        <color indexed="64"/>
      </bottom>
      <diagonal/>
    </border>
    <border>
      <left style="thin">
        <color indexed="64"/>
      </left>
      <right style="slantDashDot">
        <color indexed="64"/>
      </right>
      <top style="thin">
        <color indexed="64"/>
      </top>
      <bottom style="thin">
        <color indexed="64"/>
      </bottom>
      <diagonal/>
    </border>
    <border>
      <left style="slantDashDot">
        <color indexed="64"/>
      </left>
      <right style="thin">
        <color indexed="64"/>
      </right>
      <top style="thin">
        <color indexed="64"/>
      </top>
      <bottom style="medium">
        <color indexed="64"/>
      </bottom>
      <diagonal/>
    </border>
    <border>
      <left style="thin">
        <color indexed="64"/>
      </left>
      <right style="slantDashDot">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double">
        <color rgb="FFFF0000"/>
      </left>
      <right/>
      <top style="thin">
        <color auto="1"/>
      </top>
      <bottom style="thin">
        <color auto="1"/>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49">
    <xf numFmtId="0" fontId="0" fillId="0" borderId="0" xfId="0"/>
    <xf numFmtId="0" fontId="3" fillId="0" borderId="0" xfId="0" applyFont="1" applyAlignment="1">
      <alignment horizontal="center" vertical="center"/>
    </xf>
    <xf numFmtId="0" fontId="2" fillId="2" borderId="7"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0" fillId="3" borderId="0" xfId="0" applyFont="1" applyFill="1" applyAlignment="1">
      <alignment horizontal="center" vertical="center"/>
    </xf>
    <xf numFmtId="0" fontId="0" fillId="0" borderId="0" xfId="0" applyFont="1" applyAlignment="1">
      <alignment horizontal="center" vertical="center"/>
    </xf>
    <xf numFmtId="0" fontId="1" fillId="2" borderId="19"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8" xfId="0" applyFont="1" applyFill="1" applyBorder="1" applyAlignment="1">
      <alignment horizontal="center" vertical="center"/>
    </xf>
    <xf numFmtId="1" fontId="4" fillId="2" borderId="8" xfId="0" applyNumberFormat="1" applyFont="1" applyFill="1" applyBorder="1" applyAlignment="1">
      <alignment horizontal="center" vertical="center"/>
    </xf>
    <xf numFmtId="1" fontId="0" fillId="4" borderId="5" xfId="0" applyNumberFormat="1" applyFont="1" applyFill="1" applyBorder="1" applyAlignment="1">
      <alignment horizontal="center" vertical="center"/>
    </xf>
    <xf numFmtId="1" fontId="0" fillId="4" borderId="6" xfId="0" applyNumberFormat="1" applyFont="1" applyFill="1" applyBorder="1" applyAlignment="1">
      <alignment horizontal="center" vertical="center"/>
    </xf>
    <xf numFmtId="1" fontId="0" fillId="4" borderId="12" xfId="0" applyNumberFormat="1" applyFont="1" applyFill="1" applyBorder="1" applyAlignment="1">
      <alignment horizontal="center" vertical="center"/>
    </xf>
    <xf numFmtId="1" fontId="0" fillId="4" borderId="13" xfId="0" applyNumberFormat="1" applyFont="1" applyFill="1" applyBorder="1" applyAlignment="1">
      <alignment horizontal="center" vertical="center"/>
    </xf>
    <xf numFmtId="1" fontId="0" fillId="4" borderId="18" xfId="0" applyNumberFormat="1" applyFont="1" applyFill="1" applyBorder="1" applyAlignment="1">
      <alignment horizontal="center" vertical="center"/>
    </xf>
    <xf numFmtId="1" fontId="0" fillId="4" borderId="14" xfId="0" applyNumberFormat="1" applyFont="1" applyFill="1" applyBorder="1" applyAlignment="1">
      <alignment horizontal="center" vertical="center"/>
    </xf>
    <xf numFmtId="1" fontId="0" fillId="4" borderId="15" xfId="0" applyNumberFormat="1" applyFont="1" applyFill="1" applyBorder="1" applyAlignment="1">
      <alignment horizontal="center" vertical="center"/>
    </xf>
    <xf numFmtId="1" fontId="0" fillId="4" borderId="16" xfId="0" applyNumberFormat="1" applyFont="1" applyFill="1" applyBorder="1" applyAlignment="1">
      <alignment horizontal="center" vertical="center"/>
    </xf>
    <xf numFmtId="1" fontId="0" fillId="4" borderId="17" xfId="0" applyNumberFormat="1" applyFont="1" applyFill="1" applyBorder="1" applyAlignment="1">
      <alignment horizontal="center" vertical="center"/>
    </xf>
    <xf numFmtId="1" fontId="4" fillId="2" borderId="20" xfId="0" applyNumberFormat="1" applyFont="1" applyFill="1" applyBorder="1" applyAlignment="1">
      <alignment horizontal="center" vertical="center"/>
    </xf>
    <xf numFmtId="1" fontId="0" fillId="4" borderId="19" xfId="0" applyNumberFormat="1" applyFont="1" applyFill="1" applyBorder="1" applyAlignment="1">
      <alignment horizontal="center" vertical="center"/>
    </xf>
    <xf numFmtId="1" fontId="0" fillId="4" borderId="20" xfId="0" applyNumberFormat="1" applyFont="1" applyFill="1" applyBorder="1" applyAlignment="1">
      <alignment horizontal="center" vertical="center"/>
    </xf>
    <xf numFmtId="1" fontId="1" fillId="2" borderId="19" xfId="0" applyNumberFormat="1" applyFont="1" applyFill="1" applyBorder="1" applyAlignment="1">
      <alignment horizontal="center" vertical="center"/>
    </xf>
    <xf numFmtId="1" fontId="0" fillId="4" borderId="22" xfId="0" applyNumberFormat="1" applyFont="1" applyFill="1" applyBorder="1" applyAlignment="1">
      <alignment horizontal="center" vertical="center"/>
    </xf>
    <xf numFmtId="1" fontId="0" fillId="4" borderId="21" xfId="0" applyNumberFormat="1" applyFont="1" applyFill="1" applyBorder="1" applyAlignment="1">
      <alignment horizontal="center" vertical="center"/>
    </xf>
    <xf numFmtId="1" fontId="4" fillId="2" borderId="2" xfId="0" applyNumberFormat="1" applyFont="1" applyFill="1" applyBorder="1" applyAlignment="1">
      <alignment horizontal="center" vertical="center"/>
    </xf>
    <xf numFmtId="1" fontId="0" fillId="4" borderId="2" xfId="0" applyNumberFormat="1" applyFont="1" applyFill="1" applyBorder="1" applyAlignment="1">
      <alignment horizontal="center" vertical="center"/>
    </xf>
    <xf numFmtId="1" fontId="0" fillId="4" borderId="4" xfId="0" applyNumberFormat="1" applyFont="1" applyFill="1" applyBorder="1" applyAlignment="1">
      <alignment horizontal="center" vertical="center"/>
    </xf>
    <xf numFmtId="1" fontId="4" fillId="2" borderId="5" xfId="0" applyNumberFormat="1" applyFont="1" applyFill="1" applyBorder="1" applyAlignment="1">
      <alignment horizontal="center" vertical="center"/>
    </xf>
    <xf numFmtId="0" fontId="2" fillId="5" borderId="5" xfId="0" applyFont="1" applyFill="1" applyBorder="1" applyAlignment="1"/>
    <xf numFmtId="0" fontId="2" fillId="4" borderId="23" xfId="0" applyFont="1" applyFill="1" applyBorder="1" applyAlignment="1">
      <alignment horizontal="center" vertical="center"/>
    </xf>
    <xf numFmtId="0" fontId="2" fillId="4" borderId="24"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8" xfId="0" applyFont="1" applyFill="1" applyBorder="1" applyAlignment="1">
      <alignment horizontal="center" vertical="center"/>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2" fillId="4" borderId="19"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29" xfId="0" applyFont="1" applyFill="1" applyBorder="1" applyAlignment="1">
      <alignment horizontal="center" vertical="center"/>
    </xf>
    <xf numFmtId="0" fontId="8" fillId="5" borderId="31" xfId="1" applyFont="1" applyFill="1" applyBorder="1" applyAlignment="1">
      <alignment horizontal="center"/>
    </xf>
    <xf numFmtId="0" fontId="8" fillId="5" borderId="29" xfId="1" applyFont="1" applyFill="1" applyBorder="1" applyAlignment="1">
      <alignment horizontal="center"/>
    </xf>
  </cellXfs>
  <cellStyles count="2">
    <cellStyle name="Hyperlink" xfId="1" builtinId="8"/>
    <cellStyle name="Normal" xfId="0" builtinId="0"/>
  </cellStyles>
  <dxfs count="58">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
      <fill>
        <patternFill>
          <bgColor rgb="FF6600CC"/>
        </patternFill>
      </fill>
    </dxf>
  </dxfs>
  <tableStyles count="0" defaultTableStyle="TableStyleMedium2" defaultPivotStyle="PivotStyleLight16"/>
  <colors>
    <mruColors>
      <color rgb="FF6600CC"/>
      <color rgb="FFD1B1D7"/>
      <color rgb="FFA8A2D6"/>
      <color rgb="FF977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238124</xdr:colOff>
      <xdr:row>1</xdr:row>
      <xdr:rowOff>38100</xdr:rowOff>
    </xdr:from>
    <xdr:to>
      <xdr:col>17</xdr:col>
      <xdr:colOff>352425</xdr:colOff>
      <xdr:row>37</xdr:row>
      <xdr:rowOff>47624</xdr:rowOff>
    </xdr:to>
    <xdr:grpSp>
      <xdr:nvGrpSpPr>
        <xdr:cNvPr id="6" name="Group 5">
          <a:extLst>
            <a:ext uri="{FF2B5EF4-FFF2-40B4-BE49-F238E27FC236}">
              <a16:creationId xmlns:a16="http://schemas.microsoft.com/office/drawing/2014/main" id="{0DD7B6E1-D9B3-4474-81E4-9D5403170089}"/>
            </a:ext>
          </a:extLst>
        </xdr:cNvPr>
        <xdr:cNvGrpSpPr/>
      </xdr:nvGrpSpPr>
      <xdr:grpSpPr>
        <a:xfrm>
          <a:off x="238124" y="238125"/>
          <a:ext cx="10477501" cy="6867524"/>
          <a:chOff x="19049" y="238126"/>
          <a:chExt cx="10698442" cy="7000874"/>
        </a:xfrm>
      </xdr:grpSpPr>
      <xdr:pic>
        <xdr:nvPicPr>
          <xdr:cNvPr id="3" name="Picture 2">
            <a:extLst>
              <a:ext uri="{FF2B5EF4-FFF2-40B4-BE49-F238E27FC236}">
                <a16:creationId xmlns:a16="http://schemas.microsoft.com/office/drawing/2014/main" id="{916AE518-A0AB-48FA-BF99-2B3BBDA04A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49" y="257174"/>
            <a:ext cx="5320057" cy="6981826"/>
          </a:xfrm>
          <a:prstGeom prst="rect">
            <a:avLst/>
          </a:prstGeom>
        </xdr:spPr>
      </xdr:pic>
      <xdr:pic>
        <xdr:nvPicPr>
          <xdr:cNvPr id="5" name="Picture 4">
            <a:extLst>
              <a:ext uri="{FF2B5EF4-FFF2-40B4-BE49-F238E27FC236}">
                <a16:creationId xmlns:a16="http://schemas.microsoft.com/office/drawing/2014/main" id="{1883CA69-EDBA-49E0-87FF-DA6BCEE895E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00675" y="238126"/>
            <a:ext cx="5316816" cy="7000874"/>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igitalcommons.unl.edu/usdaarsfacpub/957/?utm_source=digitalcommons.unl.edu%2Fusdaarsfacpub%2F957&amp;utm_medium=PDF&amp;utm_campaign=PDFCoverPag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13C8-9C57-4E7C-B7EE-A41A7F7BBBB9}">
  <dimension ref="A1:Q31"/>
  <sheetViews>
    <sheetView tabSelected="1" workbookViewId="0">
      <selection activeCell="M23" sqref="M23"/>
    </sheetView>
  </sheetViews>
  <sheetFormatPr defaultColWidth="17.42578125" defaultRowHeight="15" x14ac:dyDescent="0.25"/>
  <cols>
    <col min="1" max="1" width="21" style="6" bestFit="1" customWidth="1"/>
    <col min="2" max="5" width="13" style="6" customWidth="1"/>
    <col min="6" max="17" width="14.140625" style="6" customWidth="1"/>
    <col min="18" max="16384" width="17.42578125" style="6"/>
  </cols>
  <sheetData>
    <row r="1" spans="1:17" s="5" customFormat="1" ht="75" customHeight="1" thickTop="1" thickBot="1" x14ac:dyDescent="0.3">
      <c r="A1" s="2" t="s">
        <v>3</v>
      </c>
      <c r="B1" s="11"/>
      <c r="C1" s="36" t="s">
        <v>12</v>
      </c>
      <c r="D1" s="37"/>
      <c r="E1" s="37"/>
      <c r="F1" s="37"/>
      <c r="G1" s="37"/>
      <c r="H1" s="37"/>
      <c r="I1" s="37"/>
      <c r="J1" s="37"/>
      <c r="K1" s="37"/>
      <c r="L1" s="37"/>
      <c r="M1" s="37"/>
      <c r="N1" s="38"/>
      <c r="O1" s="45" t="s">
        <v>11</v>
      </c>
      <c r="P1" s="46"/>
    </row>
    <row r="2" spans="1:17" ht="16.5" thickTop="1" x14ac:dyDescent="0.25">
      <c r="A2" s="32" t="s">
        <v>8</v>
      </c>
      <c r="B2" s="33"/>
      <c r="C2" s="42" t="s">
        <v>7</v>
      </c>
      <c r="D2" s="43"/>
      <c r="E2" s="43"/>
      <c r="F2" s="43"/>
      <c r="G2" s="43"/>
      <c r="H2" s="43"/>
      <c r="I2" s="43"/>
      <c r="J2" s="43"/>
      <c r="K2" s="43"/>
      <c r="L2" s="43"/>
      <c r="M2" s="43"/>
      <c r="N2" s="43"/>
      <c r="O2" s="43"/>
      <c r="P2" s="43"/>
      <c r="Q2" s="44"/>
    </row>
    <row r="3" spans="1:17" ht="15.75" x14ac:dyDescent="0.25">
      <c r="A3" s="3" t="s">
        <v>0</v>
      </c>
      <c r="B3" s="12">
        <f>B4+2</f>
        <v>2</v>
      </c>
      <c r="C3" s="8" t="s">
        <v>0</v>
      </c>
      <c r="D3" s="9" t="s">
        <v>1</v>
      </c>
      <c r="E3" s="10" t="s">
        <v>2</v>
      </c>
      <c r="F3" s="34" t="s">
        <v>9</v>
      </c>
      <c r="G3" s="34"/>
      <c r="H3" s="34" t="s">
        <v>10</v>
      </c>
      <c r="I3" s="34"/>
      <c r="J3" s="34"/>
      <c r="K3" s="35"/>
      <c r="L3" s="39" t="s">
        <v>13</v>
      </c>
      <c r="M3" s="40"/>
      <c r="N3" s="40"/>
      <c r="O3" s="40"/>
      <c r="P3" s="40"/>
      <c r="Q3" s="41"/>
    </row>
    <row r="4" spans="1:17" ht="21" x14ac:dyDescent="0.25">
      <c r="A4" s="3" t="s">
        <v>1</v>
      </c>
      <c r="B4" s="12">
        <f>B1*14</f>
        <v>0</v>
      </c>
      <c r="C4" s="14">
        <v>43</v>
      </c>
      <c r="D4" s="15">
        <f>C4-2</f>
        <v>41</v>
      </c>
      <c r="E4" s="16">
        <f>D4-2</f>
        <v>39</v>
      </c>
      <c r="F4" s="7" t="s">
        <v>4</v>
      </c>
      <c r="G4" s="21"/>
      <c r="H4" s="7" t="s">
        <v>5</v>
      </c>
      <c r="I4" s="21"/>
      <c r="J4" s="7" t="s">
        <v>6</v>
      </c>
      <c r="K4" s="30"/>
      <c r="L4" s="7" t="s">
        <v>5</v>
      </c>
      <c r="M4" s="21"/>
      <c r="N4" s="7" t="s">
        <v>6</v>
      </c>
      <c r="O4" s="21"/>
      <c r="P4" s="7" t="s">
        <v>14</v>
      </c>
      <c r="Q4" s="27"/>
    </row>
    <row r="5" spans="1:17" ht="15.75" x14ac:dyDescent="0.25">
      <c r="A5" s="3" t="s">
        <v>2</v>
      </c>
      <c r="B5" s="12">
        <f>B4-2</f>
        <v>-2</v>
      </c>
      <c r="C5" s="14">
        <v>57</v>
      </c>
      <c r="D5" s="15">
        <f t="shared" ref="D5:E5" si="0">C5-2</f>
        <v>55</v>
      </c>
      <c r="E5" s="16">
        <f t="shared" si="0"/>
        <v>53</v>
      </c>
      <c r="F5" s="22" t="str">
        <f>_xlfn.CONCAT((G4*14+14+1),"|",(G4*14+14))</f>
        <v>15|14</v>
      </c>
      <c r="G5" s="23" t="str">
        <f>_xlfn.CONCAT(($B$6-(G4*14+14+1)+28), "|", ($B$6-(G4*14+14+1)+28)-1)</f>
        <v>29|28</v>
      </c>
      <c r="H5" s="22" t="str">
        <f>_xlfn.CONCAT((I4*14+14+1),"|",(I4*14+14))</f>
        <v>15|14</v>
      </c>
      <c r="I5" s="23" t="str">
        <f>_xlfn.CONCAT(($B$7-(I4*14+14+1)+28), "|", ($B$7-(I4*14+14+1)+28)-1)</f>
        <v>43|42</v>
      </c>
      <c r="J5" s="22" t="str">
        <f>_xlfn.CONCAT((K4*14+(14*2)+1),"|",(K4*14+(14*2)))</f>
        <v>29|28</v>
      </c>
      <c r="K5" s="12" t="str">
        <f>_xlfn.CONCAT(($B$7-(K4*14+1)),"|",($B$7-(K4*14+1)-1))</f>
        <v>29|28</v>
      </c>
      <c r="L5" s="22" t="str">
        <f>_xlfn.CONCAT((M4*14+14+1),"|",(M4*14+14))</f>
        <v>15|14</v>
      </c>
      <c r="M5" s="23" t="str">
        <f>_xlfn.CONCAT(($B$8-(M4*14+14+1)+28), "|", ($B$8-(M4*14+14+1)+28)-1)</f>
        <v>57|56</v>
      </c>
      <c r="N5" s="22" t="str">
        <f>_xlfn.CONCAT((O4*14+(14*2)+1),"|",(O4*14+(14*2)))</f>
        <v>29|28</v>
      </c>
      <c r="O5" s="23" t="str">
        <f>_xlfn.CONCAT(($B$8-(O4*14+1)),"|",($B$8-(O4*14+1)-1))</f>
        <v>43|42</v>
      </c>
      <c r="P5" s="22" t="str">
        <f>_xlfn.CONCAT((Q4*14+(14*3)+1),"|",(Q4*14+(14*3)))</f>
        <v>43|42</v>
      </c>
      <c r="Q5" s="28" t="str">
        <f>_xlfn.CONCAT(($B$8-(Q4*14+14+1)),"|",($B$8-(Q4*14+14+1)-1))</f>
        <v>29|28</v>
      </c>
    </row>
    <row r="6" spans="1:17" ht="21" x14ac:dyDescent="0.25">
      <c r="A6" s="3" t="s">
        <v>9</v>
      </c>
      <c r="B6" s="12">
        <f>B3+14</f>
        <v>16</v>
      </c>
      <c r="C6" s="14">
        <v>71</v>
      </c>
      <c r="D6" s="15">
        <f t="shared" ref="D6:E6" si="1">C6-2</f>
        <v>69</v>
      </c>
      <c r="E6" s="16">
        <f t="shared" si="1"/>
        <v>67</v>
      </c>
      <c r="F6" s="7" t="s">
        <v>4</v>
      </c>
      <c r="G6" s="21"/>
      <c r="H6" s="7" t="s">
        <v>5</v>
      </c>
      <c r="I6" s="21"/>
      <c r="J6" s="7" t="s">
        <v>6</v>
      </c>
      <c r="K6" s="30"/>
      <c r="L6" s="7" t="s">
        <v>5</v>
      </c>
      <c r="M6" s="21"/>
      <c r="N6" s="7" t="s">
        <v>6</v>
      </c>
      <c r="O6" s="21"/>
      <c r="P6" s="7" t="s">
        <v>14</v>
      </c>
      <c r="Q6" s="27"/>
    </row>
    <row r="7" spans="1:17" ht="15.75" x14ac:dyDescent="0.25">
      <c r="A7" s="3" t="s">
        <v>10</v>
      </c>
      <c r="B7" s="28">
        <f>B6+14</f>
        <v>30</v>
      </c>
      <c r="C7" s="14">
        <v>85</v>
      </c>
      <c r="D7" s="15">
        <f t="shared" ref="D7:E7" si="2">C7-2</f>
        <v>83</v>
      </c>
      <c r="E7" s="16">
        <f t="shared" si="2"/>
        <v>81</v>
      </c>
      <c r="F7" s="22" t="str">
        <f>_xlfn.CONCAT((G6*14+14+1),"|",(G6*14+14))</f>
        <v>15|14</v>
      </c>
      <c r="G7" s="23" t="str">
        <f>_xlfn.CONCAT(($B$6-(G6*14+14+1)+28), "|", ($B$6-(G6*14+14+1)+28)-1)</f>
        <v>29|28</v>
      </c>
      <c r="H7" s="22" t="str">
        <f>_xlfn.CONCAT((I6*14+14+1),"|",(I6*14+14))</f>
        <v>15|14</v>
      </c>
      <c r="I7" s="23" t="str">
        <f>_xlfn.CONCAT(($B$7-(I6*14+14+1)+28), "|", ($B$7-(I6*14+14+1)+28)-1)</f>
        <v>43|42</v>
      </c>
      <c r="J7" s="22" t="str">
        <f>_xlfn.CONCAT((K6*14+(14*2)+1),"|",(K6*14+(14*2)))</f>
        <v>29|28</v>
      </c>
      <c r="K7" s="12" t="str">
        <f>_xlfn.CONCAT(($B$7-(K6*14+1)),"|",($B$7-(K6*14+1)-1))</f>
        <v>29|28</v>
      </c>
      <c r="L7" s="22" t="str">
        <f>_xlfn.CONCAT((M6*14+14+1),"|",(M6*14+14))</f>
        <v>15|14</v>
      </c>
      <c r="M7" s="23" t="str">
        <f>_xlfn.CONCAT(($B$8-(M6*14+14+1)+28), "|", ($B$8-(M6*14+14+1)+28)-1)</f>
        <v>57|56</v>
      </c>
      <c r="N7" s="22" t="str">
        <f>_xlfn.CONCAT((O6*14+(14*2)+1),"|",(O6*14+(14*2)))</f>
        <v>29|28</v>
      </c>
      <c r="O7" s="23" t="str">
        <f>_xlfn.CONCAT(($B$8-(O6*14+1)),"|",($B$8-(O6*14+1)-1))</f>
        <v>43|42</v>
      </c>
      <c r="P7" s="22" t="str">
        <f>_xlfn.CONCAT((Q6*14+(14*3)+1),"|",(Q6*14+(14*3)))</f>
        <v>43|42</v>
      </c>
      <c r="Q7" s="28" t="str">
        <f>_xlfn.CONCAT(($B$8-(Q6*14+14+1)),"|",($B$8-(Q6*14+14+1)-1))</f>
        <v>29|28</v>
      </c>
    </row>
    <row r="8" spans="1:17" ht="21.75" thickBot="1" x14ac:dyDescent="0.3">
      <c r="A8" s="4" t="s">
        <v>13</v>
      </c>
      <c r="B8" s="29">
        <f>B7+14</f>
        <v>44</v>
      </c>
      <c r="C8" s="14">
        <v>99</v>
      </c>
      <c r="D8" s="15">
        <f t="shared" ref="D8:E8" si="3">C8-2</f>
        <v>97</v>
      </c>
      <c r="E8" s="16">
        <f t="shared" si="3"/>
        <v>95</v>
      </c>
      <c r="F8" s="7" t="s">
        <v>4</v>
      </c>
      <c r="G8" s="21"/>
      <c r="H8" s="7" t="s">
        <v>5</v>
      </c>
      <c r="I8" s="21"/>
      <c r="J8" s="7" t="s">
        <v>6</v>
      </c>
      <c r="K8" s="30"/>
      <c r="L8" s="7" t="s">
        <v>5</v>
      </c>
      <c r="M8" s="21"/>
      <c r="N8" s="7" t="s">
        <v>6</v>
      </c>
      <c r="O8" s="21"/>
      <c r="P8" s="7" t="s">
        <v>14</v>
      </c>
      <c r="Q8" s="27"/>
    </row>
    <row r="9" spans="1:17" x14ac:dyDescent="0.25">
      <c r="C9" s="14">
        <v>113</v>
      </c>
      <c r="D9" s="15">
        <f t="shared" ref="D9:E9" si="4">C9-2</f>
        <v>111</v>
      </c>
      <c r="E9" s="16">
        <f t="shared" si="4"/>
        <v>109</v>
      </c>
      <c r="F9" s="22" t="str">
        <f>_xlfn.CONCAT((G8*14+14+1),"|",(G8*14+14))</f>
        <v>15|14</v>
      </c>
      <c r="G9" s="23" t="str">
        <f>_xlfn.CONCAT(($B$6-(G8*14+14+1)+28), "|", ($B$6-(G8*14+14+1)+28)-1)</f>
        <v>29|28</v>
      </c>
      <c r="H9" s="22" t="str">
        <f>_xlfn.CONCAT((I8*14+14+1),"|",(I8*14+14))</f>
        <v>15|14</v>
      </c>
      <c r="I9" s="23" t="str">
        <f>_xlfn.CONCAT(($B$7-(I8*14+14+1)+28), "|", ($B$7-(I8*14+14+1)+28)-1)</f>
        <v>43|42</v>
      </c>
      <c r="J9" s="22" t="str">
        <f>_xlfn.CONCAT((K8*14+(14*2)+1),"|",(K8*14+(14*2)))</f>
        <v>29|28</v>
      </c>
      <c r="K9" s="12" t="str">
        <f>_xlfn.CONCAT(($B$7-(K8*14+1)),"|",($B$7-(K8*14+1)-1))</f>
        <v>29|28</v>
      </c>
      <c r="L9" s="22" t="str">
        <f>_xlfn.CONCAT((M8*14+14+1),"|",(M8*14+14))</f>
        <v>15|14</v>
      </c>
      <c r="M9" s="23" t="str">
        <f>_xlfn.CONCAT(($B$8-(M8*14+14+1)+28), "|", ($B$8-(M8*14+14+1)+28)-1)</f>
        <v>57|56</v>
      </c>
      <c r="N9" s="22" t="str">
        <f>_xlfn.CONCAT((O8*14+(14*2)+1),"|",(O8*14+(14*2)))</f>
        <v>29|28</v>
      </c>
      <c r="O9" s="23" t="str">
        <f>_xlfn.CONCAT(($B$8-(O8*14+1)),"|",($B$8-(O8*14+1)-1))</f>
        <v>43|42</v>
      </c>
      <c r="P9" s="22" t="str">
        <f>_xlfn.CONCAT((Q8*14+(14*3)+1),"|",(Q8*14+(14*3)))</f>
        <v>43|42</v>
      </c>
      <c r="Q9" s="28" t="str">
        <f>_xlfn.CONCAT(($B$8-(Q8*14+14+1)),"|",($B$8-(Q8*14+14+1)-1))</f>
        <v>29|28</v>
      </c>
    </row>
    <row r="10" spans="1:17" ht="21" x14ac:dyDescent="0.25">
      <c r="C10" s="14">
        <v>127</v>
      </c>
      <c r="D10" s="15">
        <f t="shared" ref="D10:E10" si="5">C10-2</f>
        <v>125</v>
      </c>
      <c r="E10" s="16">
        <f t="shared" si="5"/>
        <v>123</v>
      </c>
      <c r="F10" s="24" t="s">
        <v>4</v>
      </c>
      <c r="G10" s="21"/>
      <c r="H10" s="7" t="s">
        <v>5</v>
      </c>
      <c r="I10" s="21"/>
      <c r="J10" s="7" t="s">
        <v>6</v>
      </c>
      <c r="K10" s="30"/>
      <c r="L10" s="7" t="s">
        <v>5</v>
      </c>
      <c r="M10" s="21"/>
      <c r="N10" s="7" t="s">
        <v>6</v>
      </c>
      <c r="O10" s="21"/>
      <c r="P10" s="7" t="s">
        <v>14</v>
      </c>
      <c r="Q10" s="27"/>
    </row>
    <row r="11" spans="1:17" x14ac:dyDescent="0.25">
      <c r="C11" s="14">
        <v>141</v>
      </c>
      <c r="D11" s="15">
        <f t="shared" ref="D11:E11" si="6">C11-2</f>
        <v>139</v>
      </c>
      <c r="E11" s="16">
        <f t="shared" si="6"/>
        <v>137</v>
      </c>
      <c r="F11" s="22" t="str">
        <f>_xlfn.CONCAT((G10*14+14+1),"|",(G10*14+14))</f>
        <v>15|14</v>
      </c>
      <c r="G11" s="23" t="str">
        <f>_xlfn.CONCAT(($B$6-(G10*14+14+1)+28), "|", ($B$6-(G10*14+14+1)+28)-1)</f>
        <v>29|28</v>
      </c>
      <c r="H11" s="22" t="str">
        <f>_xlfn.CONCAT((I10*14+14+1),"|",(I10*14+14))</f>
        <v>15|14</v>
      </c>
      <c r="I11" s="23" t="str">
        <f>_xlfn.CONCAT(($B$7-(I10*14+14+1)+28), "|", ($B$7-(I10*14+14+1)+28)-1)</f>
        <v>43|42</v>
      </c>
      <c r="J11" s="22" t="str">
        <f>_xlfn.CONCAT((K10*14+(14*2)+1),"|",(K10*14+(14*2)))</f>
        <v>29|28</v>
      </c>
      <c r="K11" s="12" t="str">
        <f>_xlfn.CONCAT(($B$7-(K10*14+1)),"|",($B$7-(K10*14+1)-1))</f>
        <v>29|28</v>
      </c>
      <c r="L11" s="22" t="str">
        <f>_xlfn.CONCAT((M10*14+14+1),"|",(M10*14+14))</f>
        <v>15|14</v>
      </c>
      <c r="M11" s="23" t="str">
        <f>_xlfn.CONCAT(($B$8-(M10*14+14+1)+28), "|", ($B$8-(M10*14+14+1)+28)-1)</f>
        <v>57|56</v>
      </c>
      <c r="N11" s="22" t="str">
        <f>_xlfn.CONCAT((O10*14+(14*2)+1),"|",(O10*14+(14*2)))</f>
        <v>29|28</v>
      </c>
      <c r="O11" s="23" t="str">
        <f>_xlfn.CONCAT(($B$8-(O10*14+1)),"|",($B$8-(O10*14+1)-1))</f>
        <v>43|42</v>
      </c>
      <c r="P11" s="22" t="str">
        <f>_xlfn.CONCAT((Q10*14+(14*3)+1),"|",(Q10*14+(14*3)))</f>
        <v>43|42</v>
      </c>
      <c r="Q11" s="28" t="str">
        <f>_xlfn.CONCAT(($B$8-(Q10*14+14+1)),"|",($B$8-(Q10*14+14+1)-1))</f>
        <v>29|28</v>
      </c>
    </row>
    <row r="12" spans="1:17" ht="21" x14ac:dyDescent="0.25">
      <c r="C12" s="14">
        <v>155</v>
      </c>
      <c r="D12" s="15">
        <f t="shared" ref="D12:E12" si="7">C12-2</f>
        <v>153</v>
      </c>
      <c r="E12" s="16">
        <f t="shared" si="7"/>
        <v>151</v>
      </c>
      <c r="F12" s="7" t="s">
        <v>4</v>
      </c>
      <c r="G12" s="21"/>
      <c r="H12" s="7" t="s">
        <v>5</v>
      </c>
      <c r="I12" s="21"/>
      <c r="J12" s="7" t="s">
        <v>6</v>
      </c>
      <c r="K12" s="30"/>
      <c r="L12" s="7" t="s">
        <v>5</v>
      </c>
      <c r="M12" s="21"/>
      <c r="N12" s="7" t="s">
        <v>6</v>
      </c>
      <c r="O12" s="21"/>
      <c r="P12" s="7" t="s">
        <v>14</v>
      </c>
      <c r="Q12" s="27"/>
    </row>
    <row r="13" spans="1:17" x14ac:dyDescent="0.25">
      <c r="C13" s="14">
        <v>169</v>
      </c>
      <c r="D13" s="15">
        <f t="shared" ref="D13:E13" si="8">C13-2</f>
        <v>167</v>
      </c>
      <c r="E13" s="16">
        <f t="shared" si="8"/>
        <v>165</v>
      </c>
      <c r="F13" s="22" t="str">
        <f>_xlfn.CONCAT((G12*14+14+1),"|",(G12*14+14))</f>
        <v>15|14</v>
      </c>
      <c r="G13" s="23" t="str">
        <f>_xlfn.CONCAT(($B$6-(G12*14+14+1)+28), "|", ($B$6-(G12*14+14+1)+28)-1)</f>
        <v>29|28</v>
      </c>
      <c r="H13" s="22" t="str">
        <f>_xlfn.CONCAT((I12*14+14+1),"|",(I12*14+14))</f>
        <v>15|14</v>
      </c>
      <c r="I13" s="23" t="str">
        <f>_xlfn.CONCAT(($B$7-(I12*14+14+1)+28), "|", ($B$7-(I12*14+14+1)+28)-1)</f>
        <v>43|42</v>
      </c>
      <c r="J13" s="22" t="str">
        <f>_xlfn.CONCAT((K12*14+(14*2)+1),"|",(K12*14+(14*2)))</f>
        <v>29|28</v>
      </c>
      <c r="K13" s="12" t="str">
        <f>_xlfn.CONCAT(($B$7-(K12*14+1)),"|",($B$7-(K12*14+1)-1))</f>
        <v>29|28</v>
      </c>
      <c r="L13" s="22" t="str">
        <f>_xlfn.CONCAT((M12*14+14+1),"|",(M12*14+14))</f>
        <v>15|14</v>
      </c>
      <c r="M13" s="23" t="str">
        <f>_xlfn.CONCAT(($B$8-(M12*14+14+1)+28), "|", ($B$8-(M12*14+14+1)+28)-1)</f>
        <v>57|56</v>
      </c>
      <c r="N13" s="22" t="str">
        <f>_xlfn.CONCAT((O12*14+(14*2)+1),"|",(O12*14+(14*2)))</f>
        <v>29|28</v>
      </c>
      <c r="O13" s="23" t="str">
        <f>_xlfn.CONCAT(($B$8-(O12*14+1)),"|",($B$8-(O12*14+1)-1))</f>
        <v>43|42</v>
      </c>
      <c r="P13" s="22" t="str">
        <f>_xlfn.CONCAT((Q12*14+(14*3)+1),"|",(Q12*14+(14*3)))</f>
        <v>43|42</v>
      </c>
      <c r="Q13" s="28" t="str">
        <f>_xlfn.CONCAT(($B$8-(Q12*14+14+1)),"|",($B$8-(Q12*14+14+1)-1))</f>
        <v>29|28</v>
      </c>
    </row>
    <row r="14" spans="1:17" ht="21" x14ac:dyDescent="0.25">
      <c r="C14" s="14">
        <v>183</v>
      </c>
      <c r="D14" s="15">
        <f t="shared" ref="D14:E14" si="9">C14-2</f>
        <v>181</v>
      </c>
      <c r="E14" s="16">
        <f t="shared" si="9"/>
        <v>179</v>
      </c>
      <c r="F14" s="7" t="s">
        <v>4</v>
      </c>
      <c r="G14" s="21"/>
      <c r="H14" s="7" t="s">
        <v>5</v>
      </c>
      <c r="I14" s="21"/>
      <c r="J14" s="7" t="s">
        <v>6</v>
      </c>
      <c r="K14" s="30"/>
      <c r="L14" s="7" t="s">
        <v>5</v>
      </c>
      <c r="M14" s="21"/>
      <c r="N14" s="7" t="s">
        <v>6</v>
      </c>
      <c r="O14" s="21"/>
      <c r="P14" s="7" t="s">
        <v>14</v>
      </c>
      <c r="Q14" s="27"/>
    </row>
    <row r="15" spans="1:17" ht="15.75" thickBot="1" x14ac:dyDescent="0.3">
      <c r="C15" s="14">
        <v>197</v>
      </c>
      <c r="D15" s="15">
        <f t="shared" ref="D15:E15" si="10">C15-2</f>
        <v>195</v>
      </c>
      <c r="E15" s="16">
        <f t="shared" si="10"/>
        <v>193</v>
      </c>
      <c r="F15" s="26" t="str">
        <f>_xlfn.CONCAT((G14*14+14+1),"|",(G14*14+14))</f>
        <v>15|14</v>
      </c>
      <c r="G15" s="25" t="str">
        <f>_xlfn.CONCAT(($B$6-(G14*14+14+1)+28), "|", ($B$6-(G14*14+14+1)+28)-1)</f>
        <v>29|28</v>
      </c>
      <c r="H15" s="26" t="str">
        <f>_xlfn.CONCAT((I14*14+14+1),"|",(I14*14+14))</f>
        <v>15|14</v>
      </c>
      <c r="I15" s="25" t="str">
        <f>_xlfn.CONCAT(($B$7-(I14*14+14+1)+28), "|", ($B$7-(I14*14+14+1)+28)-1)</f>
        <v>43|42</v>
      </c>
      <c r="J15" s="26" t="str">
        <f>_xlfn.CONCAT((K14*14+(14*2)+1),"|",(K14*14+(14*2)))</f>
        <v>29|28</v>
      </c>
      <c r="K15" s="13" t="str">
        <f>_xlfn.CONCAT(($B$7-(K14*14+1)),"|",($B$7-(K14*14+1)-1))</f>
        <v>29|28</v>
      </c>
      <c r="L15" s="26" t="str">
        <f>_xlfn.CONCAT((M14*14+14+1),"|",(M14*14+14))</f>
        <v>15|14</v>
      </c>
      <c r="M15" s="25" t="str">
        <f>_xlfn.CONCAT(($B$8-(M14*14+14+1)+28), "|", ($B$8-(M14*14+14+1)+28)-1)</f>
        <v>57|56</v>
      </c>
      <c r="N15" s="26" t="str">
        <f>_xlfn.CONCAT((O14*14+(14*2)+1),"|",(O14*14+(14*2)))</f>
        <v>29|28</v>
      </c>
      <c r="O15" s="25" t="str">
        <f>_xlfn.CONCAT(($B$8-(O14*14+1)),"|",($B$8-(O14*14+1)-1))</f>
        <v>43|42</v>
      </c>
      <c r="P15" s="26" t="str">
        <f>_xlfn.CONCAT((Q14*14+(14*3)+1),"|",(Q14*14+(14*3)))</f>
        <v>43|42</v>
      </c>
      <c r="Q15" s="29" t="str">
        <f>_xlfn.CONCAT(($B$8-(Q14*14+14+1)),"|",($B$8-(Q14*14+14+1)-1))</f>
        <v>29|28</v>
      </c>
    </row>
    <row r="16" spans="1:17" x14ac:dyDescent="0.25">
      <c r="C16" s="14">
        <v>211</v>
      </c>
      <c r="D16" s="15">
        <f t="shared" ref="D16:E16" si="11">C16-2</f>
        <v>209</v>
      </c>
      <c r="E16" s="17">
        <f t="shared" si="11"/>
        <v>207</v>
      </c>
    </row>
    <row r="17" spans="3:8" x14ac:dyDescent="0.25">
      <c r="C17" s="14">
        <v>225</v>
      </c>
      <c r="D17" s="15">
        <f t="shared" ref="D17:E17" si="12">C17-2</f>
        <v>223</v>
      </c>
      <c r="E17" s="17">
        <f t="shared" si="12"/>
        <v>221</v>
      </c>
    </row>
    <row r="18" spans="3:8" x14ac:dyDescent="0.25">
      <c r="C18" s="14">
        <v>239</v>
      </c>
      <c r="D18" s="15">
        <f t="shared" ref="D18:E18" si="13">C18-2</f>
        <v>237</v>
      </c>
      <c r="E18" s="17">
        <f t="shared" si="13"/>
        <v>235</v>
      </c>
    </row>
    <row r="19" spans="3:8" x14ac:dyDescent="0.25">
      <c r="C19" s="14">
        <v>253</v>
      </c>
      <c r="D19" s="15">
        <f t="shared" ref="D19:E19" si="14">C19-2</f>
        <v>251</v>
      </c>
      <c r="E19" s="17">
        <f t="shared" si="14"/>
        <v>249</v>
      </c>
    </row>
    <row r="20" spans="3:8" x14ac:dyDescent="0.25">
      <c r="C20" s="14">
        <v>267</v>
      </c>
      <c r="D20" s="15">
        <f t="shared" ref="D20:E20" si="15">C20-2</f>
        <v>265</v>
      </c>
      <c r="E20" s="17">
        <f t="shared" si="15"/>
        <v>263</v>
      </c>
    </row>
    <row r="21" spans="3:8" x14ac:dyDescent="0.25">
      <c r="C21" s="14">
        <v>281</v>
      </c>
      <c r="D21" s="15">
        <f t="shared" ref="D21:E21" si="16">C21-2</f>
        <v>279</v>
      </c>
      <c r="E21" s="17">
        <f t="shared" si="16"/>
        <v>277</v>
      </c>
    </row>
    <row r="22" spans="3:8" ht="15.75" x14ac:dyDescent="0.25">
      <c r="C22" s="14">
        <v>295</v>
      </c>
      <c r="D22" s="15">
        <f t="shared" ref="D22:E22" si="17">C22-2</f>
        <v>293</v>
      </c>
      <c r="E22" s="17">
        <f t="shared" si="17"/>
        <v>291</v>
      </c>
      <c r="H22" s="1"/>
    </row>
    <row r="23" spans="3:8" x14ac:dyDescent="0.25">
      <c r="C23" s="14">
        <v>309</v>
      </c>
      <c r="D23" s="15">
        <f t="shared" ref="D23:E23" si="18">C23-2</f>
        <v>307</v>
      </c>
      <c r="E23" s="17">
        <f t="shared" si="18"/>
        <v>305</v>
      </c>
    </row>
    <row r="24" spans="3:8" x14ac:dyDescent="0.25">
      <c r="C24" s="14">
        <v>323</v>
      </c>
      <c r="D24" s="15">
        <f t="shared" ref="D24:E24" si="19">C24-2</f>
        <v>321</v>
      </c>
      <c r="E24" s="17">
        <f t="shared" si="19"/>
        <v>319</v>
      </c>
    </row>
    <row r="25" spans="3:8" x14ac:dyDescent="0.25">
      <c r="C25" s="14">
        <v>337</v>
      </c>
      <c r="D25" s="15">
        <f t="shared" ref="D25:E25" si="20">C25-2</f>
        <v>335</v>
      </c>
      <c r="E25" s="17">
        <f t="shared" si="20"/>
        <v>333</v>
      </c>
    </row>
    <row r="26" spans="3:8" x14ac:dyDescent="0.25">
      <c r="C26" s="14">
        <v>351</v>
      </c>
      <c r="D26" s="15">
        <f t="shared" ref="D26:E26" si="21">C26-2</f>
        <v>349</v>
      </c>
      <c r="E26" s="17">
        <f t="shared" si="21"/>
        <v>347</v>
      </c>
    </row>
    <row r="27" spans="3:8" x14ac:dyDescent="0.25">
      <c r="C27" s="14">
        <v>365</v>
      </c>
      <c r="D27" s="15">
        <f t="shared" ref="D27:E27" si="22">C27-2</f>
        <v>363</v>
      </c>
      <c r="E27" s="17">
        <f t="shared" si="22"/>
        <v>361</v>
      </c>
    </row>
    <row r="28" spans="3:8" x14ac:dyDescent="0.25">
      <c r="C28" s="14">
        <v>379</v>
      </c>
      <c r="D28" s="15">
        <f t="shared" ref="D28:E28" si="23">C28-2</f>
        <v>377</v>
      </c>
      <c r="E28" s="17">
        <f t="shared" si="23"/>
        <v>375</v>
      </c>
    </row>
    <row r="29" spans="3:8" x14ac:dyDescent="0.25">
      <c r="C29" s="14">
        <v>393</v>
      </c>
      <c r="D29" s="15">
        <f t="shared" ref="D29:E29" si="24">C29-2</f>
        <v>391</v>
      </c>
      <c r="E29" s="17">
        <f t="shared" si="24"/>
        <v>389</v>
      </c>
    </row>
    <row r="30" spans="3:8" x14ac:dyDescent="0.25">
      <c r="C30" s="14">
        <v>407</v>
      </c>
      <c r="D30" s="15">
        <f t="shared" ref="D30:E30" si="25">C30-2</f>
        <v>405</v>
      </c>
      <c r="E30" s="17">
        <f t="shared" si="25"/>
        <v>403</v>
      </c>
    </row>
    <row r="31" spans="3:8" ht="15.75" thickBot="1" x14ac:dyDescent="0.3">
      <c r="C31" s="18">
        <v>421</v>
      </c>
      <c r="D31" s="19">
        <f t="shared" ref="D31:E31" si="26">C31-2</f>
        <v>419</v>
      </c>
      <c r="E31" s="20">
        <f t="shared" si="26"/>
        <v>417</v>
      </c>
    </row>
  </sheetData>
  <mergeCells count="7">
    <mergeCell ref="A2:B2"/>
    <mergeCell ref="H3:K3"/>
    <mergeCell ref="F3:G3"/>
    <mergeCell ref="C1:N1"/>
    <mergeCell ref="L3:Q3"/>
    <mergeCell ref="C2:Q2"/>
    <mergeCell ref="O1:P1"/>
  </mergeCells>
  <conditionalFormatting sqref="C4:C31">
    <cfRule type="cellIs" dxfId="57" priority="93" operator="greaterThanOrEqual">
      <formula>$B$3-14</formula>
    </cfRule>
  </conditionalFormatting>
  <conditionalFormatting sqref="D4:D31">
    <cfRule type="cellIs" dxfId="56" priority="92" operator="greaterThanOrEqual">
      <formula>$B$4-14</formula>
    </cfRule>
  </conditionalFormatting>
  <conditionalFormatting sqref="E4:E31">
    <cfRule type="cellIs" dxfId="55" priority="90" operator="greaterThanOrEqual">
      <formula>$B$5-14</formula>
    </cfRule>
  </conditionalFormatting>
  <conditionalFormatting sqref="F5:G5">
    <cfRule type="expression" dxfId="54" priority="55">
      <formula>COUNTIF($G$4,"")</formula>
    </cfRule>
  </conditionalFormatting>
  <conditionalFormatting sqref="F7:G7">
    <cfRule type="expression" dxfId="53" priority="54">
      <formula>COUNTIF($G$6,"")</formula>
    </cfRule>
  </conditionalFormatting>
  <conditionalFormatting sqref="F9:G9">
    <cfRule type="expression" dxfId="52" priority="53">
      <formula>COUNTIF($G$8,"")</formula>
    </cfRule>
  </conditionalFormatting>
  <conditionalFormatting sqref="F11:G11">
    <cfRule type="expression" dxfId="51" priority="52">
      <formula>COUNTIF($G$10,"")</formula>
    </cfRule>
  </conditionalFormatting>
  <conditionalFormatting sqref="F13:G13">
    <cfRule type="expression" dxfId="50" priority="51">
      <formula>COUNTIF($G$12,"")</formula>
    </cfRule>
  </conditionalFormatting>
  <conditionalFormatting sqref="F15:G15">
    <cfRule type="expression" dxfId="49" priority="50">
      <formula>COUNTIF($G$14,"")</formula>
    </cfRule>
  </conditionalFormatting>
  <conditionalFormatting sqref="H5:I5">
    <cfRule type="expression" dxfId="48" priority="49">
      <formula>COUNTIF($I$4,"")</formula>
    </cfRule>
  </conditionalFormatting>
  <conditionalFormatting sqref="H7:I7">
    <cfRule type="expression" dxfId="47" priority="48">
      <formula>COUNTIF($I$6,"")</formula>
    </cfRule>
  </conditionalFormatting>
  <conditionalFormatting sqref="H9:I9">
    <cfRule type="expression" dxfId="46" priority="47">
      <formula>COUNTIF($I$8,"")</formula>
    </cfRule>
  </conditionalFormatting>
  <conditionalFormatting sqref="H11:I11">
    <cfRule type="expression" dxfId="45" priority="46">
      <formula>COUNTIF($I$10,"")</formula>
    </cfRule>
  </conditionalFormatting>
  <conditionalFormatting sqref="H13:I13">
    <cfRule type="expression" dxfId="44" priority="45">
      <formula>COUNTIF($I$12,"")</formula>
    </cfRule>
  </conditionalFormatting>
  <conditionalFormatting sqref="H15:I15">
    <cfRule type="expression" dxfId="43" priority="44">
      <formula>COUNTIF($I$14,"")</formula>
    </cfRule>
  </conditionalFormatting>
  <conditionalFormatting sqref="J5:K5">
    <cfRule type="expression" dxfId="42" priority="43">
      <formula>COUNTIF($K$4,"")</formula>
    </cfRule>
  </conditionalFormatting>
  <conditionalFormatting sqref="J7:K7">
    <cfRule type="expression" dxfId="41" priority="42">
      <formula>COUNTIF($K$6,"")</formula>
    </cfRule>
  </conditionalFormatting>
  <conditionalFormatting sqref="J9:K9">
    <cfRule type="expression" dxfId="40" priority="41">
      <formula>COUNTIF($K$8,"")</formula>
    </cfRule>
  </conditionalFormatting>
  <conditionalFormatting sqref="J11:K11">
    <cfRule type="expression" dxfId="39" priority="40">
      <formula>COUNTIF($K$10,"")</formula>
    </cfRule>
  </conditionalFormatting>
  <conditionalFormatting sqref="J13:K13">
    <cfRule type="expression" dxfId="38" priority="39">
      <formula>COUNTIF($K$12,"")</formula>
    </cfRule>
  </conditionalFormatting>
  <conditionalFormatting sqref="J15:K15">
    <cfRule type="expression" dxfId="37" priority="38">
      <formula>COUNTIF($K$14,"")</formula>
    </cfRule>
  </conditionalFormatting>
  <conditionalFormatting sqref="B3:B8">
    <cfRule type="expression" dxfId="36" priority="37">
      <formula>COUNTIF($B$1,"")</formula>
    </cfRule>
  </conditionalFormatting>
  <conditionalFormatting sqref="L5:M5">
    <cfRule type="expression" dxfId="35" priority="18">
      <formula>COUNTIF($M$4,"")</formula>
    </cfRule>
    <cfRule type="expression" dxfId="34" priority="36">
      <formula>COUNTIF($I$4,"")</formula>
    </cfRule>
  </conditionalFormatting>
  <conditionalFormatting sqref="N5:O5">
    <cfRule type="expression" dxfId="33" priority="17">
      <formula>COUNTIF($O$4,"")</formula>
    </cfRule>
    <cfRule type="expression" dxfId="32" priority="35">
      <formula>COUNTIF($K$4,"")</formula>
    </cfRule>
  </conditionalFormatting>
  <conditionalFormatting sqref="P5:Q5">
    <cfRule type="expression" dxfId="31" priority="16">
      <formula>COUNTIF($Q$4,"")</formula>
    </cfRule>
    <cfRule type="expression" dxfId="30" priority="34">
      <formula>COUNTIF($K$4,"")</formula>
    </cfRule>
  </conditionalFormatting>
  <conditionalFormatting sqref="L7:M7">
    <cfRule type="expression" dxfId="29" priority="15">
      <formula>COUNTIF($M$6,"")</formula>
    </cfRule>
    <cfRule type="expression" dxfId="28" priority="33">
      <formula>COUNTIF($I$4,"")</formula>
    </cfRule>
  </conditionalFormatting>
  <conditionalFormatting sqref="N7:O7">
    <cfRule type="expression" dxfId="27" priority="10">
      <formula>COUNTIF($O$6,"")</formula>
    </cfRule>
    <cfRule type="expression" dxfId="26" priority="32">
      <formula>COUNTIF($K$4,"")</formula>
    </cfRule>
  </conditionalFormatting>
  <conditionalFormatting sqref="P7:Q7">
    <cfRule type="expression" dxfId="25" priority="5">
      <formula>COUNTIF($Q$6,"")</formula>
    </cfRule>
    <cfRule type="expression" dxfId="24" priority="31">
      <formula>COUNTIF($K$4,"")</formula>
    </cfRule>
  </conditionalFormatting>
  <conditionalFormatting sqref="L9:M9">
    <cfRule type="expression" dxfId="23" priority="14">
      <formula>COUNTIF($M$8,"")</formula>
    </cfRule>
    <cfRule type="expression" dxfId="22" priority="30">
      <formula>COUNTIF($I$4,"")</formula>
    </cfRule>
  </conditionalFormatting>
  <conditionalFormatting sqref="N9:O9">
    <cfRule type="expression" dxfId="21" priority="9">
      <formula>COUNTIF($O$8,"")</formula>
    </cfRule>
    <cfRule type="expression" dxfId="20" priority="29">
      <formula>COUNTIF($K$4,"")</formula>
    </cfRule>
  </conditionalFormatting>
  <conditionalFormatting sqref="P9:Q9">
    <cfRule type="expression" dxfId="19" priority="4">
      <formula>COUNTIF($Q$8,"")</formula>
    </cfRule>
    <cfRule type="expression" dxfId="18" priority="28">
      <formula>COUNTIF($K$4,"")</formula>
    </cfRule>
  </conditionalFormatting>
  <conditionalFormatting sqref="L11:M11">
    <cfRule type="expression" dxfId="17" priority="13">
      <formula>COUNTIF($M$10,"")</formula>
    </cfRule>
    <cfRule type="expression" dxfId="16" priority="27">
      <formula>COUNTIF($I$4,"")</formula>
    </cfRule>
  </conditionalFormatting>
  <conditionalFormatting sqref="N11:O11">
    <cfRule type="expression" dxfId="15" priority="8">
      <formula>COUNTIF($O$10,"")</formula>
    </cfRule>
    <cfRule type="expression" dxfId="14" priority="26">
      <formula>COUNTIF($K$4,"")</formula>
    </cfRule>
  </conditionalFormatting>
  <conditionalFormatting sqref="P11:Q11">
    <cfRule type="expression" dxfId="13" priority="3">
      <formula>COUNTIF($Q$10,"")</formula>
    </cfRule>
    <cfRule type="expression" dxfId="12" priority="25">
      <formula>COUNTIF($K$4,"")</formula>
    </cfRule>
  </conditionalFormatting>
  <conditionalFormatting sqref="L13:M13">
    <cfRule type="expression" dxfId="11" priority="12">
      <formula>COUNTIF($M$12,"")</formula>
    </cfRule>
    <cfRule type="expression" dxfId="10" priority="24">
      <formula>COUNTIF($I$4,"")</formula>
    </cfRule>
  </conditionalFormatting>
  <conditionalFormatting sqref="N13:O13">
    <cfRule type="expression" dxfId="9" priority="7">
      <formula>COUNTIF($O$124,"")</formula>
    </cfRule>
    <cfRule type="expression" dxfId="8" priority="23">
      <formula>COUNTIF($K$4,"")</formula>
    </cfRule>
  </conditionalFormatting>
  <conditionalFormatting sqref="P13:Q13">
    <cfRule type="expression" dxfId="7" priority="2">
      <formula>COUNTIF($Q$12,"")</formula>
    </cfRule>
    <cfRule type="expression" dxfId="6" priority="22">
      <formula>COUNTIF($K$4,"")</formula>
    </cfRule>
  </conditionalFormatting>
  <conditionalFormatting sqref="L15:M15">
    <cfRule type="expression" dxfId="5" priority="11">
      <formula>COUNTIF($M$14,"")</formula>
    </cfRule>
    <cfRule type="expression" dxfId="4" priority="21">
      <formula>COUNTIF($I$4,"")</formula>
    </cfRule>
  </conditionalFormatting>
  <conditionalFormatting sqref="N15:O15">
    <cfRule type="expression" dxfId="3" priority="6">
      <formula>COUNTIF($O$14,"")</formula>
    </cfRule>
    <cfRule type="expression" dxfId="2" priority="20">
      <formula>COUNTIF($K$4,"")</formula>
    </cfRule>
  </conditionalFormatting>
  <conditionalFormatting sqref="P15:Q15">
    <cfRule type="expression" dxfId="1" priority="1">
      <formula>COUNTIF($Q$14,"")</formula>
    </cfRule>
    <cfRule type="expression" dxfId="0" priority="19">
      <formula>COUNTIF($K$4,"")</formula>
    </cfRule>
  </conditionalFormatting>
  <dataValidations count="4">
    <dataValidation type="whole" operator="greaterThanOrEqual" allowBlank="1" showInputMessage="1" showErrorMessage="1" promptTitle="Hydrocarbon chain length" prompt="Enter a whole number (greater than 1) indicating the number of carbons in the hydrocarbon chain of your target compound." sqref="B1" xr:uid="{59034CD3-07AD-43DA-BF0A-C169AB9D5C12}">
      <formula1>2</formula1>
    </dataValidation>
    <dataValidation type="whole" operator="greaterThan" allowBlank="1" showInputMessage="1" showErrorMessage="1" promptTitle="Methylation position" prompt="Enter a whole number (greater than 1, smaller than the chain length of the target compound) indicating the position on the hydrocarbon chain length of your target monomethyl alkane, where you expect the methyl group to be located." sqref="G4 G6 G8 G10 G12 G14" xr:uid="{EE07E8DF-BEBF-47E5-9594-5DB4FCB68590}">
      <formula1>1</formula1>
    </dataValidation>
    <dataValidation type="whole" operator="greaterThan" allowBlank="1" showInputMessage="1" showErrorMessage="1" promptTitle="Methylation  position" prompt="Enter a whole number (greater than 1, and smaller than the chain length of your target compound) indicating the position on the hydrocarbon chain length of your target dimethyl alkane, where you expect the methyl group to be located." sqref="I4 K4 K6 I6 I8 K8 I10 K10 I12 K12 I14 K14" xr:uid="{6579DBED-D15C-4A57-A973-3E90AACD9F3C}">
      <formula1>1</formula1>
    </dataValidation>
    <dataValidation type="whole" operator="greaterThan" allowBlank="1" showInputMessage="1" showErrorMessage="1" promptTitle="Methylation  position" prompt="Enter a whole number (greater than 1, and smaller than the chain length of your target compound) indicating the position on the hydrocarbon chain length of your target trimethyl alkane, where you expect the methyl group to be located." sqref="M4 O4 Q4 M6 O6 Q6 M8 O8 Q8 M10 O10 Q10 M12 O12 Q12 M14 O14 Q14" xr:uid="{9140A324-CD8E-4EC0-8E64-F2CB0D85721B}">
      <formula1>1</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A751E-AC0F-4038-95D2-ABBAAB30BEF5}">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9C01F-D0C8-4179-B9E2-43A810D01174}">
  <dimension ref="A1:T1"/>
  <sheetViews>
    <sheetView workbookViewId="0">
      <selection activeCell="V14" sqref="V14"/>
    </sheetView>
  </sheetViews>
  <sheetFormatPr defaultRowHeight="15" x14ac:dyDescent="0.25"/>
  <sheetData>
    <row r="1" spans="1:20" ht="15.75" x14ac:dyDescent="0.25">
      <c r="A1" s="31" t="s">
        <v>16</v>
      </c>
      <c r="B1" s="47" t="s">
        <v>15</v>
      </c>
      <c r="C1" s="47"/>
      <c r="D1" s="47"/>
      <c r="E1" s="47"/>
      <c r="F1" s="47"/>
      <c r="G1" s="47"/>
      <c r="H1" s="47"/>
      <c r="I1" s="47"/>
      <c r="J1" s="47"/>
      <c r="K1" s="47"/>
      <c r="L1" s="47"/>
      <c r="M1" s="47"/>
      <c r="N1" s="47"/>
      <c r="O1" s="47"/>
      <c r="P1" s="47"/>
      <c r="Q1" s="47"/>
      <c r="R1" s="47"/>
      <c r="S1" s="47"/>
      <c r="T1" s="48"/>
    </row>
  </sheetData>
  <mergeCells count="1">
    <mergeCell ref="B1:T1"/>
  </mergeCells>
  <hyperlinks>
    <hyperlink ref="B1" r:id="rId1" xr:uid="{6D56073B-FE1F-4554-A64E-EAC8CF0B143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Worksheets</vt:lpstr>
      </vt:variant>
      <vt:variant>
        <vt:i4>3</vt:i4>
      </vt:variant>
    </vt:vector>
  </HeadingPairs>
  <TitlesOfParts>
    <vt:vector size="3" baseType="lpstr">
      <vt:lpstr>Identification</vt:lpstr>
      <vt:lpstr>post-DMDS</vt:lpstr>
      <vt:lpstr>Carlson(1998)-methyl alkanes</vt:lpstr>
    </vt:vector>
  </TitlesOfParts>
  <Company>Universitaet Wuerzburg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Rodriguez Leon</dc:creator>
  <cp:lastModifiedBy>Daniel Rodriguez Leon</cp:lastModifiedBy>
  <dcterms:created xsi:type="dcterms:W3CDTF">2022-04-12T07:14:37Z</dcterms:created>
  <dcterms:modified xsi:type="dcterms:W3CDTF">2022-04-12T14:04:07Z</dcterms:modified>
</cp:coreProperties>
</file>