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4000" windowHeight="9735" tabRatio="891" firstSheet="0" activeTab="4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urs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Iквартал2014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mes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лрмб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гат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тер">#REF!</definedName>
    <definedName name="веше">#REF!</definedName>
    <definedName name="вика">#REF!</definedName>
    <definedName name="вирваы">#REF!</definedName>
    <definedName name="вкпвп">#REF!</definedName>
    <definedName name="ВЛ110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здушные_линии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осстановление_покрытий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РучБур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ключатели">#REF!</definedName>
    <definedName name="Вып_ОФ_с_пц">#REF!</definedName>
    <definedName name="Вып_с_новых_ОФ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к">#REF!</definedName>
    <definedName name="глрп">#REF!</definedName>
    <definedName name="гном">#REF!</definedName>
    <definedName name="го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монтаж_ВЛ">#REF!</definedName>
    <definedName name="Демонтаж_ВЛ_0_4_10_кВ_поопорно">#REF!</definedName>
    <definedName name="Демонтаж_ж_б_опор_ВЛ_35_220_кВ__тыс._руб._за_1_м3">#REF!</definedName>
    <definedName name="Демонтаж_оборудования_ПС">#REF!</definedName>
    <definedName name="Демонтаж_стальных_опор_ВЛ_35_220_кВ__тыс._руб._за_1_т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ж">#REF!</definedName>
    <definedName name="дж1">#REF!</definedName>
    <definedName name="диапазон">#REF!</definedName>
    <definedName name="дир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Должность">#REF!</definedName>
    <definedName name="ЗаказИмя">#REF!</definedName>
    <definedName name="Заказчик">#REF!</definedName>
    <definedName name="Закрытые_подстанции_в_целом">#REF!</definedName>
    <definedName name="Затраты_на_вырубку_просеки">#REF!</definedName>
    <definedName name="Затраты_на_устройство_лежневых_дорог">#REF!</definedName>
    <definedName name="Здания_КРУЭ__ЗРУ__укомплектованных_оборудованием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ны">#REF!</definedName>
    <definedName name="зощр">#REF!</definedName>
    <definedName name="ЗЮзя">#REF!</definedName>
    <definedName name="й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йцйу3йк">#REF!</definedName>
    <definedName name="йцйц">NA()</definedName>
    <definedName name="Ицпп">#REF!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бельные_линии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">#REF!</definedName>
    <definedName name="КВАРТАЛ2">#REF!</definedName>
    <definedName name="Кварталы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енсаторы">#REF!</definedName>
    <definedName name="комплект">#REF!</definedName>
    <definedName name="Комплектные_трансформаторные_устройства">#REF!</definedName>
    <definedName name="конкурс">#REF!</definedName>
    <definedName name="КонПериода">#REF!</definedName>
    <definedName name="Контрагент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4">#REF!</definedName>
    <definedName name="КоэфБезПоля">#REF!</definedName>
    <definedName name="КоэфГорЗак">#REF!</definedName>
    <definedName name="КоэфГорЗаказ">#REF!</definedName>
    <definedName name="КоэфУдорожания">#REF!</definedName>
    <definedName name="КОЭФФ1">#REF!</definedName>
    <definedName name="Коэффициент">#REF!</definedName>
    <definedName name="кп">#REF!</definedName>
    <definedName name="Кра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к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ичм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йки">#REF!</definedName>
    <definedName name="Наименование_строительства">#REF!</definedName>
    <definedName name="накладные">#REF!</definedName>
    <definedName name="науки">#REF!</definedName>
    <definedName name="НачПериода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е_ОФ_2003">#REF!</definedName>
    <definedName name="новые_ОФ_2004">#REF!</definedName>
    <definedName name="новые_ОФ_а_всего">#REF!</definedName>
    <definedName name="новые_ОФ_всего">#REF!</definedName>
    <definedName name="новые_ОФ_п_всего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Договора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">#REF!</definedName>
    <definedName name="ОбъектАдрес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краска_05">#REF!</definedName>
    <definedName name="окраска_06">#REF!</definedName>
    <definedName name="окраска_07">#REF!</definedName>
    <definedName name="окраска_08">#REF!</definedName>
    <definedName name="окраска_09">#REF!</definedName>
    <definedName name="окраска_10">#REF!</definedName>
    <definedName name="окраска_11">#REF!</definedName>
    <definedName name="окраска_12">#REF!</definedName>
    <definedName name="окраска_13">#REF!</definedName>
    <definedName name="окраска_14">#REF!</definedName>
    <definedName name="окраска_15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ганизация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РУ_по_блочным_и_мостиковым_схемам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вод_земель_ПС_20">#REF!</definedName>
    <definedName name="Отвод_земель_ПС_35_220">#REF!</definedName>
    <definedName name="Открытые_подстанции_35_220_кВ_в_целом__элегазовое_и_зарубежное_оборудование">#REF!</definedName>
    <definedName name="Открытые_подстанции_в_целом">#REF!</definedName>
    <definedName name="ОтпускИзЕНЭС">#REF!</definedName>
    <definedName name="Отчетный_период__учет_выполненных_работ">#REF!</definedName>
    <definedName name="ОФ_а_с_пц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ет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бв">#REF!</definedName>
    <definedName name="пов">#REF!</definedName>
    <definedName name="Под_напр_ВЛ">#REF!</definedName>
    <definedName name="Под_напр_КЛ">#REF!</definedName>
    <definedName name="Подвеска_ВОЛС_на_существующих_опорах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рядДолжн">#REF!</definedName>
    <definedName name="ПодрядИмя">#REF!</definedName>
    <definedName name="Подрядчик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стоянная_часть_закрытых_ПС">#REF!</definedName>
    <definedName name="Постоянная_часть_открытых_ПС">#REF!</definedName>
    <definedName name="Постоянный_отвод_земель_ВЛ">#REF!</definedName>
    <definedName name="Постоянный_отвод_земель_под_КЛ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">#REF!</definedName>
    <definedName name="пппппппппппппппппппппппа">#REF!</definedName>
    <definedName name="ПР">#REF!</definedName>
    <definedName name="правоп">#REF!</definedName>
    <definedName name="прайс">#REF!</definedName>
    <definedName name="прд">#REF!</definedName>
    <definedName name="прдо">#REF!</definedName>
    <definedName name="прер">#REF!</definedName>
    <definedName name="приб">#REF!</definedName>
    <definedName name="прибл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гноз_Вып_пц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кладка_ВОЛС_в_траншее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ивоаварийная_автоматика_ПС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">#REF!</definedName>
    <definedName name="Псковская_область">#REF!</definedName>
    <definedName name="псрл">#REF!</definedName>
    <definedName name="пус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_реконструкции">#REF!</definedName>
    <definedName name="расчет1">#REF!</definedName>
    <definedName name="Расчёт1">#REF!</definedName>
    <definedName name="расш">#REF!</definedName>
    <definedName name="расш.">#REF!</definedName>
    <definedName name="Расширение_ПС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акторы">#REF!</definedName>
    <definedName name="Регион__вводит_пользователь_программы_из_контекстного_списка">#REF!</definedName>
    <definedName name="Регионы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Всм">#REF!</definedName>
    <definedName name="СДП">#REF!</definedName>
    <definedName name="се">#REF!</definedName>
    <definedName name="сев">#REF!</definedName>
    <definedName name="сег1">#REF!</definedName>
    <definedName name="Сегменты">#REF!</definedName>
    <definedName name="Сегодня">#REF!</definedName>
    <definedName name="Сейсмика_зданий">#REF!</definedName>
    <definedName name="Сейсмика_линий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ЗИТ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а3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">#REF!</definedName>
    <definedName name="Стадия_проектирования">#REF!</definedName>
    <definedName name="Станц10">#REF!</definedName>
    <definedName name="СТЕП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оимость_специальных_переходов">#REF!</definedName>
    <definedName name="стороны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блица_индексов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п_ПС">#REF!</definedName>
    <definedName name="титул">#REF!</definedName>
    <definedName name="ТолькоРучЛаб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ансформаторы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овия_ВЛ">#REF!</definedName>
    <definedName name="Условия_КЛ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10">#REF!</definedName>
    <definedName name="Ф100">#REF!</definedName>
    <definedName name="Ф2">#REF!</definedName>
    <definedName name="Ф5">#REF!</definedName>
    <definedName name="Ф5.1">#REF!</definedName>
    <definedName name="Ф51">#REF!</definedName>
    <definedName name="Ф6">#REF!</definedName>
    <definedName name="Ф7">#REF!</definedName>
    <definedName name="Ф8">#REF!</definedName>
    <definedName name="Ф9">#REF!</definedName>
    <definedName name="Ф90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_а_н_пц">#REF!</definedName>
    <definedName name="фо_а_с_пц">#REF!</definedName>
    <definedName name="фо_н_03">#REF!</definedName>
    <definedName name="фо_н_04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Обслед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табл'!$B$4</definedName>
    <definedName name="_Hlk133322969" localSheetId="1">'Прил.2 Расч стоим'!$B$4</definedName>
    <definedName name="_Toc132270799" localSheetId="2">Прил.3!$A$3</definedName>
    <definedName name="_xlnm.Print_Titles" localSheetId="2">'Прил.3'!$9:$11</definedName>
    <definedName name="_xlnm.Print_Area" localSheetId="2">'Прил.3'!$A$1:$H$61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й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йки" localSheetId="4">#REF!</definedName>
    <definedName name="Наименование_строительства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ОБ'!$A$1:$J$82</definedName>
    <definedName name="\AUTOEXEC" localSheetId="6">#REF!</definedName>
    <definedName name="\k" localSheetId="6">#REF!</definedName>
    <definedName name="\m" localSheetId="6">#REF!</definedName>
    <definedName name="\n" localSheetId="6">#REF!</definedName>
    <definedName name="\n11" localSheetId="6">#REF!</definedName>
    <definedName name="\s" localSheetId="6">#REF!</definedName>
    <definedName name="\z" localSheetId="6">#REF!</definedName>
    <definedName name="________________________a2" localSheetId="6">#REF!</definedName>
    <definedName name="_______________________a2" localSheetId="6">#REF!</definedName>
    <definedName name="_____________________a2" localSheetId="6">#REF!</definedName>
    <definedName name="____________________a2" localSheetId="6">#REF!</definedName>
    <definedName name="___________________a2" localSheetId="6">#REF!</definedName>
    <definedName name="__________________a2" localSheetId="6">#REF!</definedName>
    <definedName name="_________________a2" localSheetId="6">#REF!</definedName>
    <definedName name="________________a2" localSheetId="6">#REF!</definedName>
    <definedName name="_______________a2" localSheetId="6">#REF!</definedName>
    <definedName name="______________a2" localSheetId="6">#REF!</definedName>
    <definedName name="_____________a2" localSheetId="6">#REF!</definedName>
    <definedName name="____________a2" localSheetId="6">#REF!</definedName>
    <definedName name="___________a2" localSheetId="6">#REF!</definedName>
    <definedName name="__________a2" localSheetId="6">#REF!</definedName>
    <definedName name="_________a2" localSheetId="6">#REF!</definedName>
    <definedName name="________a2" localSheetId="6">#REF!</definedName>
    <definedName name="_______a2" localSheetId="6">#REF!</definedName>
    <definedName name="______a2" localSheetId="6">#REF!</definedName>
    <definedName name="______xlnm.Primt_Area_3" localSheetId="6">#REF!</definedName>
    <definedName name="______xlnm.Print_Area_1" localSheetId="6">#REF!</definedName>
    <definedName name="______xlnm.Print_Area_2" localSheetId="6">#REF!</definedName>
    <definedName name="______xlnm.Print_Area_3" localSheetId="6">#REF!</definedName>
    <definedName name="______xlnm.Print_Area_4" localSheetId="6">#REF!</definedName>
    <definedName name="______xlnm.Print_Area_5" localSheetId="6">#REF!</definedName>
    <definedName name="______xlnm.Print_Area_6" localSheetId="6">#REF!</definedName>
    <definedName name="_____a2" localSheetId="6">#REF!</definedName>
    <definedName name="_____xlnm.Print_Area_1" localSheetId="6">#REF!</definedName>
    <definedName name="_____xlnm.Print_Area_2" localSheetId="6">#REF!</definedName>
    <definedName name="_____xlnm.Print_Area_3" localSheetId="6">#REF!</definedName>
    <definedName name="_____xlnm.Print_Area_4" localSheetId="6">#REF!</definedName>
    <definedName name="_____xlnm.Print_Area_5" localSheetId="6">#REF!</definedName>
    <definedName name="_____xlnm.Print_Area_6" localSheetId="6">#REF!</definedName>
    <definedName name="____a2" localSheetId="6">#REF!</definedName>
    <definedName name="____xlnm.Primt_Area_3" localSheetId="6">#REF!</definedName>
    <definedName name="____xlnm.Print_Area_1" localSheetId="6">#REF!</definedName>
    <definedName name="____xlnm.Print_Area_2" localSheetId="6">#REF!</definedName>
    <definedName name="____xlnm.Print_Area_3" localSheetId="6">#REF!</definedName>
    <definedName name="____xlnm.Print_Area_4" localSheetId="6">#REF!</definedName>
    <definedName name="____xlnm.Print_Area_5" localSheetId="6">#REF!</definedName>
    <definedName name="____xlnm.Print_Area_6" localSheetId="6">#REF!</definedName>
    <definedName name="___a2" localSheetId="6">#REF!</definedName>
    <definedName name="_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_xlnm.Primt_Area_3" localSheetId="6">#REF!</definedName>
    <definedName name="___xlnm.Print_Area_1" localSheetId="6">#REF!</definedName>
    <definedName name="___xlnm.Print_Area_2" localSheetId="6">#REF!</definedName>
    <definedName name="___xlnm.Print_Area_3" localSheetId="6">#REF!</definedName>
    <definedName name="___xlnm.Print_Area_4" localSheetId="6">#REF!</definedName>
    <definedName name="___xlnm.Print_Area_5" localSheetId="6">#REF!</definedName>
    <definedName name="___xlnm.Print_Area_6" localSheetId="6">#REF!</definedName>
    <definedName name="__1___Excel_BuiltIn_Print_Area_3_1" localSheetId="6">#REF!</definedName>
    <definedName name="__2__Excel_BuiltIn_Print_Area_3_1" localSheetId="6">#REF!</definedName>
    <definedName name="__a2" localSheetId="6">#REF!</definedName>
    <definedName name="__IntlFixup" localSheetId="6">#REF!</definedName>
    <definedName name="__qs2" localSheetId="6">#REF!</definedName>
    <definedName name="__qs3" localSheetId="6">#REF!</definedName>
    <definedName name="_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_xlnm.Primt_Area_3" localSheetId="6">#REF!</definedName>
    <definedName name="__xlnm.Print_Area_1" localSheetId="6">#REF!</definedName>
    <definedName name="__xlnm.Print_Area_2" localSheetId="6">#REF!</definedName>
    <definedName name="__xlnm.Print_Area_3" localSheetId="6">#REF!</definedName>
    <definedName name="__xlnm.Print_Area_4" localSheetId="6">#REF!</definedName>
    <definedName name="__xlnm.Print_Area_5" localSheetId="6">#REF!</definedName>
    <definedName name="__xlnm.Print_Area_6" localSheetId="6">#REF!</definedName>
    <definedName name="_02121" localSheetId="6">#REF!</definedName>
    <definedName name="_1" localSheetId="6">#REF!</definedName>
    <definedName name="_1._Выберите_вид_работ" localSheetId="6">#REF!</definedName>
    <definedName name="_1___Excel_BuiltIn_Print_Area_3_1" localSheetId="6">#REF!</definedName>
    <definedName name="_12Excel_BuiltIn_Print_Titles_2_1_1" localSheetId="6">#REF!</definedName>
    <definedName name="_1Excel_BuiltIn_Print_Area_1_1_1" localSheetId="6">#REF!</definedName>
    <definedName name="_1Excel_BuiltIn_Print_Area_3_1" localSheetId="6">#REF!</definedName>
    <definedName name="_2._Выберите_категорию_горных_пород_по_буримости" localSheetId="6">#REF!</definedName>
    <definedName name="_2__Excel_BuiltIn_Print_Area_3_1" localSheetId="6">#REF!</definedName>
    <definedName name="_2Excel_BuiltIn_Print_Area_1_1_1" localSheetId="6">#REF!</definedName>
    <definedName name="_2Excel_BuiltIn_Print_Area_3_1" localSheetId="6">#REF!</definedName>
    <definedName name="_2Excel_BuiltIn_Print_Titles_1_1_1" localSheetId="6">#REF!</definedName>
    <definedName name="_3Excel_BuiltIn_Print_Titles_2_1_1" localSheetId="6">#REF!</definedName>
    <definedName name="_3а._Выберите_диаметр_скважины" localSheetId="6">#REF!</definedName>
    <definedName name="_3б._Выберите_диаметр_скважины" localSheetId="6">#REF!</definedName>
    <definedName name="_3в._Выберите_диаметр_скважины" localSheetId="6">#REF!</definedName>
    <definedName name="_3г._Выберите_диаметр_скважины" localSheetId="6">#REF!</definedName>
    <definedName name="_3д._Выберите_диаметр_скважины" localSheetId="6">#REF!</definedName>
    <definedName name="_3е._Выберите_диаметр_скважины" localSheetId="6">#REF!</definedName>
    <definedName name="_3ж._Выберите_диаметр_скважины" localSheetId="6">#REF!</definedName>
    <definedName name="_3з._Выберите_диаметр_скважины" localSheetId="6">#REF!</definedName>
    <definedName name="_3и._Выберите_диаметр_скважины" localSheetId="6">#REF!</definedName>
    <definedName name="_3к._Выберите_диаметр_скважины" localSheetId="6">#REF!</definedName>
    <definedName name="_3л._Выберите_диаметр_скважины" localSheetId="6">#REF!</definedName>
    <definedName name="_3м._Выберите_диаметр_скважины" localSheetId="6">#REF!</definedName>
    <definedName name="_4Excel_BuiltIn_Print_Area_1_1_1" localSheetId="6">#REF!</definedName>
    <definedName name="_4Excel_BuiltIn_Print_Titles_1_1_1" localSheetId="6">#REF!</definedName>
    <definedName name="_6Excel_BuiltIn_Print_Titles_2_1_1" localSheetId="6">#REF!</definedName>
    <definedName name="_8Excel_BuiltIn_Print_Titles_1_1_1" localSheetId="6">#REF!</definedName>
    <definedName name="_a2" localSheetId="6">#REF!</definedName>
    <definedName name="_AUTOEXEC" localSheetId="6">#REF!</definedName>
    <definedName name="_def2000г" localSheetId="6">#REF!</definedName>
    <definedName name="_def2001г" localSheetId="6">#REF!</definedName>
    <definedName name="_def2002г" localSheetId="6">#REF!</definedName>
    <definedName name="_Fill" localSheetId="6">#REF!</definedName>
    <definedName name="_xlnm._FilterDatabase" localSheetId="6">#REF!</definedName>
    <definedName name="_Hlt440565644_1" localSheetId="6">#REF!</definedName>
    <definedName name="_inf2000" localSheetId="6">#REF!</definedName>
    <definedName name="_inf2001" localSheetId="6">#REF!</definedName>
    <definedName name="_inf2002" localSheetId="6">#REF!</definedName>
    <definedName name="_inf2003" localSheetId="6">#REF!</definedName>
    <definedName name="_inf2004" localSheetId="6">#REF!</definedName>
    <definedName name="_inf2005" localSheetId="6">#REF!</definedName>
    <definedName name="_inf2006" localSheetId="6">#REF!</definedName>
    <definedName name="_inf2007" localSheetId="6">#REF!</definedName>
    <definedName name="_inf2008" localSheetId="6">#REF!</definedName>
    <definedName name="_inf2009" localSheetId="6">#REF!</definedName>
    <definedName name="_inf2010" localSheetId="6">#REF!</definedName>
    <definedName name="_inf2011" localSheetId="6">#REF!</definedName>
    <definedName name="_inf2012" localSheetId="6">#REF!</definedName>
    <definedName name="_inf2013" localSheetId="6">#REF!</definedName>
    <definedName name="_inf2014" localSheetId="6">#REF!</definedName>
    <definedName name="_inf2015" localSheetId="6">#REF!</definedName>
    <definedName name="_k" localSheetId="6">#REF!</definedName>
    <definedName name="_m" localSheetId="6">#REF!</definedName>
    <definedName name="_qs2" localSheetId="6">#REF!</definedName>
    <definedName name="_qs3" localSheetId="6">#REF!</definedName>
    <definedName name="_s" localSheetId="6">#REF!</definedName>
    <definedName name="_wrn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wrn222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_z" localSheetId="6">#REF!</definedName>
    <definedName name="_а2" localSheetId="6">#REF!</definedName>
    <definedName name="_Восемь" localSheetId="6">#REF!</definedName>
    <definedName name="_два_1" localSheetId="6">#REF!</definedName>
    <definedName name="_два_2" localSheetId="6">#REF!</definedName>
    <definedName name="_Девять" localSheetId="6">#REF!</definedName>
    <definedName name="_пять" localSheetId="6">#REF!</definedName>
    <definedName name="_Раз" localSheetId="6">#REF!</definedName>
    <definedName name="_семь_1" localSheetId="6">#REF!</definedName>
    <definedName name="_семь_2" localSheetId="6">#REF!</definedName>
    <definedName name="_Стоимость_УНЦП" localSheetId="6">#REF!</definedName>
    <definedName name="_три" localSheetId="6">#REF!</definedName>
    <definedName name="_четыре" localSheetId="6">#REF!</definedName>
    <definedName name="_шесть_1" localSheetId="6">#REF!</definedName>
    <definedName name="_шесть_2" localSheetId="6">#REF!</definedName>
    <definedName name="a" localSheetId="6">#REF!</definedName>
    <definedName name="a04t" localSheetId="6">#REF!</definedName>
    <definedName name="A99999999" localSheetId="6">#REF!</definedName>
    <definedName name="aa" localSheetId="6">#REF!</definedName>
    <definedName name="aaa" localSheetId="6">#REF!</definedName>
    <definedName name="ab" localSheetId="6">#REF!</definedName>
    <definedName name="asd" localSheetId="6">#REF!</definedName>
    <definedName name="b" localSheetId="6">#REF!</definedName>
    <definedName name="BLPH1" localSheetId="6">#REF!</definedName>
    <definedName name="BLPH2" localSheetId="6">#REF!</definedName>
    <definedName name="Categories" localSheetId="6">#REF!</definedName>
    <definedName name="CC_fSF" localSheetId="6">#REF!</definedName>
    <definedName name="_xlnm.Criteria" localSheetId="6">#REF!</definedName>
    <definedName name="curs" localSheetId="6">#REF!</definedName>
    <definedName name="cvtnf" localSheetId="6">#REF!</definedName>
    <definedName name="d" localSheetId="6">#REF!</definedName>
    <definedName name="Database" localSheetId="6">#REF!</definedName>
    <definedName name="DateColJournal" localSheetId="6">#REF!</definedName>
    <definedName name="ddduy" localSheetId="6">#REF!</definedName>
    <definedName name="deviation1" localSheetId="6">#REF!</definedName>
    <definedName name="DiscontRate" localSheetId="6">#REF!</definedName>
    <definedName name="DM" localSheetId="6">#REF!</definedName>
    <definedName name="DOLL" localSheetId="6">#REF!</definedName>
    <definedName name="ee" localSheetId="6">#REF!</definedName>
    <definedName name="ehc" localSheetId="6">#REF!</definedName>
    <definedName name="Excel_BuiltIn_Database" localSheetId="6">#REF!</definedName>
    <definedName name="Excel_BuiltIn_Print_Area_1" localSheetId="6">#REF!</definedName>
    <definedName name="Excel_BuiltIn_Print_Area_1_1" localSheetId="6">#REF!</definedName>
    <definedName name="Excel_BuiltIn_Print_Area_1_1_1" localSheetId="6">#REF!</definedName>
    <definedName name="Excel_BuiltIn_Print_Area_10_1" localSheetId="6">#REF!</definedName>
    <definedName name="Excel_BuiltIn_Print_Area_10_1_1" localSheetId="6">#REF!</definedName>
    <definedName name="Excel_BuiltIn_Print_Area_11" localSheetId="6">#REF!</definedName>
    <definedName name="Excel_BuiltIn_Print_Area_11_1" localSheetId="6">#REF!</definedName>
    <definedName name="Excel_BuiltIn_Print_Area_12" localSheetId="6">#REF!</definedName>
    <definedName name="Excel_BuiltIn_Print_Area_13" localSheetId="6">#REF!</definedName>
    <definedName name="Excel_BuiltIn_Print_Area_13_1" localSheetId="6">#REF!</definedName>
    <definedName name="Excel_BuiltIn_Print_Area_14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4_1" localSheetId="6">#REF!</definedName>
    <definedName name="Excel_BuiltIn_Print_Area_4_1_1" localSheetId="6">#REF!</definedName>
    <definedName name="Excel_BuiltIn_Print_Area_4_1_1_1" localSheetId="6">#REF!</definedName>
    <definedName name="Excel_BuiltIn_Print_Area_5" localSheetId="6">#REF!</definedName>
    <definedName name="Excel_BuiltIn_Print_Area_5_1" localSheetId="6">#REF!</definedName>
    <definedName name="Excel_BuiltIn_Print_Area_5_1_1" localSheetId="6">#REF!</definedName>
    <definedName name="Excel_BuiltIn_Print_Area_6" localSheetId="6">#REF!</definedName>
    <definedName name="Excel_BuiltIn_Print_Area_6_1" localSheetId="6">#REF!</definedName>
    <definedName name="Excel_BuiltIn_Print_Area_7_1" localSheetId="6">#REF!</definedName>
    <definedName name="Excel_BuiltIn_Print_Area_7_1_1" localSheetId="6">#REF!</definedName>
    <definedName name="Excel_BuiltIn_Print_Area_7_1_1_1" localSheetId="6">#REF!</definedName>
    <definedName name="Excel_BuiltIn_Print_Area_7_1_1_1_1" localSheetId="6">#REF!</definedName>
    <definedName name="Excel_BuiltIn_Print_Area_8_1" localSheetId="6">#REF!</definedName>
    <definedName name="Excel_BuiltIn_Print_Area_9_1" localSheetId="6">#REF!</definedName>
    <definedName name="Excel_BuiltIn_Print_Area_9_1_1" localSheetId="6">#REF!</definedName>
    <definedName name="Excel_BuiltIn_Print_Area_9_1_1_1" localSheetId="6">#REF!</definedName>
    <definedName name="Excel_BuiltIn_Print_Titles" localSheetId="6">#REF!</definedName>
    <definedName name="Excel_BuiltIn_Print_Titles_1" localSheetId="6">#REF!</definedName>
    <definedName name="Excel_BuiltIn_Print_Titles_1_1" localSheetId="6">#REF!</definedName>
    <definedName name="Excel_BuiltIn_Print_Titles_1_1_1" localSheetId="6">#REF!</definedName>
    <definedName name="Excel_BuiltIn_Print_Titles_12" localSheetId="6">#REF!</definedName>
    <definedName name="Excel_BuiltIn_Print_Titles_13" localSheetId="6">#REF!</definedName>
    <definedName name="Excel_BuiltIn_Print_Titles_13_1" localSheetId="6">#REF!</definedName>
    <definedName name="Excel_BuiltIn_Print_Titles_14" localSheetId="6">#REF!</definedName>
    <definedName name="Excel_BuiltIn_Print_Titles_2" localSheetId="6">#REF!</definedName>
    <definedName name="Excel_BuiltIn_Print_Titles_2_1" localSheetId="6">#REF!</definedName>
    <definedName name="Excel_BuiltIn_Print_Titles_3" localSheetId="6">#REF!</definedName>
    <definedName name="Excel_BuiltIn_Print_Titles_3_1" localSheetId="6">#REF!</definedName>
    <definedName name="Excel_BuiltIn_Print_Titles_4" localSheetId="6">#REF!</definedName>
    <definedName name="Excel_BuiltIn_Print_Titles_4_1" localSheetId="6">#REF!</definedName>
    <definedName name="Excel_BuiltIn_Print_Titles_5" localSheetId="6">#REF!</definedName>
    <definedName name="Excel_BuiltIn_Print_Titles_5_1" localSheetId="6">#REF!</definedName>
    <definedName name="Excel_BuiltIn_Print_Titles_8" localSheetId="6">#REF!</definedName>
    <definedName name="Excel_BuiltIn_Print_Titles_9" localSheetId="6">#REF!</definedName>
    <definedName name="Excel_BuiltIn_Print_Titles_9_1" localSheetId="6">#REF!</definedName>
    <definedName name="ff" localSheetId="6">#REF!</definedName>
    <definedName name="gggg" localSheetId="6">#REF!</definedName>
    <definedName name="Global.MNULL" localSheetId="6">#REF!</definedName>
    <definedName name="Global.NULL" localSheetId="6">#REF!</definedName>
    <definedName name="h" localSheetId="6">#REF!</definedName>
    <definedName name="hfci" localSheetId="6">#REF!</definedName>
    <definedName name="hfcxtn" localSheetId="6">#REF!</definedName>
    <definedName name="htvjyn" localSheetId="6">#REF!</definedName>
    <definedName name="i" localSheetId="6">#REF!</definedName>
    <definedName name="iii" localSheetId="6">#REF!</definedName>
    <definedName name="iiiii" localSheetId="6">#REF!</definedName>
    <definedName name="Ind" localSheetId="6">#REF!</definedName>
    <definedName name="Itog" localSheetId="6">#REF!</definedName>
    <definedName name="Iквартал2014" localSheetId="6">#REF!</definedName>
    <definedName name="jkjhggh" localSheetId="6">#REF!</definedName>
    <definedName name="Jkz" localSheetId="6">#REF!</definedName>
    <definedName name="kinf09_08" localSheetId="6">#REF!</definedName>
    <definedName name="kinf10_09" localSheetId="6">#REF!</definedName>
    <definedName name="kinf11_10" localSheetId="6">#REF!</definedName>
    <definedName name="kinf12_11" localSheetId="6">#REF!</definedName>
    <definedName name="kk" localSheetId="6">#REF!</definedName>
    <definedName name="kl" localSheetId="6">#REF!</definedName>
    <definedName name="KPlan" localSheetId="6">#REF!</definedName>
    <definedName name="l" localSheetId="6">#REF!</definedName>
    <definedName name="language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" localSheetId="6">#REF!</definedName>
    <definedName name="Obj" localSheetId="6">#REF!</definedName>
    <definedName name="opmes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" localSheetId="6">#REF!</definedName>
    <definedName name="qq" localSheetId="6">#REF!</definedName>
    <definedName name="qqqqqqqqqqqqqqqqqqqqqqqqqqqqqqqqqqq" localSheetId="6">#REF!</definedName>
    <definedName name="rehl" localSheetId="6">#REF!</definedName>
    <definedName name="rf" localSheetId="6">#REF!</definedName>
    <definedName name="rrr" localSheetId="6">#REF!</definedName>
    <definedName name="rrrrrr" localSheetId="6">#REF!</definedName>
    <definedName name="rtyrty" localSheetId="6">#REF!</definedName>
    <definedName name="rybuf" localSheetId="6">#REF!</definedName>
    <definedName name="rybuf3" localSheetId="6">#REF!</definedName>
    <definedName name="SD_DC" localSheetId="6">#REF!</definedName>
    <definedName name="SDDsfd" localSheetId="6">#REF!</definedName>
    <definedName name="SDSA" localSheetId="6">#REF!</definedName>
    <definedName name="SF_SFs" localSheetId="6">#REF!</definedName>
    <definedName name="SM" localSheetId="6">#REF!</definedName>
    <definedName name="SM_SM" localSheetId="6">#REF!</definedName>
    <definedName name="SM_SM1" localSheetId="6">#REF!</definedName>
    <definedName name="SM_SM45" localSheetId="6">#REF!</definedName>
    <definedName name="SM_SM6" localSheetId="6">#REF!</definedName>
    <definedName name="SM_STO" localSheetId="6">#REF!</definedName>
    <definedName name="SM_STO1" localSheetId="6">#REF!</definedName>
    <definedName name="SM_STO2" localSheetId="6">#REF!</definedName>
    <definedName name="SM_STO3" localSheetId="6">#REF!</definedName>
    <definedName name="Smmmmmmmmmmmmmmm" localSheetId="6">#REF!</definedName>
    <definedName name="SmPr" localSheetId="6">#REF!</definedName>
    <definedName name="Status" localSheetId="6">#REF!</definedName>
    <definedName name="SUM_" localSheetId="6">#REF!</definedName>
    <definedName name="SUM_1" localSheetId="6">#REF!</definedName>
    <definedName name="sum_2" localSheetId="6">#REF!</definedName>
    <definedName name="SUM_3" localSheetId="6">#REF!</definedName>
    <definedName name="sum_4" localSheetId="6">#REF!</definedName>
    <definedName name="SV" localSheetId="6">#REF!</definedName>
    <definedName name="SV_STO" localSheetId="6">#REF!</definedName>
    <definedName name="t" localSheetId="6">#REF!</definedName>
    <definedName name="time" localSheetId="6">#REF!</definedName>
    <definedName name="Time_diff" localSheetId="6">#REF!</definedName>
    <definedName name="Times" localSheetId="6">#REF!</definedName>
    <definedName name="Times___0" localSheetId="6">#REF!</definedName>
    <definedName name="title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VH" localSheetId="6">#REF!</definedName>
    <definedName name="w" localSheetId="6">#REF!</definedName>
    <definedName name="wrn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 Расчет пок.'!glc1",#N/A,FALSE,"GLC";"'Прил.7 Расчет пок.'!glc2",#N/A,FALSE,"GLC";"'Прил.7 Расчет пок.'!glc3",#N/A,FALSE,"GLC";"'Прил.7 Расчет пок.'!glc4",#N/A,FALSE,"GLC";"'Прил.7 Расчет пок.'!glc5",#N/A,FALSE,"GLC"}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y" localSheetId="6">#REF!</definedName>
    <definedName name="Yamaha_26" localSheetId="6">#REF!</definedName>
    <definedName name="yyy" localSheetId="6">#REF!</definedName>
    <definedName name="ZAK1" localSheetId="6">#REF!</definedName>
    <definedName name="ZAK2" localSheetId="6">#REF!</definedName>
    <definedName name="zak3" localSheetId="6">#REF!</definedName>
    <definedName name="zxdc" localSheetId="6">#REF!</definedName>
    <definedName name="zzzz" localSheetId="6">#REF!</definedName>
    <definedName name="а" localSheetId="6">#REF!</definedName>
    <definedName name="А10" localSheetId="6">#REF!</definedName>
    <definedName name="а12" localSheetId="6">#REF!</definedName>
    <definedName name="а124545" localSheetId="6">#REF!</definedName>
    <definedName name="А15" localSheetId="6">#REF!</definedName>
    <definedName name="А2" localSheetId="6">#REF!</definedName>
    <definedName name="А34" localSheetId="6">#REF!</definedName>
    <definedName name="а35" localSheetId="6">#REF!</definedName>
    <definedName name="а36" localSheetId="6">#REF!</definedName>
    <definedName name="аа" localSheetId="6">#REF!</definedName>
    <definedName name="ааа" localSheetId="6">#REF!</definedName>
    <definedName name="аааа" localSheetId="6">#REF!</definedName>
    <definedName name="ааааа" localSheetId="6">#REF!</definedName>
    <definedName name="аааааа" localSheetId="6">#REF!</definedName>
    <definedName name="ааааааа" localSheetId="6">#REF!</definedName>
    <definedName name="аб" localSheetId="6">#REF!</definedName>
    <definedName name="абв10" localSheetId="6">#REF!</definedName>
    <definedName name="ав" localSheetId="6">#REF!</definedName>
    <definedName name="авввввввввввввввввввв" localSheetId="6">#REF!</definedName>
    <definedName name="авпявап" localSheetId="6">#REF!</definedName>
    <definedName name="авпяпав" localSheetId="6">#REF!</definedName>
    <definedName name="авРВп" localSheetId="6">#REF!</definedName>
    <definedName name="авс" localSheetId="6">#REF!</definedName>
    <definedName name="аглвг" localSheetId="6">#REF!</definedName>
    <definedName name="админ" localSheetId="6">#REF!</definedName>
    <definedName name="аднг" localSheetId="6">#REF!</definedName>
    <definedName name="адоад" localSheetId="6">#REF!</definedName>
    <definedName name="адожд" localSheetId="6">#REF!</definedName>
    <definedName name="аервенрвперпар" localSheetId="6">#REF!</definedName>
    <definedName name="АКСТ" localSheetId="6">#REF!</definedName>
    <definedName name="ало" localSheetId="6">#REF!</definedName>
    <definedName name="Алтайский_край" localSheetId="6">#REF!</definedName>
    <definedName name="Алтайский_край_1" localSheetId="6">#REF!</definedName>
    <definedName name="аморт" localSheetId="6">#REF!</definedName>
    <definedName name="Амортизация" localSheetId="6">#REF!</definedName>
    <definedName name="АмортизацияНМА" localSheetId="6">#REF!</definedName>
    <definedName name="Амурская_область" localSheetId="6">#REF!</definedName>
    <definedName name="Амурская_область_1" localSheetId="6">#REF!</definedName>
    <definedName name="ангданга" localSheetId="6">#REF!</definedName>
    <definedName name="ангщ" localSheetId="6">#REF!</definedName>
    <definedName name="анд" localSheetId="6">#REF!</definedName>
    <definedName name="анол" localSheetId="6">#REF!</definedName>
    <definedName name="аода" localSheetId="6">#REF!</definedName>
    <definedName name="аодадо" localSheetId="6">#REF!</definedName>
    <definedName name="аодра" localSheetId="6">#REF!</definedName>
    <definedName name="аолрмб" localSheetId="6">#REF!</definedName>
    <definedName name="аопы" localSheetId="6">#REF!</definedName>
    <definedName name="аопыао" localSheetId="6">#REF!</definedName>
    <definedName name="аоыао" localSheetId="6">#REF!</definedName>
    <definedName name="ап" localSheetId="6">#REF!</definedName>
    <definedName name="ап12" localSheetId="6">#REF!</definedName>
    <definedName name="апоап" localSheetId="6">#REF!</definedName>
    <definedName name="аповоп" localSheetId="6">#REF!</definedName>
    <definedName name="апопр" localSheetId="6">#REF!</definedName>
    <definedName name="апорапо" localSheetId="6">#REF!</definedName>
    <definedName name="апотиа" localSheetId="6">#REF!</definedName>
    <definedName name="апоыа" localSheetId="6">#REF!</definedName>
    <definedName name="апоыаоп" localSheetId="6">#REF!</definedName>
    <definedName name="апоыапо" localSheetId="6">#REF!</definedName>
    <definedName name="апоыоо" localSheetId="6">#REF!</definedName>
    <definedName name="аправи" localSheetId="6">#REF!</definedName>
    <definedName name="апрво" localSheetId="6">#REF!</definedName>
    <definedName name="апрыа" localSheetId="6">#REF!</definedName>
    <definedName name="апыо" localSheetId="6">#REF!</definedName>
    <definedName name="апырр" localSheetId="6">#REF!</definedName>
    <definedName name="араера" localSheetId="6">#REF!</definedName>
    <definedName name="арбь" localSheetId="6">#REF!</definedName>
    <definedName name="арл" localSheetId="6">#REF!</definedName>
    <definedName name="аро" localSheetId="6">#REF!</definedName>
    <definedName name="ародар" localSheetId="6">#REF!</definedName>
    <definedName name="ародарод" localSheetId="6">#REF!</definedName>
    <definedName name="ародра" localSheetId="6">#REF!</definedName>
    <definedName name="арол" localSheetId="6">#REF!</definedName>
    <definedName name="аролаол" localSheetId="6">#REF!</definedName>
    <definedName name="арпа" localSheetId="6">#REF!</definedName>
    <definedName name="Архангельская_область" localSheetId="6">#REF!</definedName>
    <definedName name="Архангельская_область_1" localSheetId="6">#REF!</definedName>
    <definedName name="Астраханская_область" localSheetId="6">#REF!</definedName>
    <definedName name="АСУТП" localSheetId="6">#REF!</definedName>
    <definedName name="аыв" localSheetId="6">#REF!</definedName>
    <definedName name="аыоап" localSheetId="6">#REF!</definedName>
    <definedName name="аыоапо" localSheetId="6">#REF!</definedName>
    <definedName name="аыопыао" localSheetId="6">#REF!</definedName>
    <definedName name="аыпрыпр" localSheetId="6">#REF!</definedName>
    <definedName name="б" localSheetId="6">#REF!</definedName>
    <definedName name="_xlnm.Database" localSheetId="6">#REF!</definedName>
    <definedName name="баир" localSheetId="6">#REF!</definedName>
    <definedName name="БАК2" localSheetId="6">#REF!</definedName>
    <definedName name="Белгородская_область" localSheetId="6">#REF!</definedName>
    <definedName name="блр4545" localSheetId="6">#REF!</definedName>
    <definedName name="Богат" localSheetId="6">#REF!</definedName>
    <definedName name="Больш" localSheetId="6">#REF!</definedName>
    <definedName name="бпрбь" localSheetId="6">#REF!</definedName>
    <definedName name="Брянская_область" localSheetId="6">#REF!</definedName>
    <definedName name="Буровой_понтон" localSheetId="6">#REF!</definedName>
    <definedName name="быч" localSheetId="6">#REF!</definedName>
    <definedName name="бьюждж" localSheetId="6">#REF!</definedName>
    <definedName name="бю.бю." localSheetId="6">#REF!</definedName>
    <definedName name="в" localSheetId="6">#REF!</definedName>
    <definedName name="В5" localSheetId="6">#REF!</definedName>
    <definedName name="Ва" localSheetId="6">#REF!</definedName>
    <definedName name="ва3" localSheetId="6">#REF!</definedName>
    <definedName name="вава" localSheetId="6">#REF!</definedName>
    <definedName name="вавввввввввввввв" localSheetId="6">#REF!</definedName>
    <definedName name="ВАЛ_" localSheetId="6">#REF!</definedName>
    <definedName name="ВАЛ_1" localSheetId="6">#REF!</definedName>
    <definedName name="ВАЛ_4" localSheetId="6">#REF!</definedName>
    <definedName name="Валаам" localSheetId="6">#REF!</definedName>
    <definedName name="вангл" localSheetId="6">#REF!</definedName>
    <definedName name="ванлр" localSheetId="6">#REF!</definedName>
    <definedName name="вао" localSheetId="6">#REF!</definedName>
    <definedName name="вап" localSheetId="6">#REF!</definedName>
    <definedName name="вапвя" localSheetId="6">#REF!</definedName>
    <definedName name="вапр" localSheetId="6">#REF!</definedName>
    <definedName name="вапяп" localSheetId="6">#REF!</definedName>
    <definedName name="варо" localSheetId="6">#REF!</definedName>
    <definedName name="вб" localSheetId="6">#REF!</definedName>
    <definedName name="ввв" localSheetId="6">#REF!</definedName>
    <definedName name="в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глльа" localSheetId="6">#REF!</definedName>
    <definedName name="ве" localSheetId="6">#REF!</definedName>
    <definedName name="ведущий" localSheetId="6">#REF!</definedName>
    <definedName name="венл" localSheetId="6">#REF!</definedName>
    <definedName name="вено" localSheetId="6">#REF!</definedName>
    <definedName name="веноевн" localSheetId="6">#REF!</definedName>
    <definedName name="венолвенп" localSheetId="6">#REF!</definedName>
    <definedName name="веноь" localSheetId="6">#REF!</definedName>
    <definedName name="венрол" localSheetId="6">#REF!</definedName>
    <definedName name="венш" localSheetId="6">#REF!</definedName>
    <definedName name="вео" localSheetId="6">#REF!</definedName>
    <definedName name="Верхняя_часть" localSheetId="6">#REF!</definedName>
    <definedName name="ветер" localSheetId="6">#REF!</definedName>
    <definedName name="веше" localSheetId="6">#REF!</definedName>
    <definedName name="вика" localSheetId="6">#REF!</definedName>
    <definedName name="вирваы" localSheetId="6">#REF!</definedName>
    <definedName name="вкпвп" localSheetId="6">#REF!</definedName>
    <definedName name="ВЛ110" localSheetId="6">#REF!</definedName>
    <definedName name="Владимирская_область" localSheetId="6">#REF!</definedName>
    <definedName name="внеове" localSheetId="6">#REF!</definedName>
    <definedName name="внеое" localSheetId="6">#REF!</definedName>
    <definedName name="внлг" localSheetId="6">#REF!</definedName>
    <definedName name="внорьп" localSheetId="6">#REF!</definedName>
    <definedName name="внр" localSheetId="6">#REF!</definedName>
    <definedName name="вов" localSheetId="6">#REF!</definedName>
    <definedName name="вое" localSheetId="6">#REF!</definedName>
    <definedName name="Воздушные_линии" localSheetId="6">#REF!</definedName>
    <definedName name="Волгоградская_область" localSheetId="6">#REF!</definedName>
    <definedName name="Вологодская_область" localSheetId="6">#REF!</definedName>
    <definedName name="Вологодская_область_1" localSheetId="6">#REF!</definedName>
    <definedName name="вопрв" localSheetId="6">#REF!</definedName>
    <definedName name="вопров" localSheetId="6">#REF!</definedName>
    <definedName name="Воронежская_область" localSheetId="6">#REF!</definedName>
    <definedName name="Восстановление_покрытий" localSheetId="6">#REF!</definedName>
    <definedName name="Вп" localSheetId="6">#REF!</definedName>
    <definedName name="впа" localSheetId="6">#REF!</definedName>
    <definedName name="впо" localSheetId="6">#REF!</definedName>
    <definedName name="впор" localSheetId="6">#REF!</definedName>
    <definedName name="впр" localSheetId="6">#REF!</definedName>
    <definedName name="впрвпр" localSheetId="6">#REF!</definedName>
    <definedName name="впрл" localSheetId="6">#REF!</definedName>
    <definedName name="впрлвпр" localSheetId="6">#REF!</definedName>
    <definedName name="впрлпр" localSheetId="6">#REF!</definedName>
    <definedName name="впрлрпл" localSheetId="6">#REF!</definedName>
    <definedName name="впро" localSheetId="6">#REF!</definedName>
    <definedName name="впров" localSheetId="6">#REF!</definedName>
    <definedName name="впрь" localSheetId="6">#REF!</definedName>
    <definedName name="впрьвп" localSheetId="6">#REF!</definedName>
    <definedName name="впрьрь" localSheetId="6">#REF!</definedName>
    <definedName name="вр" localSheetId="6">#REF!</definedName>
    <definedName name="вравар" localSheetId="6">#REF!</definedName>
    <definedName name="вро" localSheetId="6">#REF!</definedName>
    <definedName name="вров" localSheetId="6">#REF!</definedName>
    <definedName name="вровап" localSheetId="6">#REF!</definedName>
    <definedName name="врп" localSheetId="6">#REF!</definedName>
    <definedName name="врплнл" localSheetId="6">#REF!</definedName>
    <definedName name="врпов" localSheetId="6">#REF!</definedName>
    <definedName name="врпов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РучБур" localSheetId="6">#REF!</definedName>
    <definedName name="ВсегоШурфов" localSheetId="6">#REF!</definedName>
    <definedName name="Вспомогательные_работы" localSheetId="6">#REF!</definedName>
    <definedName name="ВТ" localSheetId="6">#REF!</definedName>
    <definedName name="втор_кат" localSheetId="6">#REF!</definedName>
    <definedName name="второй" localSheetId="6">#REF!</definedName>
    <definedName name="втратар" localSheetId="6">#REF!</definedName>
    <definedName name="Выключатели" localSheetId="6">#REF!</definedName>
    <definedName name="Вып_ОФ_с_пц" localSheetId="6">#REF!</definedName>
    <definedName name="Вып_с_новых_ОФ" localSheetId="6">#REF!</definedName>
    <definedName name="Вычислительная_техника_1" localSheetId="6">#REF!</definedName>
    <definedName name="выы" localSheetId="6">#REF!</definedName>
    <definedName name="г" localSheetId="6">#REF!</definedName>
    <definedName name="газ" localSheetId="6">#REF!</definedName>
    <definedName name="ГАП" localSheetId="6">#REF!</definedName>
    <definedName name="гелог" localSheetId="6">#REF!</definedName>
    <definedName name="гео" localSheetId="6">#REF!</definedName>
    <definedName name="геог" localSheetId="6">#REF!</definedName>
    <definedName name="геодезия" localSheetId="6">#REF!</definedName>
    <definedName name="геол.1" localSheetId="6">#REF!</definedName>
    <definedName name="геол1" localSheetId="6">#REF!</definedName>
    <definedName name="геол4" localSheetId="6">#REF!</definedName>
    <definedName name="геология" localSheetId="6">#REF!</definedName>
    <definedName name="геоф" localSheetId="6">#REF!</definedName>
    <definedName name="геоф1" localSheetId="6">#REF!</definedName>
    <definedName name="Геофиз" localSheetId="6">#REF!</definedName>
    <definedName name="Геофиз1" localSheetId="6">#REF!</definedName>
    <definedName name="геофизика" localSheetId="6">#REF!</definedName>
    <definedName name="гидро1" localSheetId="6">#REF!</definedName>
    <definedName name="гидро5" localSheetId="6">#REF!</definedName>
    <definedName name="гидрол" localSheetId="6">#REF!</definedName>
    <definedName name="гидрол.4" localSheetId="6">#REF!</definedName>
    <definedName name="Гидролог" localSheetId="6">#REF!</definedName>
    <definedName name="Гидролог4" localSheetId="6">#REF!</definedName>
    <definedName name="ГИП" localSheetId="6">#REF!</definedName>
    <definedName name="ГИП2" localSheetId="6">#REF!</definedName>
    <definedName name="гк" localSheetId="6">#REF!</definedName>
    <definedName name="глрп" localSheetId="6">#REF!</definedName>
    <definedName name="гном" localSheetId="6">#REF!</definedName>
    <definedName name="го" localSheetId="6">#REF!</definedName>
    <definedName name="гор" localSheetId="6">#REF!</definedName>
    <definedName name="гос" localSheetId="6">#REF!</definedName>
    <definedName name="гпдш" localSheetId="6">#REF!</definedName>
    <definedName name="гпшд" localSheetId="6">#REF!</definedName>
    <definedName name="гш" localSheetId="6">#REF!</definedName>
    <definedName name="гшд" localSheetId="6">#REF!</definedName>
    <definedName name="гшн" localSheetId="6">#REF!</definedName>
    <definedName name="д" localSheetId="6">#REF!</definedName>
    <definedName name="д1" localSheetId="6">#REF!</definedName>
    <definedName name="д10" localSheetId="6">#REF!</definedName>
    <definedName name="д2" localSheetId="6">#REF!</definedName>
    <definedName name="д3" localSheetId="6">#REF!</definedName>
    <definedName name="д4" localSheetId="6">#REF!</definedName>
    <definedName name="д5" localSheetId="6">#REF!</definedName>
    <definedName name="д6" localSheetId="6">#REF!</definedName>
    <definedName name="д7" localSheetId="6">#REF!</definedName>
    <definedName name="д8" localSheetId="6">#REF!</definedName>
    <definedName name="д9" localSheetId="6">#REF!</definedName>
    <definedName name="дан" localSheetId="6">#REF!</definedName>
    <definedName name="Дата_изменения_группы_строек" localSheetId="6">#REF!</definedName>
    <definedName name="Дата_изменения_локальной_сметы" localSheetId="6">#REF!</definedName>
    <definedName name="Дата_изменения_объекта" localSheetId="6">#REF!</definedName>
    <definedName name="Дата_изменения_объектной_сметы" localSheetId="6">#REF!</definedName>
    <definedName name="Дата_изменения_очереди" localSheetId="6">#REF!</definedName>
    <definedName name="Дата_изменения_пускового_комплекса" localSheetId="6">#REF!</definedName>
    <definedName name="Дата_изменения_сводного_сметного_расчета" localSheetId="6">#REF!</definedName>
    <definedName name="Дата_изменения_стройки" localSheetId="6">#REF!</definedName>
    <definedName name="Дата_создания_группы_строек" localSheetId="6">#REF!</definedName>
    <definedName name="Дата_создания_локальной_сметы" localSheetId="6">#REF!</definedName>
    <definedName name="Дата_создания_объекта" localSheetId="6">#REF!</definedName>
    <definedName name="Дата_создания_объектной_сметы" localSheetId="6">#REF!</definedName>
    <definedName name="Дата_создания_очереди" localSheetId="6">#REF!</definedName>
    <definedName name="Дата_создания_пускового_комплекса" localSheetId="6">#REF!</definedName>
    <definedName name="Дата_создания_сводного_сметного_расчета" localSheetId="6">#REF!</definedName>
    <definedName name="Дата_создания_стройки" localSheetId="6">#REF!</definedName>
    <definedName name="дд" localSheetId="6">#REF!</definedName>
    <definedName name="дддд" localSheetId="6">#REF!</definedName>
    <definedName name="ддддд" localSheetId="6">#REF!</definedName>
    <definedName name="де" localSheetId="6">#REF!</definedName>
    <definedName name="Демонтаж_ВЛ" localSheetId="6">#REF!</definedName>
    <definedName name="Демонтаж_ВЛ_0_4_10_кВ_поопорно" localSheetId="6">#REF!</definedName>
    <definedName name="Демонтаж_ж_б_опор_ВЛ_35_220_кВ__тыс._руб._за_1_м3" localSheetId="6">#REF!</definedName>
    <definedName name="Демонтаж_оборудования_ПС" localSheetId="6">#REF!</definedName>
    <definedName name="Демонтаж_стальных_опор_ВЛ_35_220_кВ__тыс._руб._за_1_т" localSheetId="6">#REF!</definedName>
    <definedName name="десятый" localSheetId="6">#REF!</definedName>
    <definedName name="дефл." localSheetId="6">#REF!</definedName>
    <definedName name="Дефл_ц_пред_год" localSheetId="6">#REF!</definedName>
    <definedName name="Дефлятор" localSheetId="6">#REF!</definedName>
    <definedName name="Дефлятор_годовой" localSheetId="6">#REF!</definedName>
    <definedName name="Дефлятор_цепной" localSheetId="6">#REF!</definedName>
    <definedName name="Дефлятор1" localSheetId="6">#REF!</definedName>
    <definedName name="дж" localSheetId="6">#REF!</definedName>
    <definedName name="дж1" localSheetId="6">#REF!</definedName>
    <definedName name="диапазон" localSheetId="6">#REF!</definedName>
    <definedName name="дир" localSheetId="6">#REF!</definedName>
    <definedName name="Диск" localSheetId="6">#REF!</definedName>
    <definedName name="длдл" localSheetId="6">#REF!</definedName>
    <definedName name="Длинна_границы" localSheetId="6">#REF!</definedName>
    <definedName name="Длинна_трассы" localSheetId="6">#REF!</definedName>
    <definedName name="длозщшзщдлжб" localSheetId="6">#REF!</definedName>
    <definedName name="длолдолд" localSheetId="6">#REF!</definedName>
    <definedName name="длощшл" localSheetId="6">#REF!</definedName>
    <definedName name="ДМС_АУП" localSheetId="6">#REF!</definedName>
    <definedName name="ДМС_ПЭЭ" localSheetId="6">#REF!</definedName>
    <definedName name="ДМС_ТП" localSheetId="6">#REF!</definedName>
    <definedName name="Дн_ставка" localSheetId="6">#REF!</definedName>
    <definedName name="дна" localSheetId="6">#REF!</definedName>
    <definedName name="до" localSheetId="6">#REF!</definedName>
    <definedName name="док" localSheetId="6">#REF!</definedName>
    <definedName name="дол" localSheetId="6">#REF!</definedName>
    <definedName name="Должность" localSheetId="6">#REF!</definedName>
    <definedName name="ДОЛЛАР" localSheetId="6">#REF!</definedName>
    <definedName name="доорп" localSheetId="6">#REF!</definedName>
    <definedName name="Доп._оборудование_1" localSheetId="6">#REF!</definedName>
    <definedName name="Доп_оборуд" localSheetId="6">#REF!</definedName>
    <definedName name="допдшгед" localSheetId="6">#REF!</definedName>
    <definedName name="Дорога_1" localSheetId="6">#REF!</definedName>
    <definedName name="дп" localSheetId="6">#REF!</definedName>
    <definedName name="др" localSheetId="6">#REF!</definedName>
    <definedName name="др.матер" localSheetId="6">#REF!</definedName>
    <definedName name="ДС" localSheetId="6">#REF!</definedName>
    <definedName name="дтс" localSheetId="6">#REF!</definedName>
    <definedName name="дщшю" localSheetId="6">#REF!</definedName>
    <definedName name="дэ" localSheetId="6">#REF!</definedName>
    <definedName name="е" localSheetId="6">#REF!</definedName>
    <definedName name="евнл" localSheetId="6">#REF!</definedName>
    <definedName name="евнлен" localSheetId="6">#REF!</definedName>
    <definedName name="ЕВР" localSheetId="6">#REF!</definedName>
    <definedName name="Еврейская_автономная_область" localSheetId="6">#REF!</definedName>
    <definedName name="Еврейская_автономная_область_1" localSheetId="6">#REF!</definedName>
    <definedName name="еврор" localSheetId="6">#REF!</definedName>
    <definedName name="еврь" localSheetId="6">#REF!</definedName>
    <definedName name="Единица1" localSheetId="6">#REF!</definedName>
    <definedName name="Единица10" localSheetId="6">#REF!</definedName>
    <definedName name="Единица11" localSheetId="6">#REF!</definedName>
    <definedName name="Единица12" localSheetId="6">#REF!</definedName>
    <definedName name="Единица13" localSheetId="6">#REF!</definedName>
    <definedName name="Единица14" localSheetId="6">#REF!</definedName>
    <definedName name="Единица15" localSheetId="6">#REF!</definedName>
    <definedName name="Единица16" localSheetId="6">#REF!</definedName>
    <definedName name="Единица17" localSheetId="6">#REF!</definedName>
    <definedName name="Единица18" localSheetId="6">#REF!</definedName>
    <definedName name="Единица19" localSheetId="6">#REF!</definedName>
    <definedName name="Единица2" localSheetId="6">#REF!</definedName>
    <definedName name="Единица20" localSheetId="6">#REF!</definedName>
    <definedName name="Единица21" localSheetId="6">#REF!</definedName>
    <definedName name="Единица22" localSheetId="6">#REF!</definedName>
    <definedName name="Единица23" localSheetId="6">#REF!</definedName>
    <definedName name="Единица24" localSheetId="6">#REF!</definedName>
    <definedName name="Единица25" localSheetId="6">#REF!</definedName>
    <definedName name="Единица26" localSheetId="6">#REF!</definedName>
    <definedName name="Единица27" localSheetId="6">#REF!</definedName>
    <definedName name="Единица28" localSheetId="6">#REF!</definedName>
    <definedName name="Единица29" localSheetId="6">#REF!</definedName>
    <definedName name="Единица3" localSheetId="6">#REF!</definedName>
    <definedName name="Единица30" localSheetId="6">#REF!</definedName>
    <definedName name="Единица31" localSheetId="6">#REF!</definedName>
    <definedName name="Единица32" localSheetId="6">#REF!</definedName>
    <definedName name="Единица33" localSheetId="6">#REF!</definedName>
    <definedName name="Единица34" localSheetId="6">#REF!</definedName>
    <definedName name="Единица35" localSheetId="6">#REF!</definedName>
    <definedName name="Единица36" localSheetId="6">#REF!</definedName>
    <definedName name="Единица37" localSheetId="6">#REF!</definedName>
    <definedName name="Единица38" localSheetId="6">#REF!</definedName>
    <definedName name="Единица39" localSheetId="6">#REF!</definedName>
    <definedName name="Единица4" localSheetId="6">#REF!</definedName>
    <definedName name="Единица40" localSheetId="6">#REF!</definedName>
    <definedName name="Единица41" localSheetId="6">#REF!</definedName>
    <definedName name="Единица42" localSheetId="6">#REF!</definedName>
    <definedName name="Единица43" localSheetId="6">#REF!</definedName>
    <definedName name="Единица44" localSheetId="6">#REF!</definedName>
    <definedName name="Единица45" localSheetId="6">#REF!</definedName>
    <definedName name="Единица46" localSheetId="6">#REF!</definedName>
    <definedName name="Единица47" localSheetId="6">#REF!</definedName>
    <definedName name="Единица48" localSheetId="6">#REF!</definedName>
    <definedName name="Единица49" localSheetId="6">#REF!</definedName>
    <definedName name="Единица5" localSheetId="6">#REF!</definedName>
    <definedName name="Единица50" localSheetId="6">#REF!</definedName>
    <definedName name="Единица51" localSheetId="6">#REF!</definedName>
    <definedName name="Единица52" localSheetId="6">#REF!</definedName>
    <definedName name="Единица53" localSheetId="6">#REF!</definedName>
    <definedName name="Единица54" localSheetId="6">#REF!</definedName>
    <definedName name="Единица55" localSheetId="6">#REF!</definedName>
    <definedName name="Единица56" localSheetId="6">#REF!</definedName>
    <definedName name="Единица57" localSheetId="6">#REF!</definedName>
    <definedName name="Единица58" localSheetId="6">#REF!</definedName>
    <definedName name="Единица59" localSheetId="6">#REF!</definedName>
    <definedName name="Единица6" localSheetId="6">#REF!</definedName>
    <definedName name="Единица60" localSheetId="6">#REF!</definedName>
    <definedName name="Единица7" localSheetId="6">#REF!</definedName>
    <definedName name="Единица8" localSheetId="6">#REF!</definedName>
    <definedName name="Единица9" localSheetId="6">#REF!</definedName>
    <definedName name="ен" localSheetId="6">#REF!</definedName>
    <definedName name="енвлпр" localSheetId="6">#REF!</definedName>
    <definedName name="енг" localSheetId="6">#REF!</definedName>
    <definedName name="енк" localSheetId="6">#REF!</definedName>
    <definedName name="енлопр" localSheetId="6">#REF!</definedName>
    <definedName name="ено" localSheetId="6">#REF!</definedName>
    <definedName name="еное" localSheetId="6">#REF!</definedName>
    <definedName name="ео" localSheetId="6">#REF!</definedName>
    <definedName name="еов" localSheetId="6">#REF!</definedName>
    <definedName name="ер" localSheetId="6">#REF!</definedName>
    <definedName name="ЕСН2004" localSheetId="6">#REF!</definedName>
    <definedName name="еуг" localSheetId="6">#REF!</definedName>
    <definedName name="ж" localSheetId="6">#REF!</definedName>
    <definedName name="жж" localSheetId="6">#REF!</definedName>
    <definedName name="жжж" localSheetId="6">#REF!</definedName>
    <definedName name="жпф" localSheetId="6">#REF!</definedName>
    <definedName name="Зависимые" localSheetId="6">#REF!</definedName>
    <definedName name="Заголовок_печати" localSheetId="6">#REF!</definedName>
    <definedName name="Заголовок_раздела" localSheetId="6">#REF!</definedName>
    <definedName name="ЗаданиеГС_КМ" localSheetId="6">#REF!</definedName>
    <definedName name="ЗаданиеЭСС_КМ" localSheetId="6">#REF!</definedName>
    <definedName name="ЗаказДолжность" localSheetId="6">#REF!</definedName>
    <definedName name="ЗаказИмя" localSheetId="6">#REF!</definedName>
    <definedName name="Заказчик" localSheetId="6">#REF!</definedName>
    <definedName name="Закрытые_подстанции_в_целом" localSheetId="6">#REF!</definedName>
    <definedName name="Затраты_на_вырубку_просеки" localSheetId="6">#REF!</definedName>
    <definedName name="Затраты_на_устройство_лежневых_дорог" localSheetId="6">#REF!</definedName>
    <definedName name="Здания_КРУЭ__ЗРУ__укомплектованных_оборудованием" localSheetId="6">#REF!</definedName>
    <definedName name="Зел" localSheetId="6">#REF!</definedName>
    <definedName name="зждзд" localSheetId="6">#REF!</definedName>
    <definedName name="зз" localSheetId="6">#REF!</definedName>
    <definedName name="зззз" localSheetId="6">#REF!</definedName>
    <definedName name="ЗИП_Всего_1" localSheetId="6">#REF!</definedName>
    <definedName name="зит" localSheetId="6">#REF!</definedName>
    <definedName name="Зоны" localSheetId="6">#REF!</definedName>
    <definedName name="зощр" localSheetId="6">#REF!</definedName>
    <definedName name="ЗЮзя" localSheetId="6">#REF!</definedName>
    <definedName name="й" localSheetId="6">#REF!</definedName>
    <definedName name="Ивановская_область" localSheetId="6">#REF!</definedName>
    <definedName name="ивпт" localSheetId="6">#REF!</definedName>
    <definedName name="Иди" localSheetId="6">#REF!</definedName>
    <definedName name="ии" localSheetId="6">#REF!</definedName>
    <definedName name="иии" localSheetId="6">#REF!</definedName>
    <definedName name="ИИМбал" localSheetId="6">#REF!</definedName>
    <definedName name="ИиНИ" localSheetId="6">#REF!</definedName>
    <definedName name="ик" localSheetId="6">#REF!</definedName>
    <definedName name="имт" localSheetId="6">#REF!</definedName>
    <definedName name="Инвестор" localSheetId="6">#REF!</definedName>
    <definedName name="Инд" localSheetId="6">#REF!</definedName>
    <definedName name="Индекс_ЛН_группы_строек" localSheetId="6">#REF!</definedName>
    <definedName name="Индекс_ЛН_локальной_сметы" localSheetId="6">#REF!</definedName>
    <definedName name="Индекс_ЛН_объекта" localSheetId="6">#REF!</definedName>
    <definedName name="Индекс_ЛН_объектной_сметы" localSheetId="6">#REF!</definedName>
    <definedName name="Индекс_ЛН_очереди" localSheetId="6">#REF!</definedName>
    <definedName name="Индекс_ЛН_пускового_комплекса" localSheetId="6">#REF!</definedName>
    <definedName name="Индекс_ЛН_сводного_сметного_расчета" localSheetId="6">#REF!</definedName>
    <definedName name="Индекс_ЛН_стройки" localSheetId="6">#REF!</definedName>
    <definedName name="Ини" localSheetId="6">#REF!</definedName>
    <definedName name="инфл" localSheetId="6">#REF!</definedName>
    <definedName name="иолд" localSheetId="6">#REF!</definedName>
    <definedName name="ИОСост" localSheetId="6">#REF!</definedName>
    <definedName name="ИОСпс" localSheetId="6">#REF!</definedName>
    <definedName name="ИОСсг" localSheetId="6">#REF!</definedName>
    <definedName name="иошль" localSheetId="6">#REF!</definedName>
    <definedName name="ип" localSheetId="6">#REF!</definedName>
    <definedName name="Ипос" localSheetId="6">#REF!</definedName>
    <definedName name="ИПусто" localSheetId="6">#REF!</definedName>
    <definedName name="Ипц" localSheetId="6">#REF!</definedName>
    <definedName name="Иркутская_область" localSheetId="6">#REF!</definedName>
    <definedName name="Иркутская_область_1" localSheetId="6">#REF!</definedName>
    <definedName name="ис" localSheetId="6">#REF!</definedName>
    <definedName name="ИС__И.Максимов" localSheetId="6">#REF!</definedName>
    <definedName name="итог" localSheetId="6">#REF!</definedName>
    <definedName name="Итого_ЗПМ__по_рес_расчету_с_учетом_к_тов" localSheetId="6">#REF!</definedName>
    <definedName name="Итого_ЗПМ_по_акту_вып_работ_в_базисных_ценах_с_учетом_к_тов" localSheetId="6">#REF!</definedName>
    <definedName name="Итого_ЗПМ_по_акту_вып_работ_при_ресурсном_расчете_с_учетом_к_тов" localSheetId="6">#REF!</definedName>
    <definedName name="Итого_ЗПМ_по_акту_выполненных_работ_в_базисных_ценах" localSheetId="6">#REF!</definedName>
    <definedName name="Итого_ЗПМ_по_акту_выполненных_работ_при_ресурсном_расчете" localSheetId="6">#REF!</definedName>
    <definedName name="Итого_ЗПМ_при_расчете_по_стоимости_ч_часа_работы_механизаторов" localSheetId="6">#REF!</definedName>
    <definedName name="Итого_МАТ_по_акту_вып_работ_в_базисных_ценах_с_учетом_к_тов" localSheetId="6">#REF!</definedName>
    <definedName name="Итого_МАТ_по_акту_вып_работ_при_ресурсном_расчете_с_учетом_к_тов" localSheetId="6">#REF!</definedName>
    <definedName name="Итого_материалы" localSheetId="6">#REF!</definedName>
    <definedName name="Итого_материалы__по_рес_расчету_с_учетом_к_тов" localSheetId="6">#REF!</definedName>
    <definedName name="Итого_материалы_по_акту_выполненных_работ_в_базисных_ценах" localSheetId="6">#REF!</definedName>
    <definedName name="Итого_материалы_по_акту_выполненных_работ_при_ресурсном_расчете" localSheetId="6">#REF!</definedName>
    <definedName name="Итого_машины_и_механизмы" localSheetId="6">#REF!</definedName>
    <definedName name="Итого_машины_и_механизмы_по_акту_выполненных_работ_в_базисных_ценах" localSheetId="6">#REF!</definedName>
    <definedName name="Итого_машины_и_механизмы_по_акту_выполненных_работ_при_ресурсном_расчете" localSheetId="6">#REF!</definedName>
    <definedName name="Итого_НР_по_акту_по_ресурсному_расчету" localSheetId="6">#REF!</definedName>
    <definedName name="Итого_НР_по_ресурсному_расчету" localSheetId="6">#REF!</definedName>
    <definedName name="Итого_ОЗП" localSheetId="6">#REF!</definedName>
    <definedName name="Итого_ОЗП_по_акту_вып_работ_в_базисных_ценах_с_учетом_к_тов" localSheetId="6">#REF!</definedName>
    <definedName name="Итого_ОЗП_по_акту_вып_работ_при_ресурсном_расчете_с_учетом_к_тов" localSheetId="6">#REF!</definedName>
    <definedName name="Итого_ОЗП_по_акту_выполненных_работ_в_базисных_ценах" localSheetId="6">#REF!</definedName>
    <definedName name="Итого_ОЗП_по_акту_выполненных_работ_при_ресурсном_расчете" localSheetId="6">#REF!</definedName>
    <definedName name="Итого_ОЗП_по_рес_расчету_с_учетом_к_тов" localSheetId="6">#REF!</definedName>
    <definedName name="Итого_ПЗ" localSheetId="6">#REF!</definedName>
    <definedName name="Итого_ПЗ_в_базисных_ценах" localSheetId="6">#REF!</definedName>
    <definedName name="Итого_ПЗ_по_акту_вып_работ_в_базисных_ценах_с_учетом_к_тов" localSheetId="6">#REF!</definedName>
    <definedName name="Итого_ПЗ_по_акту_вып_работ_при_ресурсном_расчете_с_учетом_к_тов" localSheetId="6">#REF!</definedName>
    <definedName name="Итого_ПЗ_по_акту_выполненных_работ_в_базисных_ценах" localSheetId="6">#REF!</definedName>
    <definedName name="Итого_ПЗ_по_акту_выполненных_работ_при_ресурсном_расчете" localSheetId="6">#REF!</definedName>
    <definedName name="Итого_ПЗ_по_рес_расчету_с_учетом_к_тов" localSheetId="6">#REF!</definedName>
    <definedName name="Итого_по_разделу_V" localSheetId="6">#REF!</definedName>
    <definedName name="Итого_по_смете" localSheetId="6">#REF!</definedName>
    <definedName name="Итого_СП_по_акту_по_ресурсному_расчету" localSheetId="6">#REF!</definedName>
    <definedName name="Итого_СП_по_ресурсному_расчету" localSheetId="6">#REF!</definedName>
    <definedName name="Итого_ФОТ_по_акту_выполненных_работ_в_базисных_ценах" localSheetId="6">#REF!</definedName>
    <definedName name="Итого_ФОТ_по_акту_выполненных_работ_при_ресурсном_расчете" localSheetId="6">#REF!</definedName>
    <definedName name="Итого_ФОТ_при_расчете_по_доле_з_п_в_стоимости_эксплуатации_машин" localSheetId="6">#REF!</definedName>
    <definedName name="Итого_ЭММ__по_рес_расчету_с_учетом_к_тов" localSheetId="6">#REF!</definedName>
    <definedName name="Итого_ЭММ_по_акту_вып_работ_в_базисных_ценах_с_учетом_к_тов" localSheetId="6">#REF!</definedName>
    <definedName name="Итого_ЭММ_по_акту_вып_работ_при_ресурсном_расчете_с_учетом_к_тов" localSheetId="6">#REF!</definedName>
    <definedName name="ить" localSheetId="6">#REF!</definedName>
    <definedName name="итьоиьб" localSheetId="6">#REF!</definedName>
    <definedName name="Иуе" localSheetId="6">#REF!</definedName>
    <definedName name="ИуеРЭО" localSheetId="6">#REF!</definedName>
    <definedName name="йцйу3йк" localSheetId="6">#REF!</definedName>
    <definedName name="Ицпп" localSheetId="6">#REF!</definedName>
    <definedName name="йцу" localSheetId="6">#REF!</definedName>
    <definedName name="К" localSheetId="6">#REF!</definedName>
    <definedName name="к_ЗПМ" localSheetId="6">#REF!</definedName>
    <definedName name="к_МАТ" localSheetId="6">#REF!</definedName>
    <definedName name="к_ОЗП" localSheetId="6">#REF!</definedName>
    <definedName name="к_ПЗ" localSheetId="6">#REF!</definedName>
    <definedName name="к_ЭМ" localSheetId="6">#REF!</definedName>
    <definedName name="к1" localSheetId="6">#REF!</definedName>
    <definedName name="к10" localSheetId="6">#REF!</definedName>
    <definedName name="к101" localSheetId="6">#REF!</definedName>
    <definedName name="К105" localSheetId="6">#REF!</definedName>
    <definedName name="к11" localSheetId="6">#REF!</definedName>
    <definedName name="к12" localSheetId="6">#REF!</definedName>
    <definedName name="к13" localSheetId="6">#REF!</definedName>
    <definedName name="к14" localSheetId="6">#REF!</definedName>
    <definedName name="к15" localSheetId="6">#REF!</definedName>
    <definedName name="к16" localSheetId="6">#REF!</definedName>
    <definedName name="к17" localSheetId="6">#REF!</definedName>
    <definedName name="к18" localSheetId="6">#REF!</definedName>
    <definedName name="к19" localSheetId="6">#REF!</definedName>
    <definedName name="к2" localSheetId="6">#REF!</definedName>
    <definedName name="к20" localSheetId="6">#REF!</definedName>
    <definedName name="к21" localSheetId="6">#REF!</definedName>
    <definedName name="к22" localSheetId="6">#REF!</definedName>
    <definedName name="к23" localSheetId="6">#REF!</definedName>
    <definedName name="к231" localSheetId="6">#REF!</definedName>
    <definedName name="к24" localSheetId="6">#REF!</definedName>
    <definedName name="к25" localSheetId="6">#REF!</definedName>
    <definedName name="к26" localSheetId="6">#REF!</definedName>
    <definedName name="к27" localSheetId="6">#REF!</definedName>
    <definedName name="к28" localSheetId="6">#REF!</definedName>
    <definedName name="к29" localSheetId="6">#REF!</definedName>
    <definedName name="к2п" localSheetId="6">#REF!</definedName>
    <definedName name="к3" localSheetId="6">#REF!</definedName>
    <definedName name="к30" localSheetId="6">#REF!</definedName>
    <definedName name="к3п" localSheetId="6">#REF!</definedName>
    <definedName name="к5" localSheetId="6">#REF!</definedName>
    <definedName name="к6" localSheetId="6">#REF!</definedName>
    <definedName name="к7" localSheetId="6">#REF!</definedName>
    <definedName name="к8" localSheetId="6">#REF!</definedName>
    <definedName name="к9" localSheetId="6">#REF!</definedName>
    <definedName name="Кабардино_Балкарская_Республика" localSheetId="6">#REF!</definedName>
    <definedName name="Кабели_1" localSheetId="6">#REF!</definedName>
    <definedName name="кабель" localSheetId="6">#REF!</definedName>
    <definedName name="Кабельные_линии" localSheetId="6">#REF!</definedName>
    <definedName name="кака" localSheetId="6">#REF!</definedName>
    <definedName name="Калининградская_область" localSheetId="6">#REF!</definedName>
    <definedName name="калплан" localSheetId="6">#REF!</definedName>
    <definedName name="Калужская_область" localSheetId="6">#REF!</definedName>
    <definedName name="Камеральных" localSheetId="6">#REF!</definedName>
    <definedName name="Камчатская_область" localSheetId="6">#REF!</definedName>
    <definedName name="Камчатская_область_1" localSheetId="6">#REF!</definedName>
    <definedName name="Карачаево_Черкесская_Республика" localSheetId="6">#REF!</definedName>
    <definedName name="Категория_сложности" localSheetId="6">#REF!</definedName>
    <definedName name="катя" localSheetId="6">#REF!</definedName>
    <definedName name="КВАРТАЛ" localSheetId="6">#REF!</definedName>
    <definedName name="КВАРТАЛ2" localSheetId="6">#REF!</definedName>
    <definedName name="Кварталы" localSheetId="6">#REF!</definedName>
    <definedName name="кгкг" localSheetId="6">#REF!</definedName>
    <definedName name="кеке" localSheetId="6">#REF!</definedName>
    <definedName name="Кемеровская_область" localSheetId="6">#REF!</definedName>
    <definedName name="Кемеровская_область_1" localSheetId="6">#REF!</definedName>
    <definedName name="кенрке" localSheetId="6">#REF!</definedName>
    <definedName name="кенроолтьб" localSheetId="6">#REF!</definedName>
    <definedName name="керл" localSheetId="6">#REF!</definedName>
    <definedName name="КЗ_Имущество" localSheetId="6">#REF!</definedName>
    <definedName name="КЗ_ИП" localSheetId="6">#REF!</definedName>
    <definedName name="КЗ_НИОКР" localSheetId="6">#REF!</definedName>
    <definedName name="КИП" localSheetId="6">#REF!</definedName>
    <definedName name="КиП_АУП" localSheetId="6">#REF!</definedName>
    <definedName name="КиП_ПЭЭ" localSheetId="6">#REF!</definedName>
    <definedName name="КиП_ТП" localSheetId="6">#REF!</definedName>
    <definedName name="КИПиавтом" localSheetId="6">#REF!</definedName>
    <definedName name="Кировская_область" localSheetId="6">#REF!</definedName>
    <definedName name="Кировская_область_1" localSheetId="6">#REF!</definedName>
    <definedName name="кк" localSheetId="6">#REF!</definedName>
    <definedName name="ккее" localSheetId="6">#REF!</definedName>
    <definedName name="ккк" localSheetId="6">#REF!</definedName>
    <definedName name="книга" localSheetId="6">#REF!</definedName>
    <definedName name="Кобщ" localSheetId="6">#REF!</definedName>
    <definedName name="КОД" localSheetId="6">#REF!</definedName>
    <definedName name="кол" localSheetId="6">#REF!</definedName>
    <definedName name="Количество_землепользователей" localSheetId="6">#REF!</definedName>
    <definedName name="Количество_контуров" localSheetId="6">#REF!</definedName>
    <definedName name="Количество_культур" localSheetId="6">#REF!</definedName>
    <definedName name="Количество_листов" localSheetId="6">#REF!</definedName>
    <definedName name="Количество_планшетов" localSheetId="6">#REF!</definedName>
    <definedName name="Количество_предприятий" localSheetId="6">#REF!</definedName>
    <definedName name="Количество_согласований" localSheetId="6">#REF!</definedName>
    <definedName name="Колп" localSheetId="6">#REF!</definedName>
    <definedName name="ком." localSheetId="6">#REF!</definedName>
    <definedName name="Командировочные_расходы" localSheetId="6">#REF!</definedName>
    <definedName name="Компания" localSheetId="6">#REF!</definedName>
    <definedName name="Компенсаторы" localSheetId="6">#REF!</definedName>
    <definedName name="комплект" localSheetId="6">#REF!</definedName>
    <definedName name="Комплектные_трансформаторные_устройства" localSheetId="6">#REF!</definedName>
    <definedName name="конкурс" localSheetId="6">#REF!</definedName>
    <definedName name="КонПериода" localSheetId="6">#REF!</definedName>
    <definedName name="Контрагент" localSheetId="6">#REF!</definedName>
    <definedName name="Контроллер_1" localSheetId="6">#REF!</definedName>
    <definedName name="кор" localSheetId="6">#REF!</definedName>
    <definedName name="кореал" localSheetId="6">#REF!</definedName>
    <definedName name="Корнеева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4" localSheetId="6">#REF!</definedName>
    <definedName name="КоэфБезПоля" localSheetId="6">#REF!</definedName>
    <definedName name="КоэфГорЗак" localSheetId="6">#REF!</definedName>
    <definedName name="КоэфГорЗаказ" localSheetId="6">#REF!</definedName>
    <definedName name="КоэфУдорожания" localSheetId="6">#REF!</definedName>
    <definedName name="КОЭФФ1" localSheetId="6">#REF!</definedName>
    <definedName name="Коэффициент" localSheetId="6">#REF!</definedName>
    <definedName name="кп" localSheetId="6">#REF!</definedName>
    <definedName name="Кра" localSheetId="6">#REF!</definedName>
    <definedName name="крас" localSheetId="6">#REF!</definedName>
    <definedName name="Краснодарский_край" localSheetId="6">#REF!</definedName>
    <definedName name="Красноярский_край" localSheetId="6">#REF!</definedName>
    <definedName name="Красноярский_край_1" localSheetId="6">#REF!</definedName>
    <definedName name="Крек" localSheetId="6">#REF!</definedName>
    <definedName name="Крп" localSheetId="6">#REF!</definedName>
    <definedName name="куку" localSheetId="6">#REF!</definedName>
    <definedName name="Курганская_область" localSheetId="6">#REF!</definedName>
    <definedName name="Курганская_область_1" localSheetId="6">#REF!</definedName>
    <definedName name="курс" localSheetId="6">#REF!</definedName>
    <definedName name="Курс_1" localSheetId="6">#REF!</definedName>
    <definedName name="курс_дол" localSheetId="6">#REF!</definedName>
    <definedName name="Курс_доллара" localSheetId="6">#REF!</definedName>
    <definedName name="Курс_доллара_США" localSheetId="6">#REF!</definedName>
    <definedName name="курс1" localSheetId="6">#REF!</definedName>
    <definedName name="Курская_область" localSheetId="6">#REF!</definedName>
    <definedName name="кшн" localSheetId="6">#REF!</definedName>
    <definedName name="Кэл" localSheetId="6">#REF!</definedName>
    <definedName name="лаборатория" localSheetId="6">#REF!</definedName>
    <definedName name="ЛабШурфов" localSheetId="6">#REF!</definedName>
    <definedName name="лв" localSheetId="6">#REF!</definedName>
    <definedName name="лвнг" localSheetId="6">#REF!</definedName>
    <definedName name="лд" localSheetId="6">#REF!</definedName>
    <definedName name="лдд" localSheetId="6">#REF!</definedName>
    <definedName name="лдллл" localSheetId="6">#REF!</definedName>
    <definedName name="ЛенЗина" localSheetId="6">#REF!</definedName>
    <definedName name="ленин" localSheetId="6">#REF!</definedName>
    <definedName name="Ленинградская_область" localSheetId="6">#REF!</definedName>
    <definedName name="лес" localSheetId="6">#REF!</definedName>
    <definedName name="ЛимитУРС_ПИР" localSheetId="6">#REF!</definedName>
    <definedName name="Липецкая_область" localSheetId="6">#REF!</definedName>
    <definedName name="лист" localSheetId="6">#REF!</definedName>
    <definedName name="Лифты" localSheetId="6">#REF!</definedName>
    <definedName name="лкон" localSheetId="6">#REF!</definedName>
    <definedName name="лл" localSheetId="6">#REF!</definedName>
    <definedName name="ллддд" localSheetId="6">#REF!</definedName>
    <definedName name="ллдж" localSheetId="6">#REF!</definedName>
    <definedName name="ллл" localSheetId="6">#REF!</definedName>
    <definedName name="лн" localSheetId="6">#REF!</definedName>
    <definedName name="лнвг" localSheetId="6">#REF!</definedName>
    <definedName name="лнгва" localSheetId="6">#REF!</definedName>
    <definedName name="ло" localSheetId="6">#REF!</definedName>
    <definedName name="ловпр" localSheetId="6">#REF!</definedName>
    <definedName name="логалгнеелн" localSheetId="6">#REF!</definedName>
    <definedName name="лодло" localSheetId="6">#REF!</definedName>
    <definedName name="лодол" localSheetId="6">#REF!</definedName>
    <definedName name="лол" localSheetId="6">#REF!</definedName>
    <definedName name="лорщшгошщлдбжд" localSheetId="6">#REF!</definedName>
    <definedName name="лпрра" localSheetId="6">#REF!</definedName>
    <definedName name="лрал" localSheetId="6">#REF!</definedName>
    <definedName name="лрлд" localSheetId="6">#REF!</definedName>
    <definedName name="лрр" localSheetId="6">#REF!</definedName>
    <definedName name="М" localSheetId="6">#REF!</definedName>
    <definedName name="Магаданская_область" localSheetId="6">#REF!</definedName>
    <definedName name="Магаданская_область_1" localSheetId="6">#REF!</definedName>
    <definedName name="Мак" localSheetId="6">#REF!</definedName>
    <definedName name="МАРЖА" localSheetId="6">#REF!</definedName>
    <definedName name="матер" localSheetId="6">#REF!</definedName>
    <definedName name="матер." localSheetId="6">#REF!</definedName>
    <definedName name="матер.рем" localSheetId="6">#REF!</definedName>
    <definedName name="Месяцы" localSheetId="6">#REF!</definedName>
    <definedName name="Месяцы2" localSheetId="6">#REF!</definedName>
    <definedName name="Месяцы3" localSheetId="6">#REF!</definedName>
    <definedName name="мж1" localSheetId="6">#REF!</definedName>
    <definedName name="МИ_Т" localSheetId="6">#REF!</definedName>
    <definedName name="МИА5" localSheetId="6">#REF!</definedName>
    <definedName name="мил" localSheetId="6">{0,"овz";1,"z";2,"аz";5,"овz"}</definedName>
    <definedName name="мин" localSheetId="6">#REF!</definedName>
    <definedName name="Министерство_транспорта__связи_и_автомобильных_дорог_Самарской_области" localSheetId="6">#REF!</definedName>
    <definedName name="мись" localSheetId="6">#REF!</definedName>
    <definedName name="мит" localSheetId="6">#REF!</definedName>
    <definedName name="мичм" localSheetId="6">#REF!</definedName>
    <definedName name="мм" localSheetId="6">#REF!</definedName>
    <definedName name="МММММММММ" localSheetId="6">#REF!</definedName>
    <definedName name="мн" localSheetId="6">#REF!</definedName>
    <definedName name="Модель2" localSheetId="6">#REF!</definedName>
    <definedName name="мойка" localSheetId="6">#REF!</definedName>
    <definedName name="Монтаж" localSheetId="6">#REF!</definedName>
    <definedName name="Монтажные_работы_в_базисных_ценах" localSheetId="6">#REF!</definedName>
    <definedName name="Московская_область" localSheetId="6">#REF!</definedName>
    <definedName name="мотаж2" localSheetId="6">#REF!</definedName>
    <definedName name="мпртмит" localSheetId="6">#REF!</definedName>
    <definedName name="мтч" localSheetId="6">#REF!</definedName>
    <definedName name="мтьюп" localSheetId="6">#REF!</definedName>
    <definedName name="муж" localSheetId="6">#REF!</definedName>
    <definedName name="Мурманская_область" localSheetId="6">#REF!</definedName>
    <definedName name="Мурманская_область_1" localSheetId="6">#REF!</definedName>
    <definedName name="над" localSheetId="6">#REF!</definedName>
    <definedName name="наз" localSheetId="6">#REF!</definedName>
    <definedName name="назв" localSheetId="6">#REF!</definedName>
    <definedName name="Название_проекта" localSheetId="6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6">#REF!</definedName>
    <definedName name="Наименование__строительства__стадии_проектирования__Разработка_проекта_реконструкции_автомобильной_дороги__М_10__Скандинавия__от_Санкт_Петербурга_через_Выборг_до_госграницы_с_Финляндией__на_участках_км_196_000___таможенный_пункт__Торфяновка__км_198_000" localSheetId="6">#REF!</definedName>
    <definedName name="Наименование_группы_строек" localSheetId="6">#REF!</definedName>
    <definedName name="Наименование_локальной_сметы" localSheetId="6">#REF!</definedName>
    <definedName name="Наименование_объекта" localSheetId="6">#REF!</definedName>
    <definedName name="Наименование_объектной_сметы" localSheetId="6">#REF!</definedName>
    <definedName name="Наименование_организации_заказчика" localSheetId="6">#REF!</definedName>
    <definedName name="Наименование_очереди" localSheetId="6">#REF!</definedName>
    <definedName name="Наименование_проектной_организации" localSheetId="6">#REF!</definedName>
    <definedName name="Наименование_пускового_комплекса" localSheetId="6">#REF!</definedName>
    <definedName name="Наименование_сводного_сметного_расчета" localSheetId="6">#REF!</definedName>
    <definedName name="Наименование_стройки" localSheetId="6">#REF!</definedName>
    <definedName name="Наименование_строительства" localSheetId="6">#REF!</definedName>
    <definedName name="накладные" localSheetId="6">#REF!</definedName>
    <definedName name="науки" localSheetId="6">#REF!</definedName>
    <definedName name="НачПериода" localSheetId="6">#REF!</definedName>
    <definedName name="нвле" localSheetId="6">#REF!</definedName>
    <definedName name="нгагл" localSheetId="6">#REF!</definedName>
    <definedName name="нго" localSheetId="6">#REF!</definedName>
    <definedName name="нгпнрап" localSheetId="6">#REF!</definedName>
    <definedName name="НДС" localSheetId="6">#REF!</definedName>
    <definedName name="НДСИмущество" localSheetId="6">#REF!</definedName>
    <definedName name="НДСИП" localSheetId="6">#REF!</definedName>
    <definedName name="НДСНИОКР" localSheetId="6">#REF!</definedName>
    <definedName name="нево" localSheetId="6">#REF!</definedName>
    <definedName name="нер" localSheetId="6">#REF!</definedName>
    <definedName name="нес2" localSheetId="6">#REF!</definedName>
    <definedName name="неуо" localSheetId="6">#REF!</definedName>
    <definedName name="Нижегородская_область" localSheetId="6">#REF!</definedName>
    <definedName name="Нижняя_часть" localSheetId="6">#REF!</definedName>
    <definedName name="нии" localSheetId="6">#REF!</definedName>
    <definedName name="НК" localSheetId="6">#REF!</definedName>
    <definedName name="нн" localSheetId="6">#REF!</definedName>
    <definedName name="но" localSheetId="6">#REF!</definedName>
    <definedName name="Новгородская_область" localSheetId="6">#REF!</definedName>
    <definedName name="Новосибирская_область" localSheetId="6">#REF!</definedName>
    <definedName name="Новосибирская_область_1" localSheetId="6">#REF!</definedName>
    <definedName name="новые_ОФ_2003" localSheetId="6">#REF!</definedName>
    <definedName name="новые_ОФ_2004" localSheetId="6">#REF!</definedName>
    <definedName name="новые_ОФ_а_всего" localSheetId="6">#REF!</definedName>
    <definedName name="новые_ОФ_всего" localSheetId="6">#REF!</definedName>
    <definedName name="новые_ОФ_п_всего" localSheetId="6">#REF!</definedName>
    <definedName name="новый" localSheetId="6">#REF!</definedName>
    <definedName name="Номер" localSheetId="6">#REF!</definedName>
    <definedName name="Номер_договора" localSheetId="6">#REF!</definedName>
    <definedName name="Номер_пп" localSheetId="6">#REF!</definedName>
    <definedName name="Номер_раздела" localSheetId="6">#REF!</definedName>
    <definedName name="Номер_Сметы" localSheetId="6">#REF!</definedName>
    <definedName name="НомерДоговора" localSheetId="6">#REF!</definedName>
    <definedName name="НомерПериода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ПФ_АУП" localSheetId="6">#REF!</definedName>
    <definedName name="НПФ_ПЭЭ" localSheetId="6">#REF!</definedName>
    <definedName name="НПФ_ТП" localSheetId="6">#REF!</definedName>
    <definedName name="нр" localSheetId="6">#REF!</definedName>
    <definedName name="Нсапк" localSheetId="6">#REF!</definedName>
    <definedName name="Нсстр" localSheetId="6">#REF!</definedName>
    <definedName name="о" localSheetId="6">#REF!</definedName>
    <definedName name="об" localSheetId="6">#REF!</definedName>
    <definedName name="обл" localSheetId="6">#REF!</definedName>
    <definedName name="Область_печати_ИМ" localSheetId="6">#REF!</definedName>
    <definedName name="Оборудование_в_базисных_ценах" localSheetId="6">#REF!</definedName>
    <definedName name="Обоснование_поправки" localSheetId="6">#REF!</definedName>
    <definedName name="Обучение_АУП" localSheetId="6">#REF!</definedName>
    <definedName name="Обучение_ПЭЭ" localSheetId="6">#REF!</definedName>
    <definedName name="Обучение_ТП" localSheetId="6">#REF!</definedName>
    <definedName name="ОБЪЕКТ" localSheetId="6">#REF!</definedName>
    <definedName name="ОбъектАдрес" localSheetId="6">#REF!</definedName>
    <definedName name="Объекты" localSheetId="6">#REF!</definedName>
    <definedName name="объем___0" localSheetId="6">#REF!</definedName>
    <definedName name="объем___0___0" localSheetId="6">#REF!</definedName>
    <definedName name="объем___0___0___0" localSheetId="6">#REF!</definedName>
    <definedName name="объем___0___0___0___0" localSheetId="6">#REF!</definedName>
    <definedName name="объем___0___0___2" localSheetId="6">#REF!</definedName>
    <definedName name="объем___0___0___3" localSheetId="6">#REF!</definedName>
    <definedName name="объем___0___0___4" localSheetId="6">#REF!</definedName>
    <definedName name="объем___0___1" localSheetId="6">#REF!</definedName>
    <definedName name="объем___0___10" localSheetId="6">#REF!</definedName>
    <definedName name="объем___0___12" localSheetId="6">#REF!</definedName>
    <definedName name="объем___0___2" localSheetId="6">#REF!</definedName>
    <definedName name="объем___0___2___0" localSheetId="6">#REF!</definedName>
    <definedName name="объем___0___3" localSheetId="6">#REF!</definedName>
    <definedName name="объем___0___4" localSheetId="6">#REF!</definedName>
    <definedName name="объем___0___5" localSheetId="6">#REF!</definedName>
    <definedName name="объем___0___6" localSheetId="6">#REF!</definedName>
    <definedName name="объем___0___8" localSheetId="6">#REF!</definedName>
    <definedName name="объем___1" localSheetId="6">#REF!</definedName>
    <definedName name="объем___1___0" localSheetId="6">#REF!</definedName>
    <definedName name="объем___10" localSheetId="6">#REF!</definedName>
    <definedName name="объем___10___0___0" localSheetId="6">#REF!</definedName>
    <definedName name="объем___10___1" localSheetId="6">#REF!</definedName>
    <definedName name="объем___10___10" localSheetId="6">#REF!</definedName>
    <definedName name="объем___10___12" localSheetId="6">#REF!</definedName>
    <definedName name="объем___11" localSheetId="6">#REF!</definedName>
    <definedName name="объем___11___10" localSheetId="6">#REF!</definedName>
    <definedName name="объем___11___2" localSheetId="6">#REF!</definedName>
    <definedName name="объем___11___4" localSheetId="6">#REF!</definedName>
    <definedName name="объем___11___6" localSheetId="6">#REF!</definedName>
    <definedName name="объем___11___8" localSheetId="6">#REF!</definedName>
    <definedName name="объем___2" localSheetId="6">#REF!</definedName>
    <definedName name="объем___2___0" localSheetId="6">#REF!</definedName>
    <definedName name="объем___2___0___0" localSheetId="6">#REF!</definedName>
    <definedName name="объем___2___0___0___0" localSheetId="6">#REF!</definedName>
    <definedName name="объем___2___1" localSheetId="6">#REF!</definedName>
    <definedName name="объем___2___10" localSheetId="6">#REF!</definedName>
    <definedName name="объем___2___12" localSheetId="6">#REF!</definedName>
    <definedName name="объем___2___2" localSheetId="6">#REF!</definedName>
    <definedName name="объем___2___3" localSheetId="6">#REF!</definedName>
    <definedName name="объем___2___4" localSheetId="6">#REF!</definedName>
    <definedName name="объем___2___6" localSheetId="6">#REF!</definedName>
    <definedName name="объем___2___8" localSheetId="6">#REF!</definedName>
    <definedName name="объем___3" localSheetId="6">#REF!</definedName>
    <definedName name="объем___3___0" localSheetId="6">#REF!</definedName>
    <definedName name="объем___3___10" localSheetId="6">#REF!</definedName>
    <definedName name="объем___3___2" localSheetId="6">#REF!</definedName>
    <definedName name="объем___3___3" localSheetId="6">#REF!</definedName>
    <definedName name="объем___3___4" localSheetId="6">#REF!</definedName>
    <definedName name="объем___3___6" localSheetId="6">#REF!</definedName>
    <definedName name="объем___3___8" localSheetId="6">#REF!</definedName>
    <definedName name="объем___4" localSheetId="6">#REF!</definedName>
    <definedName name="объем___4___0___0" localSheetId="6">#REF!</definedName>
    <definedName name="объем___4___0___0___0" localSheetId="6">#REF!</definedName>
    <definedName name="объем___4___10" localSheetId="6">#REF!</definedName>
    <definedName name="объем___4___12" localSheetId="6">#REF!</definedName>
    <definedName name="объем___4___2" localSheetId="6">#REF!</definedName>
    <definedName name="объем___4___3" localSheetId="6">#REF!</definedName>
    <definedName name="объем___4___4" localSheetId="6">#REF!</definedName>
    <definedName name="объем___4___6" localSheetId="6">#REF!</definedName>
    <definedName name="объем___4___8" localSheetId="6">#REF!</definedName>
    <definedName name="объем___5___0" localSheetId="6">#REF!</definedName>
    <definedName name="объем___5___0___0" localSheetId="6">#REF!</definedName>
    <definedName name="объем___5___0___0___0" localSheetId="6">#REF!</definedName>
    <definedName name="объем___6___0" localSheetId="6">#REF!</definedName>
    <definedName name="объем___6___0___0" localSheetId="6">#REF!</definedName>
    <definedName name="объем___6___0___0___0" localSheetId="6">#REF!</definedName>
    <definedName name="объем___6___1" localSheetId="6">#REF!</definedName>
    <definedName name="объем___6___10" localSheetId="6">#REF!</definedName>
    <definedName name="объем___6___12" localSheetId="6">#REF!</definedName>
    <definedName name="объем___6___2" localSheetId="6">#REF!</definedName>
    <definedName name="объем___6___4" localSheetId="6">#REF!</definedName>
    <definedName name="объем___6___6" localSheetId="6">#REF!</definedName>
    <definedName name="объем___6___8" localSheetId="6">#REF!</definedName>
    <definedName name="объем___7" localSheetId="6">#REF!</definedName>
    <definedName name="объем___7___0" localSheetId="6">#REF!</definedName>
    <definedName name="объем___7___10" localSheetId="6">#REF!</definedName>
    <definedName name="объем___7___2" localSheetId="6">#REF!</definedName>
    <definedName name="объем___7___4" localSheetId="6">#REF!</definedName>
    <definedName name="объем___7___6" localSheetId="6">#REF!</definedName>
    <definedName name="объем___7___8" localSheetId="6">#REF!</definedName>
    <definedName name="объем___8" localSheetId="6">#REF!</definedName>
    <definedName name="объем___8___0" localSheetId="6">#REF!</definedName>
    <definedName name="объем___8___0___0" localSheetId="6">#REF!</definedName>
    <definedName name="объем___8___0___0___0" localSheetId="6">#REF!</definedName>
    <definedName name="объем___8___1" localSheetId="6">#REF!</definedName>
    <definedName name="объем___8___10" localSheetId="6">#REF!</definedName>
    <definedName name="объем___8___12" localSheetId="6">#REF!</definedName>
    <definedName name="объем___8___2" localSheetId="6">#REF!</definedName>
    <definedName name="объем___8___4" localSheetId="6">#REF!</definedName>
    <definedName name="объем___8___6" localSheetId="6">#REF!</definedName>
    <definedName name="объем___8___8" localSheetId="6">#REF!</definedName>
    <definedName name="объем___9" localSheetId="6">#REF!</definedName>
    <definedName name="объем___9___0" localSheetId="6">#REF!</definedName>
    <definedName name="объем___9___0___0" localSheetId="6">#REF!</definedName>
    <definedName name="объем___9___0___0___0" localSheetId="6">#REF!</definedName>
    <definedName name="объем___9___10" localSheetId="6">#REF!</definedName>
    <definedName name="объем___9___2" localSheetId="6">#REF!</definedName>
    <definedName name="объем___9___4" localSheetId="6">#REF!</definedName>
    <definedName name="объем___9___6" localSheetId="6">#REF!</definedName>
    <definedName name="объем___9___8" localSheetId="6">#REF!</definedName>
    <definedName name="объем1" localSheetId="6">#REF!</definedName>
    <definedName name="ов" localSheetId="6">#REF!</definedName>
    <definedName name="овао" localSheetId="6">#REF!</definedName>
    <definedName name="овено" localSheetId="6">#REF!</definedName>
    <definedName name="овпв" localSheetId="6">#REF!</definedName>
    <definedName name="одлпд" localSheetId="6">#REF!</definedName>
    <definedName name="оев" localSheetId="6">#REF!</definedName>
    <definedName name="оек" localSheetId="6">#REF!</definedName>
    <definedName name="ок" localSheetId="6">#REF!</definedName>
    <definedName name="окн" localSheetId="6">#REF!</definedName>
    <definedName name="окраска_05" localSheetId="6">#REF!</definedName>
    <definedName name="окраска_06" localSheetId="6">#REF!</definedName>
    <definedName name="окраска_07" localSheetId="6">#REF!</definedName>
    <definedName name="окраска_08" localSheetId="6">#REF!</definedName>
    <definedName name="окраска_09" localSheetId="6">#REF!</definedName>
    <definedName name="окраска_10" localSheetId="6">#REF!</definedName>
    <definedName name="окраска_11" localSheetId="6">#REF!</definedName>
    <definedName name="окраска_12" localSheetId="6">#REF!</definedName>
    <definedName name="окраска_13" localSheetId="6">#REF!</definedName>
    <definedName name="окраска_14" localSheetId="6">#REF!</definedName>
    <definedName name="окраска_15" localSheetId="6">#REF!</definedName>
    <definedName name="ол" localSheetId="6">#REF!</definedName>
    <definedName name="олодод" localSheetId="6">#REF!</definedName>
    <definedName name="олорлшгш" localSheetId="6">#REF!</definedName>
    <definedName name="олпрол" localSheetId="6">#REF!</definedName>
    <definedName name="олролрт" localSheetId="6">#REF!</definedName>
    <definedName name="олрщшошшлд" localSheetId="6">#REF!</definedName>
    <definedName name="олюдю" localSheetId="6">#REF!</definedName>
    <definedName name="ОЛЯ" localSheetId="6">#REF!</definedName>
    <definedName name="Омская_область" localSheetId="6">#REF!</definedName>
    <definedName name="Омская_область_1" localSheetId="6">#REF!</definedName>
    <definedName name="оо" localSheetId="6">#REF!</definedName>
    <definedName name="ооо" localSheetId="6">#REF!</definedName>
    <definedName name="ООО_НИИПРИИ___Севзапинжтехнология" localSheetId="6">#REF!</definedName>
    <definedName name="оооо" localSheetId="6">#REF!</definedName>
    <definedName name="ООС" localSheetId="6">#REF!</definedName>
    <definedName name="оос1" localSheetId="6">#REF!</definedName>
    <definedName name="оот" localSheetId="6">#REF!</definedName>
    <definedName name="опао" localSheetId="6">#REF!</definedName>
    <definedName name="Описание_группы_строек" localSheetId="6">#REF!</definedName>
    <definedName name="Описание_локальной_сметы" localSheetId="6">#REF!</definedName>
    <definedName name="Описание_объекта" localSheetId="6">#REF!</definedName>
    <definedName name="Описание_объектной_сметы" localSheetId="6">#REF!</definedName>
    <definedName name="Описание_очереди" localSheetId="6">#REF!</definedName>
    <definedName name="Описание_пускового_комплекса" localSheetId="6">#REF!</definedName>
    <definedName name="Описание_сводного_сметного_расчета" localSheetId="6">#REF!</definedName>
    <definedName name="Описание_стройки" localSheetId="6">#REF!</definedName>
    <definedName name="ор" localSheetId="6">#REF!</definedName>
    <definedName name="Организация" localSheetId="6">#REF!</definedName>
    <definedName name="Оренбургская_область" localSheetId="6">#REF!</definedName>
    <definedName name="Оренбургская_область_1" localSheetId="6">#REF!</definedName>
    <definedName name="Орловская_область" localSheetId="6">#REF!</definedName>
    <definedName name="ОРУ_по_блочным_и_мостиковым_схемам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снование" localSheetId="6">#REF!</definedName>
    <definedName name="Отвод_земель_ПС_20" localSheetId="6">#REF!</definedName>
    <definedName name="Отвод_земель_ПС_35_220" localSheetId="6">#REF!</definedName>
    <definedName name="Открытые_подстанции_35_220_кВ_в_целом__элегазовое_и_зарубежное_оборудование" localSheetId="6">#REF!</definedName>
    <definedName name="Открытые_подстанции_в_целом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Ф_а_с_пц" localSheetId="6">#REF!</definedName>
    <definedName name="оч" localSheetId="6">#REF!</definedName>
    <definedName name="оьт" localSheetId="6">#REF!</definedName>
    <definedName name="оьыватв" localSheetId="6">#REF!</definedName>
    <definedName name="оюю" localSheetId="6">#REF!</definedName>
    <definedName name="п" localSheetId="6">#REF!</definedName>
    <definedName name="п121" localSheetId="6">#REF!</definedName>
    <definedName name="паа12" localSheetId="6">#REF!</definedName>
    <definedName name="паирав" localSheetId="6">#REF!</definedName>
    <definedName name="пао" localSheetId="6">#REF!</definedName>
    <definedName name="пап" localSheetId="6">#REF!</definedName>
    <definedName name="парп" localSheetId="6">#REF!</definedName>
    <definedName name="паша" localSheetId="6">#REF!</definedName>
    <definedName name="ПБ" localSheetId="6">#REF!</definedName>
    <definedName name="пвар" localSheetId="6">#REF!</definedName>
    <definedName name="пвопв" localSheetId="6">#REF!</definedName>
    <definedName name="пвр" localSheetId="6">#REF!</definedName>
    <definedName name="пврл" localSheetId="6">#REF!</definedName>
    <definedName name="пвррь" localSheetId="6">#REF!</definedName>
    <definedName name="пврьп" localSheetId="6">#REF!</definedName>
    <definedName name="пврьпв" localSheetId="6">#REF!</definedName>
    <definedName name="пврьпврь" localSheetId="6">#REF!</definedName>
    <definedName name="пвСпп" localSheetId="6">#REF!</definedName>
    <definedName name="пвьрвпрь" localSheetId="6">#REF!</definedName>
    <definedName name="пг" localSheetId="6">#REF!</definedName>
    <definedName name="пгшд" localSheetId="6">#REF!</definedName>
    <definedName name="пдплд" localSheetId="6">#REF!</definedName>
    <definedName name="Пензенская_область" localSheetId="6">#REF!</definedName>
    <definedName name="перв_кат" localSheetId="6">#REF!</definedName>
    <definedName name="первая_кат" localSheetId="6">#REF!</definedName>
    <definedName name="первый" localSheetId="6">#REF!</definedName>
    <definedName name="Пермская_область" localSheetId="6">#REF!</definedName>
    <definedName name="Пермская_область_1" localSheetId="6">#REF!</definedName>
    <definedName name="пет" localSheetId="6">#REF!</definedName>
    <definedName name="Пи" localSheetId="6">#REF!</definedName>
    <definedName name="Пи_" localSheetId="6">#REF!</definedName>
    <definedName name="пионер" localSheetId="6">#REF!</definedName>
    <definedName name="Пкр" localSheetId="6">#REF!</definedName>
    <definedName name="пл" localSheetId="6">#REF!</definedName>
    <definedName name="плдпол" localSheetId="6">#REF!</definedName>
    <definedName name="плдполд" localSheetId="6">#REF!</definedName>
    <definedName name="плодолд" localSheetId="6">#REF!</definedName>
    <definedName name="Площадь" localSheetId="6">#REF!</definedName>
    <definedName name="Площадь_нелинейных_объектов" localSheetId="6">#REF!</definedName>
    <definedName name="Площадь_планшетов" localSheetId="6">#REF!</definedName>
    <definedName name="плыа" localSheetId="6">#REF!</definedName>
    <definedName name="плю" localSheetId="6">#REF!</definedName>
    <definedName name="по" localSheetId="6">#REF!</definedName>
    <definedName name="Побв" localSheetId="6">#REF!</definedName>
    <definedName name="пов" localSheetId="6">#REF!</definedName>
    <definedName name="Под_напр_ВЛ" localSheetId="6">#REF!</definedName>
    <definedName name="Под_напр_КЛ" localSheetId="6">#REF!</definedName>
    <definedName name="Подвеска_ВОЛС_на_существующих_опорах" localSheetId="6">#REF!</definedName>
    <definedName name="Подгон" localSheetId="6">#REF!</definedName>
    <definedName name="Подзаголовок" localSheetId="6">#REF!</definedName>
    <definedName name="подлен" localSheetId="6">#REF!</definedName>
    <definedName name="подлжддлджд" localSheetId="6">#REF!</definedName>
    <definedName name="Подпись1" localSheetId="6">#REF!</definedName>
    <definedName name="Подпись2" localSheetId="6">#REF!</definedName>
    <definedName name="Подпись3" localSheetId="6">#REF!</definedName>
    <definedName name="Подпись4" localSheetId="6">#REF!</definedName>
    <definedName name="Подпись5" localSheetId="6">#REF!</definedName>
    <definedName name="ПодрядДолжн" localSheetId="6">#REF!</definedName>
    <definedName name="ПодрядИмя" localSheetId="6">#REF!</definedName>
    <definedName name="Подрядчик" localSheetId="6">#REF!</definedName>
    <definedName name="подста" localSheetId="6">#REF!</definedName>
    <definedName name="Покупное_ПО" localSheetId="6">#REF!</definedName>
    <definedName name="Покупные" localSheetId="6">#REF!</definedName>
    <definedName name="Покупные_изделия" localSheetId="6">#REF!</definedName>
    <definedName name="полд" localSheetId="6">#REF!</definedName>
    <definedName name="Полевые" localSheetId="6">#REF!</definedName>
    <definedName name="попр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0___0" localSheetId="6">#REF!</definedName>
    <definedName name="Поправочные_коэффициенты_по_письму_Госстроя_от_25.12.90___0___0___0" localSheetId="6">#REF!</definedName>
    <definedName name="Поправочные_коэффициенты_по_письму_Госстроя_от_25.12.90___0___0___0___0" localSheetId="6">#REF!</definedName>
    <definedName name="Поправочные_коэффициенты_по_письму_Госстроя_от_25.12.90___0___0___2" localSheetId="6">#REF!</definedName>
    <definedName name="Поправочные_коэффициенты_по_письму_Госстроя_от_25.12.90___0___0___3" localSheetId="6">#REF!</definedName>
    <definedName name="Поправочные_коэффициенты_по_письму_Госстроя_от_25.12.90___0___0___4" localSheetId="6">#REF!</definedName>
    <definedName name="Поправочные_коэффициенты_по_письму_Госстроя_от_25.12.90___0___1" localSheetId="6">#REF!</definedName>
    <definedName name="Поправочные_коэффициенты_по_письму_Госстроя_от_25.12.90___0___10" localSheetId="6">#REF!</definedName>
    <definedName name="Поправочные_коэффициенты_по_письму_Госстроя_от_25.12.90___0___12" localSheetId="6">#REF!</definedName>
    <definedName name="Поправочные_коэффициенты_по_письму_Госстроя_от_25.12.90___0___2" localSheetId="6">#REF!</definedName>
    <definedName name="Поправочные_коэффициенты_по_письму_Госстроя_от_25.12.90___0___2___0" localSheetId="6">#REF!</definedName>
    <definedName name="Поправочные_коэффициенты_по_письму_Госстроя_от_25.12.90___0___3" localSheetId="6">#REF!</definedName>
    <definedName name="Поправочные_коэффициенты_по_письму_Госстроя_от_25.12.90___0___3___0" localSheetId="6">#REF!</definedName>
    <definedName name="Поправочные_коэффициенты_по_письму_Госстроя_от_25.12.90___0___4" localSheetId="6">#REF!</definedName>
    <definedName name="Поправочные_коэффициенты_по_письму_Госстроя_от_25.12.90___0___5" localSheetId="6">#REF!</definedName>
    <definedName name="Поправочные_коэффициенты_по_письму_Госстроя_от_25.12.90___0___6" localSheetId="6">#REF!</definedName>
    <definedName name="Поправочные_коэффициенты_по_письму_Госстроя_от_25.12.90___0___8" localSheetId="6">#REF!</definedName>
    <definedName name="Поправочные_коэффициенты_по_письму_Госстроя_от_25.12.90___1" localSheetId="6">#REF!</definedName>
    <definedName name="Поправочные_коэффициенты_по_письму_Госстроя_от_25.12.90___1___0" localSheetId="6">#REF!</definedName>
    <definedName name="Поправочные_коэффициенты_по_письму_Госстроя_от_25.12.90___1___3" localSheetId="6">#REF!</definedName>
    <definedName name="Поправочные_коэффициенты_по_письму_Госстроя_от_25.12.90___1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0___1" localSheetId="6">#REF!</definedName>
    <definedName name="Поправочные_коэффициенты_по_письму_Госстроя_от_25.12.90___10___10" localSheetId="6">#REF!</definedName>
    <definedName name="Поправочные_коэффициенты_по_письму_Госстроя_от_25.12.90___10___12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11___2" localSheetId="6">#REF!</definedName>
    <definedName name="Поправочные_коэффициенты_по_письму_Госстроя_от_25.12.90___11___4" localSheetId="6">#REF!</definedName>
    <definedName name="Поправочные_коэффициенты_по_письму_Госстроя_от_25.12.90___11___6" localSheetId="6">#REF!</definedName>
    <definedName name="Поправочные_коэффициенты_по_письму_Госстроя_от_25.12.90___11___8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2___0" localSheetId="6">#REF!</definedName>
    <definedName name="Поправочные_коэффициенты_по_письму_Госстроя_от_25.12.90___2___0___0" localSheetId="6">#REF!</definedName>
    <definedName name="Поправочные_коэффициенты_по_письму_Госстроя_от_25.12.90___2___0___0___0" localSheetId="6">#REF!</definedName>
    <definedName name="Поправочные_коэффициенты_по_письму_Госстроя_от_25.12.90___2___1" localSheetId="6">#REF!</definedName>
    <definedName name="Поправочные_коэффициенты_по_письму_Госстроя_от_25.12.90___2___10" localSheetId="6">#REF!</definedName>
    <definedName name="Поправочные_коэффициенты_по_письму_Госстроя_от_25.12.90___2___12" localSheetId="6">#REF!</definedName>
    <definedName name="Поправочные_коэффициенты_по_письму_Госстроя_от_25.12.90___2___2" localSheetId="6">#REF!</definedName>
    <definedName name="Поправочные_коэффициенты_по_письму_Госстроя_от_25.12.90___2___3" localSheetId="6">#REF!</definedName>
    <definedName name="Поправочные_коэффициенты_по_письму_Госстроя_от_25.12.90___2___4" localSheetId="6">#REF!</definedName>
    <definedName name="Поправочные_коэффициенты_по_письму_Госстроя_от_25.12.90___2___6" localSheetId="6">#REF!</definedName>
    <definedName name="Поправочные_коэффициенты_по_письму_Госстроя_от_25.12.90___2___8" localSheetId="6">#REF!</definedName>
    <definedName name="Поправочные_коэффициенты_по_письму_Госстроя_от_25.12.90___3" localSheetId="6">#REF!</definedName>
    <definedName name="Поправочные_коэффициенты_по_письму_Госстроя_от_25.12.90___3___0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3___2" localSheetId="6">#REF!</definedName>
    <definedName name="Поправочные_коэффициенты_по_письму_Госстроя_от_25.12.90___3___3" localSheetId="6">#REF!</definedName>
    <definedName name="Поправочные_коэффициенты_по_письму_Госстроя_от_25.12.90___3___4" localSheetId="6">#REF!</definedName>
    <definedName name="Поправочные_коэффициенты_по_письму_Госстроя_от_25.12.90___3___6" localSheetId="6">#REF!</definedName>
    <definedName name="Поправочные_коэффициенты_по_письму_Госстроя_от_25.12.90___3___8" localSheetId="6">#REF!</definedName>
    <definedName name="Поправочные_коэффициенты_по_письму_Госстроя_от_25.12.90___4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4___0___0___0" localSheetId="6">#REF!</definedName>
    <definedName name="Поправочные_коэффициенты_по_письму_Госстроя_от_25.12.90___4___0___2" localSheetId="6">#REF!</definedName>
    <definedName name="Поправочные_коэффициенты_по_письму_Госстроя_от_25.12.90___4___0___4" localSheetId="6">#REF!</definedName>
    <definedName name="Поправочные_коэффициенты_по_письму_Госстроя_от_25.12.90___4___10" localSheetId="6">#REF!</definedName>
    <definedName name="Поправочные_коэффициенты_по_письму_Госстроя_от_25.12.90___4___12" localSheetId="6">#REF!</definedName>
    <definedName name="Поправочные_коэффициенты_по_письму_Госстроя_от_25.12.90___4___2" localSheetId="6">#REF!</definedName>
    <definedName name="Поправочные_коэффициенты_по_письму_Госстроя_от_25.12.90___4___3" localSheetId="6">#REF!</definedName>
    <definedName name="Поправочные_коэффициенты_по_письму_Госстроя_от_25.12.90___4___3___0" localSheetId="6">#REF!</definedName>
    <definedName name="Поправочные_коэффициенты_по_письму_Госстроя_от_25.12.90___4___4" localSheetId="6">#REF!</definedName>
    <definedName name="Поправочные_коэффициенты_по_письму_Госстроя_от_25.12.90___4___6" localSheetId="6">#REF!</definedName>
    <definedName name="Поправочные_коэффициенты_по_письму_Госстроя_от_25.12.90___4___8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5___0___0" localSheetId="6">#REF!</definedName>
    <definedName name="Поправочные_коэффициенты_по_письму_Госстроя_от_25.12.90___5___0___0___0" localSheetId="6">#REF!</definedName>
    <definedName name="Поправочные_коэффициенты_по_письму_Госстроя_от_25.12.90___6___0" localSheetId="6">#REF!</definedName>
    <definedName name="Поправочные_коэффициенты_по_письму_Госстроя_от_25.12.90___6___0___0" localSheetId="6">#REF!</definedName>
    <definedName name="Поправочные_коэффициенты_по_письму_Госстроя_от_25.12.90___6___0___0___0" localSheetId="6">#REF!</definedName>
    <definedName name="Поправочные_коэффициенты_по_письму_Госстроя_от_25.12.90___6___1" localSheetId="6">#REF!</definedName>
    <definedName name="Поправочные_коэффициенты_по_письму_Госстроя_от_25.12.90___6___10" localSheetId="6">#REF!</definedName>
    <definedName name="Поправочные_коэффициенты_по_письму_Госстроя_от_25.12.90___6___12" localSheetId="6">#REF!</definedName>
    <definedName name="Поправочные_коэффициенты_по_письму_Госстроя_от_25.12.90___6___2" localSheetId="6">#REF!</definedName>
    <definedName name="Поправочные_коэффициенты_по_письму_Госстроя_от_25.12.90___6___4" localSheetId="6">#REF!</definedName>
    <definedName name="Поправочные_коэффициенты_по_письму_Госстроя_от_25.12.90___6___6" localSheetId="6">#REF!</definedName>
    <definedName name="Поправочные_коэффициенты_по_письму_Госстроя_от_25.12.90___6___8" localSheetId="6">#REF!</definedName>
    <definedName name="Поправочные_коэффициенты_по_письму_Госстроя_от_25.12.90___7" localSheetId="6">#REF!</definedName>
    <definedName name="Поправочные_коэффициенты_по_письму_Госстроя_от_25.12.90___7___0" localSheetId="6">#REF!</definedName>
    <definedName name="Поправочные_коэффициенты_по_письму_Госстроя_от_25.12.90___7___10" localSheetId="6">#REF!</definedName>
    <definedName name="Поправочные_коэффициенты_по_письму_Госстроя_от_25.12.90___7___2" localSheetId="6">#REF!</definedName>
    <definedName name="Поправочные_коэффициенты_по_письму_Госстроя_от_25.12.90___7___4" localSheetId="6">#REF!</definedName>
    <definedName name="Поправочные_коэффициенты_по_письму_Госстроя_от_25.12.90___7___6" localSheetId="6">#REF!</definedName>
    <definedName name="Поправочные_коэффициенты_по_письму_Госстроя_от_25.12.90___7___8" localSheetId="6">#REF!</definedName>
    <definedName name="Поправочные_коэффициенты_по_письму_Госстроя_от_25.12.90___8" localSheetId="6">#REF!</definedName>
    <definedName name="Поправочные_коэффициенты_по_письму_Госстроя_от_25.12.90___8___0" localSheetId="6">#REF!</definedName>
    <definedName name="Поправочные_коэффициенты_по_письму_Госстроя_от_25.12.90___8___0___0" localSheetId="6">#REF!</definedName>
    <definedName name="Поправочные_коэффициенты_по_письму_Госстроя_от_25.12.90___8___0___0___0" localSheetId="6">#REF!</definedName>
    <definedName name="Поправочные_коэффициенты_по_письму_Госстроя_от_25.12.90___8___1" localSheetId="6">#REF!</definedName>
    <definedName name="Поправочные_коэффициенты_по_письму_Госстроя_от_25.12.90___8___10" localSheetId="6">#REF!</definedName>
    <definedName name="Поправочные_коэффициенты_по_письму_Госстроя_от_25.12.90___8___12" localSheetId="6">#REF!</definedName>
    <definedName name="Поправочные_коэффициенты_по_письму_Госстроя_от_25.12.90___8___2" localSheetId="6">#REF!</definedName>
    <definedName name="Поправочные_коэффициенты_по_письму_Госстроя_от_25.12.90___8___4" localSheetId="6">#REF!</definedName>
    <definedName name="Поправочные_коэффициенты_по_письму_Госстроя_от_25.12.90___8___6" localSheetId="6">#REF!</definedName>
    <definedName name="Поправочные_коэффициенты_по_письму_Госстроя_от_25.12.90___8___8" localSheetId="6">#REF!</definedName>
    <definedName name="Поправочные_коэффициенты_по_письму_Госстроя_от_25.12.90___9" localSheetId="6">#REF!</definedName>
    <definedName name="Поправочные_коэффициенты_по_письму_Госстроя_от_25.12.90___9___0" localSheetId="6">#REF!</definedName>
    <definedName name="Поправочные_коэффициенты_по_письму_Госстроя_от_25.12.90___9___0___0" localSheetId="6">#REF!</definedName>
    <definedName name="Поправочные_коэффициенты_по_письму_Госстроя_от_25.12.90___9___0___0___0" localSheetId="6">#REF!</definedName>
    <definedName name="Поправочные_коэффициенты_по_письму_Госстроя_от_25.12.90___9___10" localSheetId="6">#REF!</definedName>
    <definedName name="Поправочные_коэффициенты_по_письму_Госстроя_от_25.12.90___9___2" localSheetId="6">#REF!</definedName>
    <definedName name="Поправочные_коэффициенты_по_письму_Госстроя_от_25.12.90___9___4" localSheetId="6">#REF!</definedName>
    <definedName name="Поправочные_коэффициенты_по_письму_Госстроя_от_25.12.90___9___6" localSheetId="6">#REF!</definedName>
    <definedName name="Поправочные_коэффициенты_по_письму_Госстроя_от_25.12.90___9___8" localSheetId="6">#REF!</definedName>
    <definedName name="пордолд" localSheetId="6">#REF!</definedName>
    <definedName name="Постоянная_часть_закрытых_ПС" localSheetId="6">#REF!</definedName>
    <definedName name="Постоянная_часть_открытых_ПС" localSheetId="6">#REF!</definedName>
    <definedName name="Постоянный_отвод_земель_ВЛ" localSheetId="6">#REF!</definedName>
    <definedName name="Постоянный_отвод_земель_под_КЛ" localSheetId="6">#REF!</definedName>
    <definedName name="ПотериНорма" localSheetId="6">#REF!</definedName>
    <definedName name="ПотериФакт" localSheetId="6">#REF!</definedName>
    <definedName name="поток2" localSheetId="6">#REF!</definedName>
    <definedName name="пп" localSheetId="6">#REF!</definedName>
    <definedName name="ппвьпр" localSheetId="6">#REF!</definedName>
    <definedName name="ппп" localSheetId="6">#REF!</definedName>
    <definedName name="пппппп" localSheetId="6">#REF!</definedName>
    <definedName name="пппппппппппппппппппппппа" localSheetId="6">#REF!</definedName>
    <definedName name="ПР" localSheetId="6">#REF!</definedName>
    <definedName name="правоп" localSheetId="6">#REF!</definedName>
    <definedName name="прайс" localSheetId="6">#REF!</definedName>
    <definedName name="прд" localSheetId="6">#REF!</definedName>
    <definedName name="прдо" localSheetId="6">#REF!</definedName>
    <definedName name="прер" localSheetId="6">#REF!</definedName>
    <definedName name="приб" localSheetId="6">#REF!</definedName>
    <definedName name="прибл" localSheetId="6">#REF!</definedName>
    <definedName name="прибыль" localSheetId="6">#REF!</definedName>
    <definedName name="Прибыль_RAB" localSheetId="6">#REF!</definedName>
    <definedName name="Прибыль_Масса" localSheetId="6">#REF!</definedName>
    <definedName name="Прибыль_Метод" localSheetId="6">#REF!</definedName>
    <definedName name="Прибыль_ПроцентОС" localSheetId="6">#REF!</definedName>
    <definedName name="Прибыль_ПроцентСС" localSheetId="6">#REF!</definedName>
    <definedName name="Прибыль_ФД" localSheetId="6">#REF!</definedName>
    <definedName name="Прикладное_ПО" localSheetId="6">#REF!</definedName>
    <definedName name="Прилож" localSheetId="6">#REF!</definedName>
    <definedName name="прим" localSheetId="6">#REF!</definedName>
    <definedName name="Приморский_край" localSheetId="6">#REF!</definedName>
    <definedName name="Приморский_край_1" localSheetId="6">#REF!</definedName>
    <definedName name="приоб" localSheetId="6">#REF!</definedName>
    <definedName name="приобр" localSheetId="6">#REF!</definedName>
    <definedName name="прл" localSheetId="6">#REF!</definedName>
    <definedName name="прлв" localSheetId="6">#REF!</definedName>
    <definedName name="прлвпрл" localSheetId="6">#REF!</definedName>
    <definedName name="прлпврл" localSheetId="6">#REF!</definedName>
    <definedName name="прлпр" localSheetId="6">#REF!</definedName>
    <definedName name="прльп" localSheetId="6">#REF!</definedName>
    <definedName name="про" localSheetId="6">#REF!</definedName>
    <definedName name="пробная" localSheetId="6">#REF!</definedName>
    <definedName name="Проверил" localSheetId="6">#REF!</definedName>
    <definedName name="провпо" localSheetId="6">#REF!</definedName>
    <definedName name="Прогноз_Вып_пц" localSheetId="6">#REF!</definedName>
    <definedName name="проект" localSheetId="6">#REF!</definedName>
    <definedName name="проект2" localSheetId="6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6">#REF!</definedName>
    <definedName name="Прокладка_ВОЛС_в_траншее" localSheetId="6">#REF!</definedName>
    <definedName name="пролоддошщ" localSheetId="6">#REF!</definedName>
    <definedName name="Промбезоп" localSheetId="6">#REF!</definedName>
    <definedName name="Промышленная" localSheetId="6">#REF!</definedName>
    <definedName name="пропр" localSheetId="6">#REF!</definedName>
    <definedName name="пропропрспро" localSheetId="6">#REF!</definedName>
    <definedName name="Прот" localSheetId="6">#REF!</definedName>
    <definedName name="Противоаварийная_автоматика_ПС" localSheetId="6">#REF!</definedName>
    <definedName name="протоколРМВК" localSheetId="6">#REF!</definedName>
    <definedName name="прочие" localSheetId="6">#REF!</definedName>
    <definedName name="Прочие_затраты_в_базисных_ценах" localSheetId="6">#REF!</definedName>
    <definedName name="Прочие_работы" localSheetId="6">#REF!</definedName>
    <definedName name="прпр_1" localSheetId="6">#REF!</definedName>
    <definedName name="пртпр" localSheetId="6">#REF!</definedName>
    <definedName name="прч" localSheetId="6">#REF!</definedName>
    <definedName name="прь" localSheetId="6">#REF!</definedName>
    <definedName name="прьв" localSheetId="6">#REF!</definedName>
    <definedName name="прьто" localSheetId="6">#REF!</definedName>
    <definedName name="пс" localSheetId="6">#REF!</definedName>
    <definedName name="пс40" localSheetId="6">#REF!</definedName>
    <definedName name="псков" localSheetId="6">#REF!</definedName>
    <definedName name="Псковская_область" localSheetId="6">#REF!</definedName>
    <definedName name="псрл" localSheetId="6">#REF!</definedName>
    <definedName name="пус" localSheetId="6">#REF!</definedName>
    <definedName name="пуш" localSheetId="6">#REF!</definedName>
    <definedName name="пшждю" localSheetId="6">#REF!</definedName>
    <definedName name="пьбю" localSheetId="6">#REF!</definedName>
    <definedName name="пьюию" localSheetId="6">#REF!</definedName>
    <definedName name="пятый" localSheetId="6">#REF!</definedName>
    <definedName name="р" localSheetId="6">#REF!</definedName>
    <definedName name="раб" localSheetId="6">#REF!</definedName>
    <definedName name="рабдень" localSheetId="6">#REF!</definedName>
    <definedName name="Работа1" localSheetId="6">#REF!</definedName>
    <definedName name="Работа10" localSheetId="6">#REF!</definedName>
    <definedName name="Работа11" localSheetId="6">#REF!</definedName>
    <definedName name="Работа12" localSheetId="6">#REF!</definedName>
    <definedName name="Работа13" localSheetId="6">#REF!</definedName>
    <definedName name="Работа14" localSheetId="6">#REF!</definedName>
    <definedName name="Работа15" localSheetId="6">#REF!</definedName>
    <definedName name="Работа16" localSheetId="6">#REF!</definedName>
    <definedName name="Работа17" localSheetId="6">#REF!</definedName>
    <definedName name="Работа18" localSheetId="6">#REF!</definedName>
    <definedName name="Работа19" localSheetId="6">#REF!</definedName>
    <definedName name="Работа2" localSheetId="6">#REF!</definedName>
    <definedName name="Работа20" localSheetId="6">#REF!</definedName>
    <definedName name="Работа21" localSheetId="6">#REF!</definedName>
    <definedName name="Работа22" localSheetId="6">#REF!</definedName>
    <definedName name="Работа23" localSheetId="6">#REF!</definedName>
    <definedName name="Работа24" localSheetId="6">#REF!</definedName>
    <definedName name="Работа25" localSheetId="6">#REF!</definedName>
    <definedName name="Работа26" localSheetId="6">#REF!</definedName>
    <definedName name="Работа27" localSheetId="6">#REF!</definedName>
    <definedName name="Работа28" localSheetId="6">#REF!</definedName>
    <definedName name="Работа29" localSheetId="6">#REF!</definedName>
    <definedName name="Работа3" localSheetId="6">#REF!</definedName>
    <definedName name="Работа30" localSheetId="6">#REF!</definedName>
    <definedName name="Работа31" localSheetId="6">#REF!</definedName>
    <definedName name="Работа32" localSheetId="6">#REF!</definedName>
    <definedName name="Работа33" localSheetId="6">#REF!</definedName>
    <definedName name="Работа34" localSheetId="6">#REF!</definedName>
    <definedName name="Работа35" localSheetId="6">#REF!</definedName>
    <definedName name="Работа36" localSheetId="6">#REF!</definedName>
    <definedName name="Работа37" localSheetId="6">#REF!</definedName>
    <definedName name="Работа38" localSheetId="6">#REF!</definedName>
    <definedName name="Работа39" localSheetId="6">#REF!</definedName>
    <definedName name="Работа4" localSheetId="6">#REF!</definedName>
    <definedName name="Работа40" localSheetId="6">#REF!</definedName>
    <definedName name="Работа41" localSheetId="6">#REF!</definedName>
    <definedName name="Работа42" localSheetId="6">#REF!</definedName>
    <definedName name="Работа43" localSheetId="6">#REF!</definedName>
    <definedName name="Работа44" localSheetId="6">#REF!</definedName>
    <definedName name="Работа45" localSheetId="6">#REF!</definedName>
    <definedName name="Работа46" localSheetId="6">#REF!</definedName>
    <definedName name="Работа47" localSheetId="6">#REF!</definedName>
    <definedName name="Работа48" localSheetId="6">#REF!</definedName>
    <definedName name="Работа49" localSheetId="6">#REF!</definedName>
    <definedName name="Работа5" localSheetId="6">#REF!</definedName>
    <definedName name="Работа50" localSheetId="6">#REF!</definedName>
    <definedName name="Работа51" localSheetId="6">#REF!</definedName>
    <definedName name="Работа52" localSheetId="6">#REF!</definedName>
    <definedName name="Работа53" localSheetId="6">#REF!</definedName>
    <definedName name="Работа54" localSheetId="6">#REF!</definedName>
    <definedName name="Работа55" localSheetId="6">#REF!</definedName>
    <definedName name="Работа56" localSheetId="6">#REF!</definedName>
    <definedName name="Работа57" localSheetId="6">#REF!</definedName>
    <definedName name="Работа58" localSheetId="6">#REF!</definedName>
    <definedName name="Работа59" localSheetId="6">#REF!</definedName>
    <definedName name="Работа6" localSheetId="6">#REF!</definedName>
    <definedName name="Работа60" localSheetId="6">#REF!</definedName>
    <definedName name="Работа7" localSheetId="6">#REF!</definedName>
    <definedName name="Работа8" localSheetId="6">#REF!</definedName>
    <definedName name="Работа9" localSheetId="6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6">#REF!</definedName>
    <definedName name="Раздел" localSheetId="6">#REF!</definedName>
    <definedName name="Разработка" localSheetId="6">#REF!</definedName>
    <definedName name="Разработка_" localSheetId="6">#REF!</definedName>
    <definedName name="Разработка_проекта__Строительство_подземного_пешеходного_перехода_у_ст._метро__Гражданский_проспект" localSheetId="6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обароб" localSheetId="6">#REF!</definedName>
    <definedName name="раобь" localSheetId="6">#REF!</definedName>
    <definedName name="раолао" localSheetId="6">#REF!</definedName>
    <definedName name="РасходыНаПотери" localSheetId="6">#REF!</definedName>
    <definedName name="расчет" localSheetId="6">#REF!</definedName>
    <definedName name="Расчет_реконструкции" localSheetId="6">#REF!</definedName>
    <definedName name="расчет1" localSheetId="6">#REF!</definedName>
    <definedName name="Расчёт1" localSheetId="6">#REF!</definedName>
    <definedName name="расш" localSheetId="6">#REF!</definedName>
    <definedName name="расш." localSheetId="6">#REF!</definedName>
    <definedName name="Расширение_ПС" localSheetId="6">#REF!</definedName>
    <definedName name="Расшифровка" localSheetId="6">#REF!</definedName>
    <definedName name="рбтмь" localSheetId="6">#REF!</definedName>
    <definedName name="ргл" localSheetId="6">#REF!</definedName>
    <definedName name="РД" localSheetId="6">#REF!</definedName>
    <definedName name="рдп" localSheetId="6">#REF!</definedName>
    <definedName name="Реакторы" localSheetId="6">#REF!</definedName>
    <definedName name="Регион__вводит_пользователь_программы_из_контекстного_списка" localSheetId="6">#REF!</definedName>
    <definedName name="Регионы" localSheetId="6">#REF!</definedName>
    <definedName name="Регистрационный_номер_группы_строек" localSheetId="6">#REF!</definedName>
    <definedName name="Регистрационный_номер_локальной_сметы" localSheetId="6">#REF!</definedName>
    <definedName name="Регистрационный_номер_объекта" localSheetId="6">#REF!</definedName>
    <definedName name="Регистрационный_номер_объектной_сметы" localSheetId="6">#REF!</definedName>
    <definedName name="Регистрационный_номер_очереди" localSheetId="6">#REF!</definedName>
    <definedName name="Регистрационный_номер_пускового_комплекса" localSheetId="6">#REF!</definedName>
    <definedName name="Регистрационный_номер_сводного_сметного_расчета" localSheetId="6">#REF!</definedName>
    <definedName name="Регистрационный_номер_стройки" localSheetId="6">#REF!</definedName>
    <definedName name="регламент" localSheetId="6">#REF!</definedName>
    <definedName name="Регулярная_часть" localSheetId="6">#REF!</definedName>
    <definedName name="рек" localSheetId="6">#REF!</definedName>
    <definedName name="Республика_Адыгея" localSheetId="6">#REF!</definedName>
    <definedName name="Республика_Алтай" localSheetId="6">#REF!</definedName>
    <definedName name="Республика_Алтай_1" localSheetId="6">#REF!</definedName>
    <definedName name="Республика_Башкортостан" localSheetId="6">#REF!</definedName>
    <definedName name="Республика_Башкортостан_1" localSheetId="6">#REF!</definedName>
    <definedName name="Республика_Бурятия" localSheetId="6">#REF!</definedName>
    <definedName name="Республика_Бурятия_1" localSheetId="6">#REF!</definedName>
    <definedName name="Республика_Дагестан" localSheetId="6">#REF!</definedName>
    <definedName name="Республика_Ингушетия" localSheetId="6">#REF!</definedName>
    <definedName name="Республика_Калмыкия" localSheetId="6">#REF!</definedName>
    <definedName name="Республика_Карелия" localSheetId="6">#REF!</definedName>
    <definedName name="Республика_Карелия_1" localSheetId="6">#REF!</definedName>
    <definedName name="Республика_Коми" localSheetId="6">#REF!</definedName>
    <definedName name="Республика_Коми_1" localSheetId="6">#REF!</definedName>
    <definedName name="Республика_Марий_Эл" localSheetId="6">#REF!</definedName>
    <definedName name="Республика_Мордовия" localSheetId="6">#REF!</definedName>
    <definedName name="Республика_Саха__Якутия" localSheetId="6">#REF!</definedName>
    <definedName name="Республика_Саха__Якутия_1" localSheetId="6">#REF!</definedName>
    <definedName name="Республика_Северная_Осетия___Алания" localSheetId="6">#REF!</definedName>
    <definedName name="Республика_Татарстан__Татарстан" localSheetId="6">#REF!</definedName>
    <definedName name="Республика_Татарстан__Татарстан_1" localSheetId="6">#REF!</definedName>
    <definedName name="Республика_Тыва" localSheetId="6">#REF!</definedName>
    <definedName name="Республика_Тыва_1" localSheetId="6">#REF!</definedName>
    <definedName name="Республика_Хакасия" localSheetId="6">#REF!</definedName>
    <definedName name="рига" localSheetId="6">#REF!</definedName>
    <definedName name="рлвро" localSheetId="6">#REF!</definedName>
    <definedName name="рлд" localSheetId="6">#REF!</definedName>
    <definedName name="рлдг" localSheetId="6">#REF!</definedName>
    <definedName name="рнгрлш" localSheetId="6">#REF!</definedName>
    <definedName name="ро" localSheetId="6">#REF!</definedName>
    <definedName name="ровро" localSheetId="6">#REF!</definedName>
    <definedName name="род" localSheetId="6">#REF!</definedName>
    <definedName name="родарод" localSheetId="6">#REF!</definedName>
    <definedName name="рож" localSheetId="6">#REF!</definedName>
    <definedName name="роло" localSheetId="6">#REF!</definedName>
    <definedName name="ролодод" localSheetId="6">#REF!</definedName>
    <definedName name="ропгнлпеглн" localSheetId="6">#REF!</definedName>
    <definedName name="Ростовская_область" localSheetId="6">#REF!</definedName>
    <definedName name="рпачрпч" localSheetId="6">#REF!</definedName>
    <definedName name="рпв" localSheetId="6">#REF!</definedName>
    <definedName name="рплрл" localSheetId="6">#REF!</definedName>
    <definedName name="рповпр" localSheetId="6">#REF!</definedName>
    <definedName name="рповр" localSheetId="6">#REF!</definedName>
    <definedName name="РПР" localSheetId="6">#REF!</definedName>
    <definedName name="рпьрь" localSheetId="6">#REF!</definedName>
    <definedName name="ррр" localSheetId="6">#REF!</definedName>
    <definedName name="рррр" localSheetId="6">#REF!</definedName>
    <definedName name="ррюбр" localSheetId="6">#REF!</definedName>
    <definedName name="ртип" localSheetId="6">#REF!</definedName>
    <definedName name="руе" localSheetId="6">#REF!</definedName>
    <definedName name="Руководитель" localSheetId="6">#REF!</definedName>
    <definedName name="ручей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10" localSheetId="6">#REF!</definedName>
    <definedName name="с2" localSheetId="6">#REF!</definedName>
    <definedName name="с3" localSheetId="6">#REF!</definedName>
    <definedName name="с4" localSheetId="6">#REF!</definedName>
    <definedName name="с5" localSheetId="6">#REF!</definedName>
    <definedName name="с6" localSheetId="6">#REF!</definedName>
    <definedName name="с7" localSheetId="6">#REF!</definedName>
    <definedName name="с8" localSheetId="6">#REF!</definedName>
    <definedName name="с9" localSheetId="6">#REF!</definedName>
    <definedName name="саа" localSheetId="6">#REF!</definedName>
    <definedName name="сам" localSheetId="6">#REF!</definedName>
    <definedName name="Самарская_область" localSheetId="6">#REF!</definedName>
    <definedName name="Саратовская_область" localSheetId="6">#REF!</definedName>
    <definedName name="сарсвралош" localSheetId="6">#REF!</definedName>
    <definedName name="Сахалинская_область" localSheetId="6">#REF!</definedName>
    <definedName name="Сахалинская_область_1" localSheetId="6">#REF!</definedName>
    <definedName name="Свердловская_область" localSheetId="6">#REF!</definedName>
    <definedName name="Свердловская_область_1" localSheetId="6">#REF!</definedName>
    <definedName name="Сводка" localSheetId="6">#REF!</definedName>
    <definedName name="СВсм" localSheetId="6">#REF!</definedName>
    <definedName name="СДП" localSheetId="6">#REF!</definedName>
    <definedName name="се" localSheetId="6">#REF!</definedName>
    <definedName name="сев" localSheetId="6">#REF!</definedName>
    <definedName name="сег1" localSheetId="6">#REF!</definedName>
    <definedName name="Сегменты" localSheetId="6">#REF!</definedName>
    <definedName name="Сегодня" localSheetId="6">#REF!</definedName>
    <definedName name="Сейсмика_зданий" localSheetId="6">#REF!</definedName>
    <definedName name="Сейсмика_линий" localSheetId="6">#REF!</definedName>
    <definedName name="Семь" localSheetId="6">#REF!</definedName>
    <definedName name="Сервис" localSheetId="6">#REF!</definedName>
    <definedName name="Сервис_Всего_1" localSheetId="6">#REF!</definedName>
    <definedName name="Сервисное_оборудование_1" localSheetId="6">#REF!</definedName>
    <definedName name="СЗИТ" localSheetId="6">#REF!</definedName>
    <definedName name="СлБелг" localSheetId="6">#REF!</definedName>
    <definedName name="СлБуд" localSheetId="6">#REF!</definedName>
    <definedName name="слон" localSheetId="6">#REF!</definedName>
    <definedName name="см" localSheetId="6">#REF!</definedName>
    <definedName name="см_конк" localSheetId="6">#REF!</definedName>
    <definedName name="см1" localSheetId="6">#REF!</definedName>
    <definedName name="См6" localSheetId="6">#REF!</definedName>
    <definedName name="См7" localSheetId="6">#REF!</definedName>
    <definedName name="смета" localSheetId="6">#REF!</definedName>
    <definedName name="Смета_2" localSheetId="6">#REF!</definedName>
    <definedName name="смета1" localSheetId="6">#REF!</definedName>
    <definedName name="Смета11" localSheetId="6">#REF!</definedName>
    <definedName name="Смета21" localSheetId="6">#REF!</definedName>
    <definedName name="Смета3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Меточка" localSheetId="6">#REF!</definedName>
    <definedName name="сми" localSheetId="6">#REF!</definedName>
    <definedName name="смиь" localSheetId="6">#REF!</definedName>
    <definedName name="Смоленская_область" localSheetId="6">#REF!</definedName>
    <definedName name="смр" localSheetId="6">#REF!</definedName>
    <definedName name="смт" localSheetId="6">#REF!</definedName>
    <definedName name="Согласование" localSheetId="6">#REF!</definedName>
    <definedName name="соп" localSheetId="6">#REF!</definedName>
    <definedName name="сос" localSheetId="6">#REF!</definedName>
    <definedName name="Составил" localSheetId="6">#REF!</definedName>
    <definedName name="Составитель" localSheetId="6">#REF!</definedName>
    <definedName name="Составитель_сметы" localSheetId="6">#REF!</definedName>
    <definedName name="СоцРасходы_АУП" localSheetId="6">#REF!</definedName>
    <definedName name="СоцРАсходы_ПЭЭ" localSheetId="6">#REF!</definedName>
    <definedName name="СоцРАсходы_ТП" localSheetId="6">#REF!</definedName>
    <definedName name="сп2" localSheetId="6">#REF!</definedName>
    <definedName name="Специф1" localSheetId="6">#REF!</definedName>
    <definedName name="спио" localSheetId="6">#REF!</definedName>
    <definedName name="срл" localSheetId="6">#REF!</definedName>
    <definedName name="срлдд" localSheetId="6">#REF!</definedName>
    <definedName name="срлрл" localSheetId="6">#REF!</definedName>
    <definedName name="срьрьс" localSheetId="6">#REF!</definedName>
    <definedName name="ссс" localSheetId="6">#REF!</definedName>
    <definedName name="сссс" localSheetId="6">#REF!</definedName>
    <definedName name="Ст" localSheetId="6">#REF!</definedName>
    <definedName name="СтавкаWACC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вкаДКЗ" localSheetId="6">#REF!</definedName>
    <definedName name="СтавкаЕСН" localSheetId="6">#REF!</definedName>
    <definedName name="СтавкаНДС" localSheetId="6">#REF!</definedName>
    <definedName name="СтавкаНП" localSheetId="6">#REF!</definedName>
    <definedName name="СтавкаСНС" localSheetId="6">#REF!</definedName>
    <definedName name="Ставропольский_край" localSheetId="6">#REF!</definedName>
    <definedName name="СТАД" localSheetId="6">#REF!</definedName>
    <definedName name="Стадия_проектирования" localSheetId="6">#REF!</definedName>
    <definedName name="Станц10" localSheetId="6">#REF!</definedName>
    <definedName name="СТЕП" localSheetId="6">#REF!</definedName>
    <definedName name="Стоимость" localSheetId="6">#REF!</definedName>
    <definedName name="Стоимость_Коэффициент" localSheetId="6">#REF!</definedName>
    <definedName name="Стоимость_по_акту_выполненных_работ_в_базисных_ценах" localSheetId="6">#REF!</definedName>
    <definedName name="Стоимость_по_акту_выполненных_работ_при_ресурсном_расчете" localSheetId="6">#REF!</definedName>
    <definedName name="Стоимость_специальных_переходов" localSheetId="6">#REF!</definedName>
    <definedName name="стороны" localSheetId="6">#REF!</definedName>
    <definedName name="Стр10" localSheetId="6">#REF!</definedName>
    <definedName name="СтрАУ" localSheetId="6">#REF!</definedName>
    <definedName name="страх" localSheetId="6">#REF!</definedName>
    <definedName name="страхов" localSheetId="6">#REF!</definedName>
    <definedName name="СтрДУ" localSheetId="6">#REF!</definedName>
    <definedName name="Стрелки" localSheetId="6">#REF!</definedName>
    <definedName name="Строительная_полоса" localSheetId="6">#REF!</definedName>
    <definedName name="Строительные_работы_в_базисных_ценах" localSheetId="6">#REF!</definedName>
    <definedName name="сумм" localSheetId="6">#REF!</definedName>
    <definedName name="сумт" localSheetId="6">#REF!</definedName>
    <definedName name="т" localSheetId="6">#REF!</definedName>
    <definedName name="Таблица_индексов" localSheetId="6">#REF!</definedName>
    <definedName name="Тамбовская_область" localSheetId="6">#REF!</definedName>
    <definedName name="Тверская_область" localSheetId="6">#REF!</definedName>
    <definedName name="Территориальная_поправка_к_ТЕР" localSheetId="6">#REF!</definedName>
    <definedName name="техник" localSheetId="6">#REF!</definedName>
    <definedName name="технич" localSheetId="6">#REF!</definedName>
    <definedName name="Технический_директор" localSheetId="6">#REF!</definedName>
    <definedName name="Тип_ПС" localSheetId="6">#REF!</definedName>
    <definedName name="титул" localSheetId="6">#REF!</definedName>
    <definedName name="ТолькоРучЛаб" localSheetId="6">#REF!</definedName>
    <definedName name="Томская_область" localSheetId="6">#REF!</definedName>
    <definedName name="Томская_область_1" localSheetId="6">#REF!</definedName>
    <definedName name="топ1" localSheetId="6">#REF!</definedName>
    <definedName name="топ2" localSheetId="6">#REF!</definedName>
    <definedName name="топо" localSheetId="6">#REF!</definedName>
    <definedName name="топогр1" localSheetId="6">#REF!</definedName>
    <definedName name="топограф" localSheetId="6">#REF!</definedName>
    <definedName name="Трансформаторы" localSheetId="6">#REF!</definedName>
    <definedName name="третий" localSheetId="6">#REF!</definedName>
    <definedName name="третья_кат" localSheetId="6">#REF!</definedName>
    <definedName name="трол" localSheetId="6">#REF!</definedName>
    <definedName name="Труд_механизаторов_по_акту_вып_работ_с_учетом_к_тов" localSheetId="6">#REF!</definedName>
    <definedName name="Труд_основн_рабочих_по_акту_вып_работ_с_учетом_к_тов" localSheetId="6">#REF!</definedName>
    <definedName name="Трудоемкость_механизаторов_по_акту_выполненных_работ" localSheetId="6">#REF!</definedName>
    <definedName name="Трудоемкость_основных_рабочих_по_акту_выполненных_работ" localSheetId="6">#REF!</definedName>
    <definedName name="ТС1" localSheetId="6">#REF!</definedName>
    <definedName name="ттт" localSheetId="6">#REF!</definedName>
    <definedName name="Тульская_область" localSheetId="6">#REF!</definedName>
    <definedName name="тыс" localSheetId="6">{0,"тысячz";1,"тысячаz";2,"тысячиz";5,"тысячz"}</definedName>
    <definedName name="тьбю" localSheetId="6">#REF!</definedName>
    <definedName name="тьтб" localSheetId="6">#REF!</definedName>
    <definedName name="тьюит" localSheetId="6">#REF!</definedName>
    <definedName name="Тюменская_область" localSheetId="6">#REF!</definedName>
    <definedName name="Тюменская_область_1" localSheetId="6">#REF!</definedName>
    <definedName name="у" localSheetId="6">#REF!</definedName>
    <definedName name="убыль" localSheetId="6">#REF!</definedName>
    <definedName name="уг" localSheetId="6">#REF!</definedName>
    <definedName name="Удмуртская_Республика" localSheetId="6">#REF!</definedName>
    <definedName name="Удмуртская_Республика_1" localSheetId="6">#REF!</definedName>
    <definedName name="уено" localSheetId="6">#REF!</definedName>
    <definedName name="уенонео" localSheetId="6">#REF!</definedName>
    <definedName name="уер" localSheetId="6">#REF!</definedName>
    <definedName name="уеро" localSheetId="6">#REF!</definedName>
    <definedName name="уерор" localSheetId="6">#REF!</definedName>
    <definedName name="ук" localSheetId="6">#REF!</definedName>
    <definedName name="уке" localSheetId="6">#REF!</definedName>
    <definedName name="укее" localSheetId="6">#REF!</definedName>
    <definedName name="укк_м" localSheetId="6">#REF!</definedName>
    <definedName name="Укрупненный_норматив_НР_для_расчета_в_текущих_ценах_и_ценах_2001г." localSheetId="6">#REF!</definedName>
    <definedName name="Укрупненный_норматив_НР_для_расчета_в_ценах_1984г." localSheetId="6">#REF!</definedName>
    <definedName name="Укрупненный_норматив_СП_для_расчета_в_текущих_ценах_и_ценах_2001г." localSheetId="6">#REF!</definedName>
    <definedName name="Укрупненный_норматив_СП_для_расчета_в_ценах_1984г." localSheetId="6">#REF!</definedName>
    <definedName name="укц" localSheetId="6">#REF!</definedName>
    <definedName name="Ульяновская_область" localSheetId="6">#REF!</definedName>
    <definedName name="уне" localSheetId="6">#REF!</definedName>
    <definedName name="уно" localSheetId="6">#REF!</definedName>
    <definedName name="уо" localSheetId="6">#REF!</definedName>
    <definedName name="уое" localSheetId="6">#REF!</definedName>
    <definedName name="упроуо" localSheetId="6">#REF!</definedName>
    <definedName name="упрт" localSheetId="6">#REF!</definedName>
    <definedName name="ур" localSheetId="6">#REF!</definedName>
    <definedName name="уре" localSheetId="6">#REF!</definedName>
    <definedName name="урк" localSheetId="6">#REF!</definedName>
    <definedName name="урн" localSheetId="6">#REF!</definedName>
    <definedName name="урс" localSheetId="6">#REF!</definedName>
    <definedName name="урс123" localSheetId="6">#REF!</definedName>
    <definedName name="Условия_ВЛ" localSheetId="6">#REF!</definedName>
    <definedName name="Условия_КЛ" localSheetId="6">#REF!</definedName>
    <definedName name="УслугиТОиР_ГС" localSheetId="6">#REF!</definedName>
    <definedName name="УслугиТОиР_ЭСС" localSheetId="6">#REF!</definedName>
    <definedName name="уу" localSheetId="6">#REF!</definedName>
    <definedName name="уцуц" localSheetId="6">#REF!</definedName>
    <definedName name="Участок" localSheetId="6">#REF!</definedName>
    <definedName name="УчестьСлияние" localSheetId="6">#REF!</definedName>
    <definedName name="ушщпгу" localSheetId="6">#REF!</definedName>
    <definedName name="ф" localSheetId="6">#REF!</definedName>
    <definedName name="ф1" localSheetId="6">#REF!</definedName>
    <definedName name="Ф10" localSheetId="6">#REF!</definedName>
    <definedName name="Ф100" localSheetId="6">#REF!</definedName>
    <definedName name="Ф2" localSheetId="6">#REF!</definedName>
    <definedName name="Ф5" localSheetId="6">#REF!</definedName>
    <definedName name="Ф5.1" localSheetId="6">#REF!</definedName>
    <definedName name="Ф51" localSheetId="6">#REF!</definedName>
    <definedName name="Ф6" localSheetId="6">#REF!</definedName>
    <definedName name="Ф7" localSheetId="6">#REF!</definedName>
    <definedName name="Ф8" localSheetId="6">#REF!</definedName>
    <definedName name="Ф9" localSheetId="6">#REF!</definedName>
    <definedName name="Ф90" localSheetId="6">#REF!</definedName>
    <definedName name="Ф91" localSheetId="6">#REF!</definedName>
    <definedName name="фавр" localSheetId="6">#REF!</definedName>
    <definedName name="фапиаи" localSheetId="6">#REF!</definedName>
    <definedName name="фвап" localSheetId="6">#REF!</definedName>
    <definedName name="фвапив" localSheetId="6">#REF!</definedName>
    <definedName name="фед" localSheetId="6">#REF!</definedName>
    <definedName name="Финансирование_Y2017" localSheetId="6">#REF!</definedName>
    <definedName name="Финансирование_Y2018" localSheetId="6">#REF!</definedName>
    <definedName name="Финансирование_Y2019" localSheetId="6">#REF!</definedName>
    <definedName name="Финансирование_Y2020" localSheetId="6">#REF!</definedName>
    <definedName name="Финансирование_Y2021" localSheetId="6">#REF!</definedName>
    <definedName name="Финансирование_Y2022" localSheetId="6">#REF!</definedName>
    <definedName name="Финансирование_Y2023" localSheetId="6">#REF!</definedName>
    <definedName name="Финансирование_Y2024" localSheetId="6">#REF!</definedName>
    <definedName name="Финансирование_Y2025" localSheetId="6">#REF!</definedName>
    <definedName name="фнн" localSheetId="6">#REF!</definedName>
    <definedName name="фо_а_н_пц" localSheetId="6">#REF!</definedName>
    <definedName name="фо_а_с_пц" localSheetId="6">#REF!</definedName>
    <definedName name="фо_н_03" localSheetId="6">#REF!</definedName>
    <definedName name="фо_н_04" localSheetId="6">#REF!</definedName>
    <definedName name="ФОТ_АУП" localSheetId="6">#REF!</definedName>
    <definedName name="ФОТ_ПЭЭ" localSheetId="6">#REF!</definedName>
    <definedName name="ФОТ_ТП" localSheetId="6">#REF!</definedName>
    <definedName name="фукек" localSheetId="6">#REF!</definedName>
    <definedName name="ффггг" localSheetId="6">#REF!</definedName>
    <definedName name="ффф" localSheetId="6">#REF!</definedName>
    <definedName name="фффффф" localSheetId="6">#REF!</definedName>
    <definedName name="ффыв" localSheetId="6">#REF!</definedName>
    <definedName name="фыв" localSheetId="6">#REF!</definedName>
    <definedName name="Хабаровский_край" localSheetId="6">#REF!</definedName>
    <definedName name="Хабаровский_край_1" localSheetId="6">#REF!</definedName>
    <definedName name="Характеристика" localSheetId="6">#REF!</definedName>
    <definedName name="хд" localSheetId="6">#REF!</definedName>
    <definedName name="хх" localSheetId="6">#REF!</definedName>
    <definedName name="ц" localSheetId="6">#REF!</definedName>
    <definedName name="цакыф" localSheetId="6">#REF!</definedName>
    <definedName name="цена___0" localSheetId="6">#REF!</definedName>
    <definedName name="цена___0___0" localSheetId="6">#REF!</definedName>
    <definedName name="цена___0___0___0" localSheetId="6">#REF!</definedName>
    <definedName name="цена___0___0___0___0" localSheetId="6">#REF!</definedName>
    <definedName name="цена___0___0___2" localSheetId="6">#REF!</definedName>
    <definedName name="цена___0___0___3" localSheetId="6">#REF!</definedName>
    <definedName name="цена___0___0___4" localSheetId="6">#REF!</definedName>
    <definedName name="цена___0___1" localSheetId="6">#REF!</definedName>
    <definedName name="цена___0___10" localSheetId="6">#REF!</definedName>
    <definedName name="цена___0___12" localSheetId="6">#REF!</definedName>
    <definedName name="цена___0___2" localSheetId="6">#REF!</definedName>
    <definedName name="цена___0___2___0" localSheetId="6">#REF!</definedName>
    <definedName name="цена___0___3" localSheetId="6">#REF!</definedName>
    <definedName name="цена___0___4" localSheetId="6">#REF!</definedName>
    <definedName name="цена___0___5" localSheetId="6">#REF!</definedName>
    <definedName name="цена___0___6" localSheetId="6">#REF!</definedName>
    <definedName name="цена___0___8" localSheetId="6">#REF!</definedName>
    <definedName name="цена___1" localSheetId="6">#REF!</definedName>
    <definedName name="цена___1___0" localSheetId="6">#REF!</definedName>
    <definedName name="цена___10" localSheetId="6">#REF!</definedName>
    <definedName name="цена___10___0___0" localSheetId="6">#REF!</definedName>
    <definedName name="цена___10___1" localSheetId="6">#REF!</definedName>
    <definedName name="цена___10___10" localSheetId="6">#REF!</definedName>
    <definedName name="цена___10___12" localSheetId="6">#REF!</definedName>
    <definedName name="цена___11" localSheetId="6">#REF!</definedName>
    <definedName name="цена___11___10" localSheetId="6">#REF!</definedName>
    <definedName name="цена___11___2" localSheetId="6">#REF!</definedName>
    <definedName name="цена___11___4" localSheetId="6">#REF!</definedName>
    <definedName name="цена___11___6" localSheetId="6">#REF!</definedName>
    <definedName name="цена___11___8" localSheetId="6">#REF!</definedName>
    <definedName name="цена___2" localSheetId="6">#REF!</definedName>
    <definedName name="цена___2___0" localSheetId="6">#REF!</definedName>
    <definedName name="цена___2___0___0" localSheetId="6">#REF!</definedName>
    <definedName name="цена___2___0___0___0" localSheetId="6">#REF!</definedName>
    <definedName name="цена___2___1" localSheetId="6">#REF!</definedName>
    <definedName name="цена___2___10" localSheetId="6">#REF!</definedName>
    <definedName name="цена___2___12" localSheetId="6">#REF!</definedName>
    <definedName name="цена___2___2" localSheetId="6">#REF!</definedName>
    <definedName name="цена___2___3" localSheetId="6">#REF!</definedName>
    <definedName name="цена___2___4" localSheetId="6">#REF!</definedName>
    <definedName name="цена___2___6" localSheetId="6">#REF!</definedName>
    <definedName name="цена___2___8" localSheetId="6">#REF!</definedName>
    <definedName name="цена___3" localSheetId="6">#REF!</definedName>
    <definedName name="цена___3___0" localSheetId="6">#REF!</definedName>
    <definedName name="цена___3___10" localSheetId="6">#REF!</definedName>
    <definedName name="цена___3___2" localSheetId="6">#REF!</definedName>
    <definedName name="цена___3___3" localSheetId="6">#REF!</definedName>
    <definedName name="цена___3___4" localSheetId="6">#REF!</definedName>
    <definedName name="цена___3___6" localSheetId="6">#REF!</definedName>
    <definedName name="цена___3___8" localSheetId="6">#REF!</definedName>
    <definedName name="цена___4" localSheetId="6">#REF!</definedName>
    <definedName name="цена___4___0___0" localSheetId="6">#REF!</definedName>
    <definedName name="цена___4___0___0___0" localSheetId="6">#REF!</definedName>
    <definedName name="цена___4___10" localSheetId="6">#REF!</definedName>
    <definedName name="цена___4___12" localSheetId="6">#REF!</definedName>
    <definedName name="цена___4___2" localSheetId="6">#REF!</definedName>
    <definedName name="цена___4___3" localSheetId="6">#REF!</definedName>
    <definedName name="цена___4___4" localSheetId="6">#REF!</definedName>
    <definedName name="цена___4___6" localSheetId="6">#REF!</definedName>
    <definedName name="цена___4___8" localSheetId="6">#REF!</definedName>
    <definedName name="цена___5___0" localSheetId="6">#REF!</definedName>
    <definedName name="цена___5___0___0" localSheetId="6">#REF!</definedName>
    <definedName name="цена___5___0___0___0" localSheetId="6">#REF!</definedName>
    <definedName name="цена___6___0" localSheetId="6">#REF!</definedName>
    <definedName name="цена___6___0___0" localSheetId="6">#REF!</definedName>
    <definedName name="цена___6___0___0___0" localSheetId="6">#REF!</definedName>
    <definedName name="цена___6___1" localSheetId="6">#REF!</definedName>
    <definedName name="цена___6___10" localSheetId="6">#REF!</definedName>
    <definedName name="цена___6___12" localSheetId="6">#REF!</definedName>
    <definedName name="цена___6___2" localSheetId="6">#REF!</definedName>
    <definedName name="цена___6___4" localSheetId="6">#REF!</definedName>
    <definedName name="цена___6___6" localSheetId="6">#REF!</definedName>
    <definedName name="цена___6___8" localSheetId="6">#REF!</definedName>
    <definedName name="цена___7" localSheetId="6">#REF!</definedName>
    <definedName name="цена___7___0" localSheetId="6">#REF!</definedName>
    <definedName name="цена___7___10" localSheetId="6">#REF!</definedName>
    <definedName name="цена___7___2" localSheetId="6">#REF!</definedName>
    <definedName name="цена___7___4" localSheetId="6">#REF!</definedName>
    <definedName name="цена___7___6" localSheetId="6">#REF!</definedName>
    <definedName name="цена___7___8" localSheetId="6">#REF!</definedName>
    <definedName name="цена___8" localSheetId="6">#REF!</definedName>
    <definedName name="цена___8___0" localSheetId="6">#REF!</definedName>
    <definedName name="цена___8___0___0" localSheetId="6">#REF!</definedName>
    <definedName name="цена___8___0___0___0" localSheetId="6">#REF!</definedName>
    <definedName name="цена___8___1" localSheetId="6">#REF!</definedName>
    <definedName name="цена___8___10" localSheetId="6">#REF!</definedName>
    <definedName name="цена___8___12" localSheetId="6">#REF!</definedName>
    <definedName name="цена___8___2" localSheetId="6">#REF!</definedName>
    <definedName name="цена___8___4" localSheetId="6">#REF!</definedName>
    <definedName name="цена___8___6" localSheetId="6">#REF!</definedName>
    <definedName name="цена___8___8" localSheetId="6">#REF!</definedName>
    <definedName name="цена___9" localSheetId="6">#REF!</definedName>
    <definedName name="цена___9___0" localSheetId="6">#REF!</definedName>
    <definedName name="цена___9___0___0" localSheetId="6">#REF!</definedName>
    <definedName name="цена___9___0___0___0" localSheetId="6">#REF!</definedName>
    <definedName name="цена___9___10" localSheetId="6">#REF!</definedName>
    <definedName name="цена___9___2" localSheetId="6">#REF!</definedName>
    <definedName name="цена___9___4" localSheetId="6">#REF!</definedName>
    <definedName name="цена___9___6" localSheetId="6">#REF!</definedName>
    <definedName name="цена___9___8" localSheetId="6">#REF!</definedName>
    <definedName name="ЦенаОбслед" localSheetId="6">#REF!</definedName>
    <definedName name="ЦенаШурфов" localSheetId="6">#REF!</definedName>
    <definedName name="цук" localSheetId="6">#REF!</definedName>
    <definedName name="цукеп" localSheetId="6">#REF!</definedName>
    <definedName name="цукцук" localSheetId="6">#REF!</definedName>
    <definedName name="цукцукуцкцук" localSheetId="6">#REF!</definedName>
    <definedName name="цукцукцук" localSheetId="6">#REF!</definedName>
    <definedName name="цфйе" localSheetId="6">#REF!</definedName>
    <definedName name="цц" localSheetId="6">#REF!</definedName>
    <definedName name="ццц" localSheetId="6">#REF!</definedName>
    <definedName name="чапо" localSheetId="6">#REF!</definedName>
    <definedName name="чапр" localSheetId="6">#REF!</definedName>
    <definedName name="Части_и_главы" localSheetId="6">#REF!</definedName>
    <definedName name="Челябинская_область" localSheetId="6">#REF!</definedName>
    <definedName name="Челябинская_область_1" localSheetId="6">#REF!</definedName>
    <definedName name="черт." localSheetId="6">#REF!</definedName>
    <definedName name="четвертый" localSheetId="6">#REF!</definedName>
    <definedName name="Чеченская_Республика" localSheetId="6">#REF!</definedName>
    <definedName name="Численность_АУПИА" localSheetId="6">#REF!</definedName>
    <definedName name="Численность_АУПФ" localSheetId="6">#REF!</definedName>
    <definedName name="Численность_ПЭЭ" localSheetId="6">#REF!</definedName>
    <definedName name="Численность_ТП" localSheetId="6">#REF!</definedName>
    <definedName name="Читинская_область" localSheetId="6">#REF!</definedName>
    <definedName name="Читинская_область_1" localSheetId="6">#REF!</definedName>
    <definedName name="чмтчмт" localSheetId="6">#REF!</definedName>
    <definedName name="чмтчт" localSheetId="6">#REF!</definedName>
    <definedName name="чс" localSheetId="6">#REF!</definedName>
    <definedName name="чсапр" localSheetId="6">#REF!</definedName>
    <definedName name="чсиь" localSheetId="6">#REF!</definedName>
    <definedName name="чсмт" localSheetId="6">#REF!</definedName>
    <definedName name="чстм" localSheetId="6">#REF!</definedName>
    <definedName name="чт" localSheetId="6">#REF!</definedName>
    <definedName name="чтм" localSheetId="6">#REF!</definedName>
    <definedName name="чть" localSheetId="6">#REF!</definedName>
    <definedName name="Чувашская_Республика___Чувашия" localSheetId="6">#REF!</definedName>
    <definedName name="Чукотский_автономный_округ" localSheetId="6">#REF!</definedName>
    <definedName name="Чукотский_автономный_округ_1" localSheetId="6">#REF!</definedName>
    <definedName name="ш" localSheetId="6">#REF!</definedName>
    <definedName name="Шапка" localSheetId="6">#REF!</definedName>
    <definedName name="Шапка2" localSheetId="6">#REF!</definedName>
    <definedName name="шгд" localSheetId="6">#REF!</definedName>
    <definedName name="шдгшж" localSheetId="6">#REF!</definedName>
    <definedName name="шестой" localSheetId="6">#REF!</definedName>
    <definedName name="Шесть" localSheetId="6">#REF!</definedName>
    <definedName name="Шкафы_ТМ" localSheetId="6">#REF!</definedName>
    <definedName name="шоссе" localSheetId="6">#REF!</definedName>
    <definedName name="шплю" localSheetId="6">#REF!</definedName>
    <definedName name="шпр" localSheetId="6">#REF!</definedName>
    <definedName name="шш" localSheetId="6">#REF!</definedName>
    <definedName name="шшш" localSheetId="6">#REF!</definedName>
    <definedName name="шщгщ9шщллщ" localSheetId="6">#REF!</definedName>
    <definedName name="щжэдж" localSheetId="6">#REF!</definedName>
    <definedName name="щшшщрг" localSheetId="6">#REF!</definedName>
    <definedName name="щщ" localSheetId="6">#REF!</definedName>
    <definedName name="ъхз" localSheetId="6">#REF!</definedName>
    <definedName name="ыа" localSheetId="6">#REF!</definedName>
    <definedName name="ыаоаы" localSheetId="6">#REF!</definedName>
    <definedName name="ыаоаыо" localSheetId="6">#REF!</definedName>
    <definedName name="ыаоаып" localSheetId="6">#REF!</definedName>
    <definedName name="ыаоп" localSheetId="6">#REF!</definedName>
    <definedName name="ыапо" localSheetId="6">#REF!</definedName>
    <definedName name="ыапоапоао" localSheetId="6">#REF!</definedName>
    <definedName name="ыапоаыо" localSheetId="6">#REF!</definedName>
    <definedName name="ыапоы" localSheetId="6">#REF!</definedName>
    <definedName name="ыапоыа" localSheetId="6">#REF!</definedName>
    <definedName name="ыапраыр" localSheetId="6">#REF!</definedName>
    <definedName name="ыаыаы" localSheetId="6">#REF!</definedName>
    <definedName name="ЫВGGGGGGGGGGGGGGG" localSheetId="6">#REF!</definedName>
    <definedName name="ыва" localSheetId="6">#REF!</definedName>
    <definedName name="ываф" localSheetId="6">#REF!</definedName>
    <definedName name="Ываы" localSheetId="6">#REF!</definedName>
    <definedName name="ЫВаЫа" localSheetId="6">#REF!</definedName>
    <definedName name="ЫВаЫваав" localSheetId="6">#REF!</definedName>
    <definedName name="ывпавар" localSheetId="6">#REF!</definedName>
    <definedName name="ыВПВП" localSheetId="6">#REF!</definedName>
    <definedName name="ывпыпвфкпа" localSheetId="6">#REF!</definedName>
    <definedName name="ыкен" localSheetId="6">#REF!</definedName>
    <definedName name="ыопвпо" localSheetId="6">#REF!</definedName>
    <definedName name="ып" localSheetId="6">#REF!</definedName>
    <definedName name="ыпаота" localSheetId="6">#REF!</definedName>
    <definedName name="ыпартап" localSheetId="6">#REF!</definedName>
    <definedName name="ыпатапт" localSheetId="6">#REF!</definedName>
    <definedName name="ыпми" localSheetId="6">#REF!</definedName>
    <definedName name="ыпо" localSheetId="6">#REF!</definedName>
    <definedName name="ыпоыа" localSheetId="6">#REF!</definedName>
    <definedName name="ыпоыапо" localSheetId="6">#REF!</definedName>
    <definedName name="ыпр" localSheetId="6">#REF!</definedName>
    <definedName name="ыпрапр" localSheetId="6">#REF!</definedName>
    <definedName name="ыпры" localSheetId="6">#REF!</definedName>
    <definedName name="ырипыр" localSheetId="6">#REF!</definedName>
    <definedName name="ырп" localSheetId="6">#REF!</definedName>
    <definedName name="ыукнр" localSheetId="6">#REF!</definedName>
    <definedName name="ыыы" localSheetId="6">#REF!</definedName>
    <definedName name="ыыыы" localSheetId="6">#REF!</definedName>
    <definedName name="ьбюбб" localSheetId="6">#REF!</definedName>
    <definedName name="ьбют" localSheetId="6">#REF!</definedName>
    <definedName name="ьвпрьрп" localSheetId="6">#REF!</definedName>
    <definedName name="ьврп" localSheetId="6">#REF!</definedName>
    <definedName name="ьдолдлю" localSheetId="6">#REF!</definedName>
    <definedName name="ьорл" localSheetId="6">#REF!</definedName>
    <definedName name="ьпрьп" localSheetId="6">#REF!</definedName>
    <definedName name="ььь" localSheetId="6">#REF!</definedName>
    <definedName name="э" localSheetId="6">#REF!</definedName>
    <definedName name="эк" localSheetId="6">#REF!</definedName>
    <definedName name="эк1" localSheetId="6">#REF!</definedName>
    <definedName name="эко" localSheetId="6">#REF!</definedName>
    <definedName name="эко1" localSheetId="6">#REF!</definedName>
    <definedName name="экол1" localSheetId="6">#REF!</definedName>
    <definedName name="экол2" localSheetId="6">#REF!</definedName>
    <definedName name="Экол3" localSheetId="6">#REF!</definedName>
    <definedName name="эколог" localSheetId="6">#REF!</definedName>
    <definedName name="ЭКСПО" localSheetId="6">#REF!</definedName>
    <definedName name="ЭКСПОФОРУМ" localSheetId="6">#REF!</definedName>
    <definedName name="экт" localSheetId="6">#REF!</definedName>
    <definedName name="электроэнер" localSheetId="6">#REF!</definedName>
    <definedName name="электроэнергия" localSheetId="6">#REF!</definedName>
    <definedName name="ЭлеСи" localSheetId="6">#REF!</definedName>
    <definedName name="ЭлеСи_1" localSheetId="6">#REF!</definedName>
    <definedName name="элрасч" localSheetId="6">#REF!</definedName>
    <definedName name="ЭЛСИ_Т" localSheetId="6">#REF!</definedName>
    <definedName name="юдшншджгп" localSheetId="6">#REF!</definedName>
    <definedName name="ЮФУ" localSheetId="6">#REF!</definedName>
    <definedName name="ЮФУ2" localSheetId="6">#REF!</definedName>
    <definedName name="юююю" localSheetId="6">#REF!</definedName>
    <definedName name="я" localSheetId="6">#REF!</definedName>
    <definedName name="яапт" localSheetId="6">#REF!</definedName>
    <definedName name="яапяяяя" localSheetId="6">#REF!</definedName>
    <definedName name="явапяап" localSheetId="6">#REF!</definedName>
    <definedName name="явапявп" localSheetId="6">#REF!</definedName>
    <definedName name="явар" localSheetId="6">#REF!</definedName>
    <definedName name="яваряра" localSheetId="6">#REF!</definedName>
    <definedName name="ярая" localSheetId="6">#REF!</definedName>
    <definedName name="яраяраря" localSheetId="6">#REF!</definedName>
    <definedName name="яроптап" localSheetId="6">#REF!</definedName>
    <definedName name="Ярославская_область" localSheetId="6">#REF!</definedName>
    <definedName name="_def2000г" localSheetId="8">#REF!</definedName>
    <definedName name="_def2001г" localSheetId="8">#REF!</definedName>
    <definedName name="_def2002г" localSheetId="8">#REF!</definedName>
    <definedName name="_inf2000" localSheetId="8">#REF!</definedName>
    <definedName name="_inf2001" localSheetId="8">#REF!</definedName>
    <definedName name="_inf2002" localSheetId="8">#REF!</definedName>
    <definedName name="_inf2003" localSheetId="8">#REF!</definedName>
    <definedName name="_inf2004" localSheetId="8">#REF!</definedName>
    <definedName name="_inf2005" localSheetId="8">#REF!</definedName>
    <definedName name="_inf2006" localSheetId="8">#REF!</definedName>
    <definedName name="_inf2007" localSheetId="8">#REF!</definedName>
    <definedName name="_inf2008" localSheetId="8">#REF!</definedName>
    <definedName name="_inf2009" localSheetId="8">#REF!</definedName>
    <definedName name="_inf2010" localSheetId="8">#REF!</definedName>
    <definedName name="_inf2011" localSheetId="8">#REF!</definedName>
    <definedName name="_inf2012" localSheetId="8">#REF!</definedName>
    <definedName name="_inf2013" localSheetId="8">#REF!</definedName>
    <definedName name="_inf2014" localSheetId="8">#REF!</definedName>
    <definedName name="_inf2015" localSheetId="8">#REF!</definedName>
    <definedName name="a04t" localSheetId="8">#REF!</definedName>
    <definedName name="DOLL" localSheetId="8">#REF!</definedName>
    <definedName name="Excel_BuiltIn_Print_Area_1" localSheetId="8">#REF!</definedName>
    <definedName name="Excel_BuiltIn_Print_Area_4" localSheetId="8">#REF!</definedName>
    <definedName name="Excel_BuiltIn_Print_Area_5" localSheetId="8">#REF!</definedName>
    <definedName name="ff" localSheetId="8">#REF!</definedName>
    <definedName name="gggg" localSheetId="8">#REF!</definedName>
    <definedName name="Global.MNULL" localSheetId="8">#REF!</definedName>
    <definedName name="Global.NULL" localSheetId="8">#REF!</definedName>
    <definedName name="LOCAL_MYSQL_DATE_FORMAT" localSheetId="8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8">{"","одинz","дваz","триz","четыреz","пятьz","шестьz","семьz","восемьz","девятьz"}</definedName>
    <definedName name="n_2" localSheetId="8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8">{"";1;"двадцатьz";"тридцатьz";"сорокz";"пятьдесятz";"шестьдесятz";"семьдесятz";"восемьдесятz";"девяностоz"}</definedName>
    <definedName name="n_4" localSheetId="8">{"","стоz","двестиz","тристаz","четырестаz","пятьсотz","шестьсотz","семьсотz","восемьсотz","девятьсотz"}</definedName>
    <definedName name="n_5" localSheetId="8">{"","однаz","двеz","триz","четыреz","пятьz","шестьz","семьz","восемьz","девятьz"}</definedName>
    <definedName name="n0x" localSheetId="8">IF(ФОТр.тек.!n_3=1,ФОТр.тек.!n_2,ФОТр.тек.!n_3&amp;ФОТр.тек.!n_1)</definedName>
    <definedName name="n1x" localSheetId="8">IF(ФОТр.тек.!n_3=1,ФОТр.тек.!n_2,ФОТр.тек.!n_3&amp;ФОТр.тек.!n_5)</definedName>
    <definedName name="time" localSheetId="8">#REF!</definedName>
    <definedName name="wrn.1." localSheetId="8">{#N/A,#N/A,FALSE,"Шаблон_Спец1"}</definedName>
    <definedName name="wrn.Aging._.and._.Trend._.Analysis." localSheetId="8">{#N/A,#N/A,FALSE,"Aging Summary";#N/A,#N/A,FALSE,"Ratio Analysis";#N/A,#N/A,FALSE,"Test 120 Day Accts";#N/A,#N/A,FALSE,"Tickmarks"}</definedName>
    <definedName name="wrn.Aging.and._Trend._.Analysis.2" localSheetId="8">{#N/A,#N/A,FALSE,"Aging Summary";#N/A,#N/A,FALSE,"Ratio Analysis";#N/A,#N/A,FALSE,"Test 120 Day Accts";#N/A,#N/A,FALSE,"Tickmarks"}</definedName>
    <definedName name="wrn.basicfin." localSheetId="8">{"assets",#N/A,FALSE,"historicBS";"liab",#N/A,FALSE,"historicBS";"is",#N/A,FALSE,"historicIS";"ratios",#N/A,FALSE,"ratios"}</definedName>
    <definedName name="wrn.basicfin.2" localSheetId="8">{"assets",#N/A,FALSE,"historicBS";"liab",#N/A,FALSE,"historicBS";"is",#N/A,FALSE,"historicIS";"ratios",#N/A,FALSE,"ratios"}</definedName>
    <definedName name="wrn.Departmentals." localSheetId="8">{#N/A,#N/A,TRUE,"Engineering Dept";#N/A,#N/A,TRUE,"Sales Dept";#N/A,#N/A,TRUE,"Marketing Dept";#N/A,#N/A,TRUE,"Admin Dept"}</definedName>
    <definedName name="wrn.Departments." localSheetId="8">{#N/A,#N/A,FALSE,"Engineering Dept";#N/A,#N/A,FALSE,"Sales Dept";#N/A,#N/A,FALSE,"Marketing Dept";#N/A,#N/A,FALSE,"Admin Dept";#N/A,#N/A,FALSE,"Total Operating Expenses"}</definedName>
    <definedName name="wrn.Financials." localSheetId="8">{#N/A,#N/A,TRUE,"Balance Sheet";#N/A,#N/A,TRUE,"Income Statement";#N/A,#N/A,TRUE,"Statement of Cash Flows";#N/A,#N/A,TRUE,"Key Indicators"}</definedName>
    <definedName name="wrn.glc." localSheetId="8">{"glcbs",#N/A,FALSE,"GLCBS";"glccsbs",#N/A,FALSE,"GLCCSBS";"glcis",#N/A,FALSE,"GLCIS";"glccsis",#N/A,FALSE,"GLCCSIS";"glcrat1",#N/A,FALSE,"GLC-ratios1"}</definedName>
    <definedName name="wrn.print.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" localSheetId="8">#REF!</definedName>
    <definedName name="вввввввв" localSheetId="8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8">{#N/A,#N/A,FALSE,"Aging Summary";#N/A,#N/A,FALSE,"Ratio Analysis";#N/A,#N/A,FALSE,"Test 120 Day Accts";#N/A,#N/A,FALSE,"Tickmarks"}</definedName>
    <definedName name="д" localSheetId="8">#REF!</definedName>
    <definedName name="дд" localSheetId="8">#REF!</definedName>
    <definedName name="дддд" localSheetId="8">#REF!</definedName>
    <definedName name="де" localSheetId="8">#REF!</definedName>
    <definedName name="дефл." localSheetId="8">#REF!</definedName>
    <definedName name="до" localSheetId="8">#REF!</definedName>
    <definedName name="дол" localSheetId="8">#REF!</definedName>
    <definedName name="ДС" localSheetId="8">#REF!</definedName>
    <definedName name="ж" localSheetId="8">#REF!</definedName>
    <definedName name="зз" localSheetId="8">#REF!</definedName>
    <definedName name="иии" localSheetId="8">#REF!</definedName>
    <definedName name="кк" localSheetId="8">#REF!</definedName>
    <definedName name="корр" localSheetId="8">{#N/A,#N/A,FALSE,"Шаблон_Спец1"}</definedName>
    <definedName name="лд" localSheetId="8">#REF!</definedName>
    <definedName name="лдд" localSheetId="8">#REF!</definedName>
    <definedName name="лл" localSheetId="8">#REF!</definedName>
    <definedName name="ллл" localSheetId="8">#REF!</definedName>
    <definedName name="мил" localSheetId="8">{0,"овz";1,"z";2,"аz";5,"овz"}</definedName>
    <definedName name="Модель2" localSheetId="8">#REF!</definedName>
    <definedName name="нн" localSheetId="8">#REF!</definedName>
    <definedName name="нр" localSheetId="8">граж</definedName>
    <definedName name="ол" localSheetId="8">#REF!</definedName>
    <definedName name="ооо" localSheetId="8">#REF!</definedName>
    <definedName name="ппп" localSheetId="8">#REF!</definedName>
    <definedName name="Разработка_проекта__Строительство_подземного_пешеходного_перехода_у_ст._метро__Гражданский_проспект" localSheetId="8">граж</definedName>
    <definedName name="С" localSheetId="8">{#N/A,#N/A,FALSE,"Шаблон_Спец1"}</definedName>
    <definedName name="ттт" localSheetId="8">#REF!</definedName>
    <definedName name="тыс" localSheetId="8">{0,"тысячz";1,"тысячаz";2,"тысячиz";5,"тысячz"}</definedName>
    <definedName name="ффф" localSheetId="8">#REF!</definedName>
    <definedName name="хх" localSheetId="8">#REF!</definedName>
    <definedName name="цц" localSheetId="8">#REF!</definedName>
    <definedName name="шш" localSheetId="8">#REF!</definedName>
    <definedName name="щщ" localSheetId="8">#REF!</definedName>
    <definedName name="ььь" localSheetId="8">#REF!</definedName>
    <definedName name="э" localSheetId="8">#REF!</definedName>
    <definedName name="ЭКСПО" localSheetId="8">граж</definedName>
    <definedName name="ЭКСПОФОРУМ" localSheetId="8">граж</definedName>
    <definedName name="юююю" localSheetId="8">#REF!</definedName>
    <definedName name="_xlnm.Print_Area" localSheetId="8">'ФОТр.тек.'!$A$1:$F$13</definedName>
  </definedNames>
  <calcPr calcId="999999" fullCalcOnLoad="1"/>
</workbook>
</file>

<file path=xl/styles.xml><?xml version="1.0" encoding="utf-8"?>
<styleSheet xmlns="http://schemas.openxmlformats.org/spreadsheetml/2006/main">
  <numFmts count="10">
    <numFmt numFmtId="164" formatCode="_-* #,##0.00_-;\-* #,##0.00_-;_-* &quot;-&quot;??_-;_-@_-"/>
    <numFmt numFmtId="165" formatCode="#,##0.0"/>
    <numFmt numFmtId="166" formatCode="#,##0.000"/>
    <numFmt numFmtId="167" formatCode="0.0000"/>
    <numFmt numFmtId="168" formatCode="#,##0.0000"/>
    <numFmt numFmtId="169" formatCode="_-* #,##0.0\ _₽_-;\-* #,##0.0\ _₽_-;_-* &quot;-&quot;??\ _₽_-;_-@_-"/>
    <numFmt numFmtId="170" formatCode="0.0_ ;\-0.0\ "/>
    <numFmt numFmtId="171" formatCode="#,##0.00_ ;\-#,##0.00\ "/>
    <numFmt numFmtId="172" formatCode="#,##0.00000"/>
    <numFmt numFmtId="173" formatCode="0.000"/>
  </numFmts>
  <fonts count="21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Arial Cyr"/>
      <color rgb="FF0563C1"/>
      <sz val="10"/>
      <u val="single"/>
    </font>
    <font>
      <name val="Calibri"/>
      <color rgb="FF0563C1"/>
      <sz val="11"/>
      <u val="single"/>
    </font>
    <font>
      <name val="Calibri"/>
      <b val="1"/>
      <color rgb="FF000000"/>
      <sz val="11"/>
    </font>
    <font>
      <name val="Times New Roman"/>
      <color rgb="FF000000"/>
      <sz val="14"/>
    </font>
    <font>
      <name val="Times New Roman"/>
      <color rgb="FF000000"/>
      <sz val="12"/>
    </font>
    <font>
      <name val="Calibri"/>
      <color rgb="FF000000"/>
      <sz val="12"/>
    </font>
    <font>
      <name val="Calibri"/>
      <color rgb="FFE7E6E6"/>
      <sz val="11"/>
    </font>
    <font>
      <name val="Calibri"/>
      <color rgb="FFFF0000"/>
      <sz val="11"/>
    </font>
    <font>
      <name val="Arial"/>
      <color rgb="FF000000"/>
      <sz val="8"/>
    </font>
    <font>
      <name val="Calibri"/>
      <color rgb="FFBFBFBF"/>
      <sz val="11"/>
    </font>
    <font>
      <name val="Arial"/>
      <i val="1"/>
      <color rgb="FF000000"/>
      <sz val="10"/>
    </font>
    <font>
      <name val="Times New Roman"/>
      <b val="1"/>
      <color rgb="FF000000"/>
      <sz val="14"/>
    </font>
    <font>
      <name val="Arial"/>
      <color rgb="FFFF0000"/>
      <sz val="11"/>
    </font>
    <font>
      <name val="Times New Roman"/>
      <b val="1"/>
      <color rgb="FF000000"/>
      <sz val="12"/>
    </font>
    <font>
      <name val="Calibri"/>
      <b val="1"/>
      <color rgb="FF000000"/>
      <sz val="11"/>
      <vertAlign val="subscript"/>
    </font>
    <font>
      <name val="Calibri"/>
      <color rgb="FF000000"/>
      <sz val="11"/>
      <vertAlign val="subscript"/>
    </font>
  </fonts>
  <fills count="6">
    <fill>
      <patternFill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4BAC3"/>
        <bgColor rgb="FFFFFFFF"/>
      </patternFill>
    </fill>
    <fill>
      <patternFill patternType="solid">
        <fgColor rgb="FFD9E2F3"/>
        <bgColor rgb="FFFFFFFF"/>
      </patternFill>
    </fill>
    <fill>
      <patternFill patternType="solid">
        <fgColor rgb="FFFFFF00"/>
        <bgColor rgb="FFFFFFFF"/>
      </patternFill>
    </fill>
  </fills>
  <borders count="2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271">
    <xf numFmtId="0" fontId="0" fillId="0" borderId="0" pivotButton="0" quotePrefix="0" xfId="0"/>
    <xf numFmtId="0" fontId="1" fillId="0" borderId="0" pivotButton="0" quotePrefix="0" xfId="0"/>
    <xf numFmtId="0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164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0" fillId="0" borderId="0" pivotButton="0" quotePrefix="0" xfId="0"/>
    <xf numFmtId="49" fontId="2" fillId="0" borderId="0" applyAlignment="1" pivotButton="0" quotePrefix="0" xfId="0">
      <alignment horizontal="left" vertical="center"/>
    </xf>
    <xf numFmtId="0" fontId="0" fillId="0" borderId="1" applyAlignment="1" pivotButton="0" quotePrefix="0" xfId="0">
      <alignment horizontal="center" vertical="center"/>
    </xf>
    <xf numFmtId="49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5" fillId="0" borderId="0" applyAlignment="1" pivotButton="0" quotePrefix="0" xfId="0">
      <alignment vertical="center"/>
    </xf>
    <xf numFmtId="0" fontId="6" fillId="0" borderId="0" applyAlignment="1" pivotButton="0" quotePrefix="0" xfId="0">
      <alignment vertical="center"/>
    </xf>
    <xf numFmtId="165" fontId="0" fillId="0" borderId="1" applyAlignment="1" pivotButton="0" quotePrefix="0" xfId="0">
      <alignment horizontal="center" vertical="center"/>
    </xf>
    <xf numFmtId="166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vertical="center" wrapText="1"/>
    </xf>
    <xf numFmtId="167" fontId="0" fillId="2" borderId="1" applyAlignment="1" pivotButton="0" quotePrefix="0" xfId="0">
      <alignment horizontal="center" vertical="center"/>
    </xf>
    <xf numFmtId="0" fontId="0" fillId="0" borderId="1" applyAlignment="1" pivotButton="0" quotePrefix="0" xfId="0">
      <alignment wrapText="1"/>
    </xf>
    <xf numFmtId="0" fontId="7" fillId="0" borderId="1" applyAlignment="1" pivotButton="0" quotePrefix="0" xfId="0">
      <alignment vertical="center" wrapText="1"/>
    </xf>
    <xf numFmtId="4" fontId="7" fillId="0" borderId="1" applyAlignment="1" pivotButton="0" quotePrefix="0" xfId="0">
      <alignment horizontal="center" vertical="center"/>
    </xf>
    <xf numFmtId="0" fontId="8" fillId="0" borderId="0" applyAlignment="1" pivotButton="0" quotePrefix="0" xfId="0">
      <alignment horizontal="right" vertical="center"/>
    </xf>
    <xf numFmtId="0" fontId="8" fillId="0" borderId="0" applyAlignment="1" pivotButton="0" quotePrefix="0" xfId="0">
      <alignment horizontal="justify" vertical="center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justify" vertic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right"/>
    </xf>
    <xf numFmtId="10" fontId="9" fillId="0" borderId="1" applyAlignment="1" pivotButton="0" quotePrefix="0" xfId="0">
      <alignment horizontal="center" vertical="center" wrapText="1"/>
    </xf>
    <xf numFmtId="49" fontId="0" fillId="0" borderId="0" pivotButton="0" quotePrefix="0" xfId="0"/>
    <xf numFmtId="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1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center" vertical="center" wrapText="1"/>
    </xf>
    <xf numFmtId="164" fontId="3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vertical="center" wrapText="1"/>
    </xf>
    <xf numFmtId="0" fontId="0" fillId="0" borderId="0" pivotButton="0" quotePrefix="0" xfId="0"/>
    <xf numFmtId="0" fontId="2" fillId="0" borderId="1" applyAlignment="1" pivotButton="0" quotePrefix="0" xfId="0">
      <alignment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1" fillId="0" borderId="0" pivotButton="0" quotePrefix="0" xfId="0"/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pivotButton="0" quotePrefix="0" xfId="0"/>
    <xf numFmtId="0" fontId="2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164" fontId="1" fillId="0" borderId="0" pivotButton="0" quotePrefix="0" xfId="0"/>
    <xf numFmtId="0" fontId="2" fillId="0" borderId="1" applyAlignment="1" pivotButton="0" quotePrefix="0" xfId="0">
      <alignment horizontal="left" vertical="center" wrapText="1"/>
    </xf>
    <xf numFmtId="168" fontId="2" fillId="0" borderId="1" applyAlignment="1" pivotButton="0" quotePrefix="0" xfId="0">
      <alignment horizontal="center" vertical="center" wrapText="1"/>
    </xf>
    <xf numFmtId="10" fontId="2" fillId="0" borderId="1" applyAlignment="1" pivotButton="0" quotePrefix="0" xfId="0">
      <alignment horizontal="right" vertical="center" wrapText="1"/>
    </xf>
    <xf numFmtId="49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center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2" fontId="2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169" fontId="11" fillId="2" borderId="0" pivotButton="0" quotePrefix="0" xfId="0"/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8" fillId="0" borderId="0" applyAlignment="1" pivotButton="0" quotePrefix="0" xfId="0">
      <alignment horizontal="justify" vertical="center"/>
    </xf>
    <xf numFmtId="0" fontId="0" fillId="0" borderId="0" pivotButton="0" quotePrefix="0" xfId="0"/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justify" vertical="center" wrapText="1"/>
    </xf>
    <xf numFmtId="170" fontId="12" fillId="2" borderId="0" pivotButton="0" quotePrefix="0" xfId="0"/>
    <xf numFmtId="0" fontId="9" fillId="0" borderId="0" applyAlignment="1" pivotButton="0" quotePrefix="0" xfId="0">
      <alignment horizontal="right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/>
    </xf>
    <xf numFmtId="167" fontId="0" fillId="4" borderId="7" applyAlignment="1" pivotButton="0" quotePrefix="0" xfId="0">
      <alignment horizontal="center" vertical="center"/>
    </xf>
    <xf numFmtId="167" fontId="0" fillId="0" borderId="7" applyAlignment="1" pivotButton="0" quotePrefix="0" xfId="0">
      <alignment horizontal="center" vertical="center"/>
    </xf>
    <xf numFmtId="0" fontId="0" fillId="0" borderId="3" applyAlignment="1" pivotButton="0" quotePrefix="0" xfId="0">
      <alignment horizontal="center"/>
    </xf>
    <xf numFmtId="0" fontId="0" fillId="0" borderId="8" applyAlignment="1" pivotButton="0" quotePrefix="0" xfId="0">
      <alignment horizontal="center"/>
    </xf>
    <xf numFmtId="167" fontId="0" fillId="4" borderId="9" applyAlignment="1" pivotButton="0" quotePrefix="0" xfId="0">
      <alignment horizontal="center" vertical="center"/>
    </xf>
    <xf numFmtId="167" fontId="0" fillId="0" borderId="9" applyAlignment="1" pivotButton="0" quotePrefix="0" xfId="0">
      <alignment horizontal="center" vertical="center"/>
    </xf>
    <xf numFmtId="167" fontId="0" fillId="4" borderId="5" applyAlignment="1" pivotButton="0" quotePrefix="0" xfId="0">
      <alignment horizontal="center" vertical="center"/>
    </xf>
    <xf numFmtId="167" fontId="0" fillId="0" borderId="5" applyAlignment="1" pivotButton="0" quotePrefix="0" xfId="0">
      <alignment horizontal="center" vertical="center"/>
    </xf>
    <xf numFmtId="0" fontId="0" fillId="0" borderId="10" applyAlignment="1" pivotButton="0" quotePrefix="0" xfId="0">
      <alignment horizontal="center"/>
    </xf>
    <xf numFmtId="0" fontId="0" fillId="4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12" fillId="0" borderId="9" applyAlignment="1" pivotButton="0" quotePrefix="0" xfId="0">
      <alignment horizontal="center" vertical="center"/>
    </xf>
    <xf numFmtId="0" fontId="0" fillId="0" borderId="0" pivotButton="0" quotePrefix="0" xfId="0"/>
    <xf numFmtId="0" fontId="0" fillId="5" borderId="0" pivotButton="0" quotePrefix="0" xfId="0"/>
    <xf numFmtId="0" fontId="0" fillId="0" borderId="0" pivotButton="0" quotePrefix="0" xfId="0"/>
    <xf numFmtId="0" fontId="9" fillId="0" borderId="0" pivotButton="0" quotePrefix="0" xfId="0"/>
    <xf numFmtId="0" fontId="8" fillId="0" borderId="0" applyAlignment="1" pivotButton="0" quotePrefix="0" xfId="0">
      <alignment horizontal="center" vertical="center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vertical="center"/>
    </xf>
    <xf numFmtId="0" fontId="10" fillId="0" borderId="0" pivotButton="0" quotePrefix="0" xfId="0"/>
    <xf numFmtId="0" fontId="2" fillId="0" borderId="0" pivotButton="0" quotePrefix="0" xfId="0"/>
    <xf numFmtId="0" fontId="13" fillId="0" borderId="0" applyAlignment="1" pivotButton="0" quotePrefix="0" xfId="0">
      <alignment vertical="center"/>
    </xf>
    <xf numFmtId="171" fontId="14" fillId="0" borderId="0" pivotButton="0" quotePrefix="0" xfId="0"/>
    <xf numFmtId="0" fontId="0" fillId="0" borderId="0" pivotButton="0" quotePrefix="0" xfId="0"/>
    <xf numFmtId="2" fontId="2" fillId="0" borderId="1" applyAlignment="1" pivotButton="0" quotePrefix="0" xfId="0">
      <alignment horizontal="right" vertical="center" wrapText="1"/>
    </xf>
    <xf numFmtId="0" fontId="15" fillId="0" borderId="0" applyAlignment="1" pivotButton="0" quotePrefix="0" xfId="0">
      <alignment vertical="top"/>
    </xf>
    <xf numFmtId="0" fontId="16" fillId="0" borderId="0" applyAlignment="1" pivotButton="0" quotePrefix="0" xfId="0">
      <alignment horizontal="center" vertical="center"/>
    </xf>
    <xf numFmtId="2" fontId="0" fillId="0" borderId="0" pivotButton="0" quotePrefix="0" xfId="0"/>
    <xf numFmtId="4" fontId="0" fillId="0" borderId="0" pivotButton="0" quotePrefix="0" xfId="0"/>
    <xf numFmtId="2" fontId="1" fillId="0" borderId="0" pivotButton="0" quotePrefix="0" xfId="0"/>
    <xf numFmtId="0" fontId="17" fillId="0" borderId="0" applyAlignment="1" pivotButton="0" quotePrefix="0" xfId="0">
      <alignment horizontal="left"/>
    </xf>
    <xf numFmtId="4" fontId="2" fillId="2" borderId="1" applyAlignment="1" pivotButton="0" quotePrefix="0" xfId="0">
      <alignment horizontal="right" vertical="center"/>
    </xf>
    <xf numFmtId="4" fontId="2" fillId="2" borderId="1" applyAlignment="1" pivotButton="0" quotePrefix="0" xfId="0">
      <alignment vertical="center" wrapText="1"/>
    </xf>
    <xf numFmtId="0" fontId="3" fillId="2" borderId="1" applyAlignment="1" pivotButton="0" quotePrefix="0" xfId="0">
      <alignment vertical="center" wrapText="1"/>
    </xf>
    <xf numFmtId="164" fontId="3" fillId="2" borderId="1" applyAlignment="1" pivotButton="0" quotePrefix="0" xfId="0">
      <alignment vertical="center" wrapText="1"/>
    </xf>
    <xf numFmtId="49" fontId="2" fillId="2" borderId="1" applyAlignment="1" pivotButton="0" quotePrefix="0" xfId="0">
      <alignment horizontal="center" vertical="center" wrapText="1"/>
    </xf>
    <xf numFmtId="172" fontId="2" fillId="2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10" fontId="2" fillId="2" borderId="1" applyAlignment="1" pivotButton="0" quotePrefix="0" xfId="0">
      <alignment horizontal="right" vertical="center" wrapText="1"/>
    </xf>
    <xf numFmtId="10" fontId="2" fillId="2" borderId="0" applyAlignment="1" pivotButton="0" quotePrefix="0" xfId="0">
      <alignment horizontal="right" vertical="center" wrapText="1"/>
    </xf>
    <xf numFmtId="49" fontId="2" fillId="2" borderId="1" applyAlignment="1" pivotButton="0" quotePrefix="0" xfId="0">
      <alignment horizontal="center" vertical="center" wrapText="1"/>
    </xf>
    <xf numFmtId="168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right" vertical="center" wrapText="1"/>
    </xf>
    <xf numFmtId="4" fontId="2" fillId="2" borderId="1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4" fontId="2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horizontal="right" vertical="center" wrapText="1"/>
    </xf>
    <xf numFmtId="3" fontId="2" fillId="2" borderId="1" applyAlignment="1" pivotButton="0" quotePrefix="0" xfId="0">
      <alignment horizontal="center" vertical="center" wrapText="1"/>
    </xf>
    <xf numFmtId="0" fontId="2" fillId="2" borderId="11" applyAlignment="1" pivotButton="0" quotePrefix="0" xfId="0">
      <alignment horizontal="center" vertical="center" wrapText="1"/>
    </xf>
    <xf numFmtId="0" fontId="3" fillId="2" borderId="11" applyAlignment="1" pivotButton="0" quotePrefix="0" xfId="0">
      <alignment horizontal="left" vertical="center" wrapText="1"/>
    </xf>
    <xf numFmtId="2" fontId="2" fillId="2" borderId="11" applyAlignment="1" pivotButton="0" quotePrefix="0" xfId="0">
      <alignment horizontal="center" vertical="center" wrapText="1"/>
    </xf>
    <xf numFmtId="4" fontId="2" fillId="2" borderId="11" applyAlignment="1" pivotButton="0" quotePrefix="0" xfId="0">
      <alignment horizontal="right" vertical="center" wrapText="1"/>
    </xf>
    <xf numFmtId="10" fontId="2" fillId="2" borderId="1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0" fontId="2" fillId="0" borderId="0" pivotButton="0" quotePrefix="0" xfId="0"/>
    <xf numFmtId="0" fontId="2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center" vertical="center"/>
    </xf>
    <xf numFmtId="4" fontId="2" fillId="0" borderId="0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center" vertical="center"/>
    </xf>
    <xf numFmtId="0" fontId="2" fillId="0" borderId="0" applyAlignment="1" pivotButton="0" quotePrefix="0" xfId="0">
      <alignment vertical="center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0" pivotButton="0" quotePrefix="0" xfId="0"/>
    <xf numFmtId="0" fontId="1" fillId="0" borderId="0" pivotButton="0" quotePrefix="0" xfId="0"/>
    <xf numFmtId="0" fontId="13" fillId="0" borderId="0" applyAlignment="1" pivotButton="0" quotePrefix="0" xfId="0">
      <alignment vertical="center"/>
    </xf>
    <xf numFmtId="0" fontId="1" fillId="0" borderId="0" pivotButton="0" quotePrefix="0" xfId="0"/>
    <xf numFmtId="0" fontId="9" fillId="0" borderId="1" applyAlignment="1" pivotButton="0" quotePrefix="0" xfId="0">
      <alignment horizontal="center" vertical="center" wrapText="1"/>
    </xf>
    <xf numFmtId="0" fontId="3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4" fontId="9" fillId="0" borderId="1" applyAlignment="1" pivotButton="0" quotePrefix="0" xfId="0">
      <alignment horizontal="center" vertical="center" wrapText="1"/>
    </xf>
    <xf numFmtId="4" fontId="18" fillId="0" borderId="2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4" fontId="18" fillId="0" borderId="1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173" fontId="2" fillId="2" borderId="1" applyAlignment="1" pivotButton="0" quotePrefix="0" xfId="0">
      <alignment horizontal="center" vertical="center" wrapText="1"/>
    </xf>
    <xf numFmtId="1" fontId="2" fillId="2" borderId="1" applyAlignment="1" pivotButton="0" quotePrefix="0" xfId="0">
      <alignment horizontal="center" vertical="center" wrapText="1"/>
    </xf>
    <xf numFmtId="164" fontId="2" fillId="2" borderId="1" applyAlignment="1" pivotButton="0" quotePrefix="0" xfId="0">
      <alignment horizontal="right" vertical="center" wrapText="1"/>
    </xf>
    <xf numFmtId="1" fontId="2" fillId="0" borderId="1" applyAlignment="1" pivotButton="0" quotePrefix="0" xfId="0">
      <alignment horizontal="center" vertical="center" wrapText="1"/>
    </xf>
    <xf numFmtId="1" fontId="2" fillId="0" borderId="2" applyAlignment="1" pivotButton="0" quotePrefix="0" xfId="0">
      <alignment horizontal="center" vertical="center" wrapText="1"/>
    </xf>
    <xf numFmtId="49" fontId="9" fillId="0" borderId="1" applyAlignment="1" pivotButton="0" quotePrefix="0" xfId="0">
      <alignment horizontal="center" vertical="center" wrapText="1"/>
    </xf>
    <xf numFmtId="0" fontId="9" fillId="0" borderId="1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right" vertical="center"/>
    </xf>
    <xf numFmtId="0" fontId="16" fillId="0" borderId="0" applyAlignment="1" pivotButton="0" quotePrefix="0" xfId="0">
      <alignment horizontal="center" vertical="center"/>
    </xf>
    <xf numFmtId="0" fontId="8" fillId="0" borderId="0" applyAlignment="1" pivotButton="0" quotePrefix="0" xfId="0">
      <alignment horizontal="center" vertical="center" wrapText="1"/>
    </xf>
    <xf numFmtId="0" fontId="9" fillId="0" borderId="0" applyAlignment="1" pivotButton="0" quotePrefix="0" xfId="0">
      <alignment horizontal="justify" vertical="center"/>
    </xf>
    <xf numFmtId="0" fontId="18" fillId="0" borderId="1" applyAlignment="1" pivotButton="0" quotePrefix="0" xfId="0">
      <alignment horizontal="right" vertical="center" wrapText="1"/>
    </xf>
    <xf numFmtId="0" fontId="9" fillId="0" borderId="1" applyAlignment="1" pivotButton="0" quotePrefix="0" xfId="0">
      <alignment horizontal="center" vertical="center" wrapText="1"/>
    </xf>
    <xf numFmtId="0" fontId="18" fillId="0" borderId="0" applyAlignment="1" pivotButton="0" quotePrefix="0" xfId="0">
      <alignment horizontal="center" vertical="center"/>
    </xf>
    <xf numFmtId="0" fontId="18" fillId="0" borderId="2" applyAlignment="1" pivotButton="0" quotePrefix="0" xfId="0">
      <alignment horizontal="right" vertical="center" wrapText="1"/>
    </xf>
    <xf numFmtId="0" fontId="3" fillId="2" borderId="1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0" fontId="9" fillId="0" borderId="0" applyAlignment="1" pivotButton="0" quotePrefix="0" xfId="0">
      <alignment horizontal="left" vertical="center" wrapText="1"/>
    </xf>
    <xf numFmtId="0" fontId="3" fillId="2" borderId="3" applyAlignment="1" pivotButton="0" quotePrefix="0" xfId="0">
      <alignment horizontal="left" vertical="center" wrapText="1"/>
    </xf>
    <xf numFmtId="0" fontId="3" fillId="2" borderId="12" applyAlignment="1" pivotButton="0" quotePrefix="0" xfId="0">
      <alignment horizontal="left" vertical="center" wrapText="1"/>
    </xf>
    <xf numFmtId="49" fontId="2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2" borderId="1" applyAlignment="1" pivotButton="0" quotePrefix="0" xfId="0">
      <alignment horizontal="left" vertical="center" wrapText="1"/>
    </xf>
    <xf numFmtId="0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center" vertical="center" wrapText="1"/>
    </xf>
    <xf numFmtId="2" fontId="2" fillId="2" borderId="1" applyAlignment="1" pivotButton="0" quotePrefix="0" xfId="0">
      <alignment horizontal="right" vertical="center" wrapText="1"/>
    </xf>
    <xf numFmtId="10" fontId="2" fillId="2" borderId="3" applyAlignment="1" pivotButton="0" quotePrefix="0" xfId="0">
      <alignment horizontal="right" vertical="center" wrapText="1"/>
    </xf>
    <xf numFmtId="10" fontId="2" fillId="2" borderId="1" applyAlignment="1" pivotButton="0" quotePrefix="0" xfId="0">
      <alignment horizontal="right" vertical="center" wrapText="1"/>
    </xf>
    <xf numFmtId="0" fontId="2" fillId="2" borderId="14" applyAlignment="1" pivotButton="0" quotePrefix="0" xfId="0">
      <alignment horizontal="left" vertical="center" wrapText="1"/>
    </xf>
    <xf numFmtId="0" fontId="2" fillId="2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0" fontId="3" fillId="0" borderId="14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15" applyAlignment="1" pivotButton="0" quotePrefix="0" xfId="0">
      <alignment horizontal="lef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11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13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left" vertical="center" wrapText="1"/>
    </xf>
    <xf numFmtId="0" fontId="2" fillId="0" borderId="12" applyAlignment="1" pivotButton="0" quotePrefix="0" xfId="0">
      <alignment horizontal="left" vertical="center" wrapText="1"/>
    </xf>
    <xf numFmtId="0" fontId="2" fillId="0" borderId="13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center"/>
    </xf>
    <xf numFmtId="2" fontId="7" fillId="0" borderId="16" applyAlignment="1" pivotButton="0" quotePrefix="0" xfId="0">
      <alignment horizontal="center" wrapText="1"/>
    </xf>
    <xf numFmtId="0" fontId="0" fillId="0" borderId="17" applyAlignment="1" pivotButton="0" quotePrefix="0" xfId="0">
      <alignment horizontal="center" wrapText="1"/>
    </xf>
    <xf numFmtId="0" fontId="0" fillId="0" borderId="17" applyAlignment="1" pivotButton="0" quotePrefix="0" xfId="0">
      <alignment horizontal="center"/>
    </xf>
    <xf numFmtId="0" fontId="0" fillId="0" borderId="12" pivotButton="0" quotePrefix="0" xfId="0"/>
    <xf numFmtId="0" fontId="0" fillId="0" borderId="13" pivotButton="0" quotePrefix="0" xfId="0"/>
    <xf numFmtId="0" fontId="0" fillId="0" borderId="22" pivotButton="0" quotePrefix="0" xfId="0"/>
    <xf numFmtId="0" fontId="0" fillId="0" borderId="2" pivotButton="0" quotePrefix="0" xfId="0"/>
    <xf numFmtId="0" fontId="0" fillId="0" borderId="18" pivotButton="0" quotePrefix="0" xfId="0"/>
    <xf numFmtId="0" fontId="0" fillId="0" borderId="19" pivotButton="0" quotePrefix="0" xfId="0"/>
    <xf numFmtId="0" fontId="3" fillId="0" borderId="22" applyAlignment="1" pivotButton="0" quotePrefix="0" xfId="0">
      <alignment horizontal="left" vertical="center" wrapText="1"/>
    </xf>
    <xf numFmtId="0" fontId="0" fillId="0" borderId="15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Relationships xmlns="http://schemas.openxmlformats.org/package/2006/relationships"><Relationship Type="http://schemas.openxmlformats.org/officeDocument/2006/relationships/hyperlink" Target="https://economy.gov.ru/material/directions/makroec/prognozy_socialno_ekonomicheskogo_razvitiya/prognoz_socialno_ekonomicheskogo_razvitiya_rf_na_period_do_2024_goda_.html" TargetMode="External" Id="rId1" 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G32"/>
  <sheetViews>
    <sheetView view="pageBreakPreview" topLeftCell="A22" zoomScale="60" zoomScaleNormal="85" workbookViewId="0">
      <selection activeCell="C26" sqref="C26"/>
    </sheetView>
  </sheetViews>
  <sheetFormatPr baseColWidth="8" defaultRowHeight="15"/>
  <cols>
    <col width="36.85546875" customWidth="1" style="173" min="3" max="3"/>
    <col width="39.42578125" customWidth="1" style="173" min="4" max="4"/>
    <col width="14.28515625" customWidth="1" style="173" min="7" max="7"/>
    <col width="15" customWidth="1" style="173" min="10" max="10"/>
  </cols>
  <sheetData>
    <row r="3" ht="15.75" customHeight="1" s="173">
      <c r="B3" s="214" t="inlineStr">
        <is>
          <t>Приложение № 1</t>
        </is>
      </c>
    </row>
    <row r="4" ht="18.75" customHeight="1" s="173">
      <c r="B4" s="215" t="inlineStr">
        <is>
          <t>Сравнительная таблица отбора объекта-представителя</t>
        </is>
      </c>
    </row>
    <row r="5" ht="84.2" customHeight="1" s="173">
      <c r="B5" s="216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173">
      <c r="B6" s="127" t="n"/>
      <c r="C6" s="127" t="n"/>
      <c r="D6" s="127" t="n"/>
    </row>
    <row r="7" ht="64.5" customHeight="1" s="173">
      <c r="B7" s="217" t="inlineStr">
        <is>
          <t>Наименование разрабатываемого показателя УНЦ — Ячейка выключателя КРУ 20кВ, ном.ток 1600А, ном.ток отключения 50кА</t>
        </is>
      </c>
    </row>
    <row r="8" ht="31.7" customHeight="1" s="173">
      <c r="B8" s="217" t="inlineStr">
        <is>
          <t>Сопоставимый уровень цен: 2 квартал 2015 г.</t>
        </is>
      </c>
    </row>
    <row r="9" ht="15.75" customHeight="1" s="173">
      <c r="B9" s="217" t="inlineStr">
        <is>
          <t>Единица измерения  — 1 ячейка</t>
        </is>
      </c>
    </row>
    <row r="10" ht="18.75" customHeight="1" s="173">
      <c r="B10" s="101" t="n"/>
    </row>
    <row r="11" ht="15.75" customHeight="1" s="173">
      <c r="B11" s="219" t="inlineStr">
        <is>
          <t>№ п/п</t>
        </is>
      </c>
      <c r="C11" s="219" t="inlineStr">
        <is>
          <t>Параметр</t>
        </is>
      </c>
      <c r="D11" s="219" t="inlineStr">
        <is>
          <t xml:space="preserve">Объект-представитель </t>
        </is>
      </c>
    </row>
    <row r="12" ht="31.7" customHeight="1" s="173">
      <c r="B12" s="219" t="n">
        <v>1</v>
      </c>
      <c r="C12" s="131" t="inlineStr">
        <is>
          <t>Наименование объекта-представителя</t>
        </is>
      </c>
      <c r="D12" s="219" t="inlineStr">
        <is>
          <t>ПС 220 кВ Орская</t>
        </is>
      </c>
    </row>
    <row r="13" ht="31.7" customHeight="1" s="173">
      <c r="B13" s="219" t="n">
        <v>2</v>
      </c>
      <c r="C13" s="131" t="inlineStr">
        <is>
          <t>Наименование субъекта Российской Федерации</t>
        </is>
      </c>
      <c r="D13" s="219" t="inlineStr">
        <is>
          <t>Оренбургская область</t>
        </is>
      </c>
    </row>
    <row r="14" ht="15.75" customHeight="1" s="173">
      <c r="B14" s="219" t="n">
        <v>3</v>
      </c>
      <c r="C14" s="131" t="inlineStr">
        <is>
          <t>Климатический район и подрайон</t>
        </is>
      </c>
      <c r="D14" s="219" t="inlineStr">
        <is>
          <t>IВ</t>
        </is>
      </c>
    </row>
    <row r="15" ht="15.75" customHeight="1" s="173">
      <c r="B15" s="219" t="n">
        <v>4</v>
      </c>
      <c r="C15" s="131" t="inlineStr">
        <is>
          <t>Мощность объекта</t>
        </is>
      </c>
      <c r="D15" s="219" t="n">
        <v>1</v>
      </c>
    </row>
    <row r="16" ht="94.7" customHeight="1" s="173">
      <c r="B16" s="219" t="n">
        <v>5</v>
      </c>
      <c r="C16" s="104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219" t="inlineStr">
        <is>
          <t>Выключатель 20 кВ</t>
        </is>
      </c>
    </row>
    <row r="17" ht="78.75" customHeight="1" s="173">
      <c r="B17" s="219" t="n">
        <v>6</v>
      </c>
      <c r="C17" s="104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19">
        <f>SUM(D18:D21)</f>
        <v/>
      </c>
    </row>
    <row r="18" ht="15.75" customHeight="1" s="173">
      <c r="B18" s="212" t="inlineStr">
        <is>
          <t>6.1</t>
        </is>
      </c>
      <c r="C18" s="131" t="inlineStr">
        <is>
          <t>строительно-монтажные работы</t>
        </is>
      </c>
      <c r="D18" s="202" t="n">
        <v>1294.92</v>
      </c>
    </row>
    <row r="19" ht="15.75" customHeight="1" s="173">
      <c r="B19" s="212" t="inlineStr">
        <is>
          <t>6.2</t>
        </is>
      </c>
      <c r="C19" s="131" t="inlineStr">
        <is>
          <t>оборудование и инвентарь</t>
        </is>
      </c>
      <c r="D19" s="202" t="n">
        <v>1910.81</v>
      </c>
    </row>
    <row r="20" ht="15.75" customHeight="1" s="173">
      <c r="B20" s="212" t="inlineStr">
        <is>
          <t>6.3</t>
        </is>
      </c>
      <c r="C20" s="131" t="inlineStr">
        <is>
          <t>пусконаладочные работы</t>
        </is>
      </c>
      <c r="D20" s="202" t="n">
        <v>0</v>
      </c>
    </row>
    <row r="21" ht="31.7" customHeight="1" s="173">
      <c r="B21" s="212" t="inlineStr">
        <is>
          <t>6.4</t>
        </is>
      </c>
      <c r="C21" s="131" t="inlineStr">
        <is>
          <t>прочие и лимитированные затраты</t>
        </is>
      </c>
      <c r="D21" s="202" t="n">
        <v>528.84</v>
      </c>
    </row>
    <row r="22" ht="15.75" customHeight="1" s="173">
      <c r="B22" s="219" t="n">
        <v>7</v>
      </c>
      <c r="C22" s="131" t="inlineStr">
        <is>
          <t>Сопоставимый уровень цен</t>
        </is>
      </c>
      <c r="D22" s="219" t="inlineStr">
        <is>
          <t>2 квартал 2015 г.</t>
        </is>
      </c>
      <c r="G22" s="141" t="n"/>
    </row>
    <row r="23" ht="110.25" customHeight="1" s="173">
      <c r="B23" s="219" t="n">
        <v>8</v>
      </c>
      <c r="C23" s="104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19">
        <f>D17</f>
        <v/>
      </c>
    </row>
    <row r="24" ht="47.25" customHeight="1" s="173">
      <c r="B24" s="219" t="n">
        <v>9</v>
      </c>
      <c r="C24" s="104" t="inlineStr">
        <is>
          <t>Приведенная сметная стоимость на единицу мощности, тыс. руб. (строка 8/строку 4)</t>
        </is>
      </c>
      <c r="D24" s="202">
        <f>D23/D15</f>
        <v/>
      </c>
      <c r="G24" s="141" t="n"/>
    </row>
    <row r="25" hidden="1" ht="110.25" customHeight="1" s="173">
      <c r="B25" s="219" t="n">
        <v>10</v>
      </c>
      <c r="C25" s="131" t="inlineStr">
        <is>
          <t>Примечание</t>
        </is>
      </c>
      <c r="D25" s="131" t="inlineStr">
        <is>
          <t>Выбран объектом-представителем с учетом минимальной удельной стоимости. Исключены доп. затраты, связанные с усложненными условиями выполнения смр (стесненность, работа вблизи объектов под высоким напряжением)</t>
        </is>
      </c>
    </row>
    <row r="26" ht="37.5" customHeight="1" s="173">
      <c r="B26" s="132" t="n"/>
      <c r="C26" s="133" t="n"/>
      <c r="D26" s="133" t="n"/>
    </row>
    <row r="27">
      <c r="B27" s="187" t="inlineStr">
        <is>
          <t>Составил ______________________        Е.А. Князева</t>
        </is>
      </c>
      <c r="C27" s="190" t="n"/>
    </row>
    <row r="28">
      <c r="B28" s="189" t="inlineStr">
        <is>
          <t xml:space="preserve">                         (подпись, инициалы, фамилия)</t>
        </is>
      </c>
      <c r="C28" s="190" t="n"/>
    </row>
    <row r="29">
      <c r="B29" s="189" t="n"/>
      <c r="C29" s="190" t="n"/>
    </row>
    <row r="30">
      <c r="B30" s="187" t="inlineStr">
        <is>
          <t>Проверил ______________________        А.В. Костянецкая</t>
        </is>
      </c>
      <c r="C30" s="190" t="n"/>
    </row>
    <row r="31">
      <c r="B31" s="189" t="inlineStr">
        <is>
          <t xml:space="preserve">                        (подпись, инициалы, фамилия)</t>
        </is>
      </c>
      <c r="C31" s="190" t="n"/>
    </row>
    <row r="32" ht="15.75" customHeight="1" s="173">
      <c r="B32" s="133" t="n"/>
      <c r="C32" s="133" t="n"/>
      <c r="D32" s="133" t="n"/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80" cellComments="atEnd"/>
</worksheet>
</file>

<file path=xl/worksheets/sheet2.xml><?xml version="1.0" encoding="utf-8"?>
<worksheet xmlns="http://schemas.openxmlformats.org/spreadsheetml/2006/main">
  <sheetPr>
    <outlinePr summaryBelow="1" summaryRight="1"/>
    <pageSetUpPr fitToPage="1"/>
  </sheetPr>
  <dimension ref="B3:K22"/>
  <sheetViews>
    <sheetView view="pageBreakPreview" topLeftCell="A3" zoomScale="60" zoomScaleNormal="100" workbookViewId="0">
      <selection activeCell="C26" sqref="C26"/>
    </sheetView>
  </sheetViews>
  <sheetFormatPr baseColWidth="8" defaultRowHeight="15"/>
  <cols>
    <col width="5.5703125" customWidth="1" style="173" min="1" max="1"/>
    <col width="35.28515625" customWidth="1" style="173" min="3" max="3"/>
    <col width="13.85546875" customWidth="1" style="173" min="4" max="4"/>
    <col width="17.42578125" customWidth="1" style="173" min="5" max="5"/>
    <col width="12.7109375" customWidth="1" style="173" min="6" max="6"/>
    <col width="14.85546875" customWidth="1" style="173" min="7" max="7"/>
    <col width="16.7109375" customWidth="1" style="173" min="8" max="8"/>
    <col width="13" customWidth="1" style="173" min="9" max="10"/>
    <col width="18" customWidth="1" style="173" min="11" max="11"/>
  </cols>
  <sheetData>
    <row r="3" ht="15.75" customHeight="1" s="173">
      <c r="B3" s="214" t="inlineStr">
        <is>
          <t>Приложение № 2</t>
        </is>
      </c>
    </row>
    <row r="4" ht="15.75" customHeight="1" s="173">
      <c r="B4" s="220" t="inlineStr">
        <is>
          <t>Расчет стоимости основных видов работ для выбора объекта-представителя</t>
        </is>
      </c>
    </row>
    <row r="5" ht="15.75" customHeight="1" s="173">
      <c r="B5" s="44" t="n"/>
      <c r="C5" s="44" t="n"/>
      <c r="D5" s="44" t="n"/>
      <c r="E5" s="44" t="n"/>
      <c r="F5" s="44" t="n"/>
      <c r="G5" s="44" t="n"/>
      <c r="H5" s="44" t="n"/>
      <c r="I5" s="44" t="n"/>
      <c r="J5" s="44" t="n"/>
      <c r="K5" s="44" t="n"/>
    </row>
    <row r="6" ht="15.75" customHeight="1" s="173">
      <c r="B6" s="217">
        <f>'Прил.1 Сравнит табл'!B7</f>
        <v/>
      </c>
    </row>
    <row r="7" ht="15.75" customHeight="1" s="173">
      <c r="B7" s="217">
        <f>'Прил.1 Сравнит табл'!B9</f>
        <v/>
      </c>
    </row>
    <row r="8" ht="18.75" customHeight="1" s="173">
      <c r="B8" s="101" t="n"/>
    </row>
    <row r="9" ht="15.75" customHeight="1" s="173">
      <c r="B9" s="219" t="inlineStr">
        <is>
          <t>№ п/п</t>
        </is>
      </c>
      <c r="C9" s="219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219" t="inlineStr">
        <is>
          <t>Объект-представитель 1</t>
        </is>
      </c>
      <c r="E9" s="263" t="n"/>
      <c r="F9" s="263" t="n"/>
      <c r="G9" s="263" t="n"/>
      <c r="H9" s="263" t="n"/>
      <c r="I9" s="263" t="n"/>
      <c r="J9" s="264" t="n"/>
    </row>
    <row r="10" ht="15.75" customHeight="1" s="173">
      <c r="B10" s="265" t="n"/>
      <c r="C10" s="265" t="n"/>
      <c r="D10" s="219" t="inlineStr">
        <is>
          <t>Номер сметы</t>
        </is>
      </c>
      <c r="E10" s="219" t="inlineStr">
        <is>
          <t>Наименование сметы</t>
        </is>
      </c>
      <c r="F10" s="219" t="inlineStr">
        <is>
          <t>Сметная стоимость в уровне цен 2 кв. 2015 г., тыс. руб.</t>
        </is>
      </c>
      <c r="G10" s="263" t="n"/>
      <c r="H10" s="263" t="n"/>
      <c r="I10" s="263" t="n"/>
      <c r="J10" s="264" t="n"/>
    </row>
    <row r="11" ht="31.7" customHeight="1" s="173">
      <c r="B11" s="266" t="n"/>
      <c r="C11" s="266" t="n"/>
      <c r="D11" s="266" t="n"/>
      <c r="E11" s="266" t="n"/>
      <c r="F11" s="219" t="inlineStr">
        <is>
          <t>Строительные работы</t>
        </is>
      </c>
      <c r="G11" s="219" t="inlineStr">
        <is>
          <t>Монтажные работы</t>
        </is>
      </c>
      <c r="H11" s="219" t="inlineStr">
        <is>
          <t>Оборудование</t>
        </is>
      </c>
      <c r="I11" s="219" t="inlineStr">
        <is>
          <t>Прочее</t>
        </is>
      </c>
      <c r="J11" s="219" t="inlineStr">
        <is>
          <t>Всего</t>
        </is>
      </c>
    </row>
    <row r="12" ht="46.9" customHeight="1" s="173">
      <c r="B12" s="219" t="n">
        <v>1</v>
      </c>
      <c r="C12" s="219" t="inlineStr">
        <is>
          <t>Выключатель 20 кВ</t>
        </is>
      </c>
      <c r="D12" s="212" t="inlineStr">
        <is>
          <t>02-05-05</t>
        </is>
      </c>
      <c r="E12" s="219" t="inlineStr">
        <is>
          <t xml:space="preserve">КРУ 10 кВ  в здании ЗРУ  10 кВ № 2  </t>
        </is>
      </c>
      <c r="F12" s="202">
        <f>232481*5.57/1000</f>
        <v/>
      </c>
      <c r="G12" s="202" t="n"/>
      <c r="H12" s="202">
        <f>472973*4.04/1000</f>
        <v/>
      </c>
      <c r="I12" s="202">
        <f>66604*7.94/1000</f>
        <v/>
      </c>
      <c r="J12" s="202">
        <f>SUM(F12:I12)</f>
        <v/>
      </c>
    </row>
    <row r="13" ht="15.75" customHeight="1" s="173">
      <c r="B13" s="221" t="inlineStr">
        <is>
          <t>Всего по объекту:</t>
        </is>
      </c>
      <c r="C13" s="267" t="n"/>
      <c r="D13" s="267" t="n"/>
      <c r="E13" s="268" t="n"/>
      <c r="F13" s="203">
        <f>SUM(F12)</f>
        <v/>
      </c>
      <c r="G13" s="203" t="n"/>
      <c r="H13" s="203">
        <f>SUM(H12)</f>
        <v/>
      </c>
      <c r="I13" s="205">
        <f>I12</f>
        <v/>
      </c>
      <c r="J13" s="203">
        <f>SUM(J12)</f>
        <v/>
      </c>
    </row>
    <row r="14" ht="15.75" customHeight="1" s="173">
      <c r="B14" s="218" t="inlineStr">
        <is>
          <t>Всего по объекту в сопоставимом уровне цен 2 кв. 2015 г:</t>
        </is>
      </c>
      <c r="C14" s="263" t="n"/>
      <c r="D14" s="263" t="n"/>
      <c r="E14" s="264" t="n"/>
      <c r="F14" s="205">
        <f>SUM(F13)</f>
        <v/>
      </c>
      <c r="G14" s="205" t="n"/>
      <c r="H14" s="205">
        <f>SUM(H13)</f>
        <v/>
      </c>
      <c r="I14" s="205">
        <f>SUM(I13)</f>
        <v/>
      </c>
      <c r="J14" s="205">
        <f>SUM(J13)</f>
        <v/>
      </c>
    </row>
    <row r="18">
      <c r="C18" s="187" t="inlineStr">
        <is>
          <t>Составил ______________________        Е.А. Князева</t>
        </is>
      </c>
      <c r="D18" s="190" t="n"/>
    </row>
    <row r="19">
      <c r="C19" s="189" t="inlineStr">
        <is>
          <t xml:space="preserve">                         (подпись, инициалы, фамилия)</t>
        </is>
      </c>
      <c r="D19" s="190" t="n"/>
    </row>
    <row r="20">
      <c r="C20" s="187" t="n"/>
      <c r="D20" s="190" t="n"/>
    </row>
    <row r="21">
      <c r="C21" s="187" t="inlineStr">
        <is>
          <t>Проверил ______________________        А.В. Костянецкая</t>
        </is>
      </c>
      <c r="D21" s="190" t="n"/>
    </row>
    <row r="22">
      <c r="C22" s="189" t="inlineStr">
        <is>
          <t xml:space="preserve">                        (подпись, инициалы, фамилия)</t>
        </is>
      </c>
      <c r="D22" s="190" t="n"/>
    </row>
  </sheetData>
  <mergeCells count="12"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3:K3"/>
    <mergeCell ref="B14:E14"/>
  </mergeCells>
  <pageMargins left="0.7" right="0.7" top="0.75" bottom="0.75" header="0.3" footer="0.3"/>
  <pageSetup orientation="portrait" paperSize="9" scale="52" cellComments="atEnd"/>
</worksheet>
</file>

<file path=xl/worksheets/sheet3.xml><?xml version="1.0" encoding="utf-8"?>
<worksheet xmlns="http://schemas.openxmlformats.org/spreadsheetml/2006/main">
  <sheetPr>
    <outlinePr summaryBelow="1" summaryRight="1"/>
    <pageSetUpPr fitToPage="1"/>
  </sheetPr>
  <dimension ref="A2:L61"/>
  <sheetViews>
    <sheetView view="pageBreakPreview" topLeftCell="A40" zoomScaleSheetLayoutView="100" workbookViewId="0">
      <selection activeCell="D57" sqref="D57"/>
    </sheetView>
  </sheetViews>
  <sheetFormatPr baseColWidth="8" defaultRowHeight="15"/>
  <cols>
    <col width="12.5703125" customWidth="1" style="173" min="2" max="2"/>
    <col width="17" customWidth="1" style="173" min="3" max="3"/>
    <col width="49.7109375" customWidth="1" style="173" min="4" max="4"/>
    <col width="16.28515625" customWidth="1" style="173" min="5" max="5"/>
    <col width="20.7109375" customWidth="1" style="173" min="6" max="6"/>
    <col width="16.140625" customWidth="1" style="173" min="7" max="7"/>
    <col width="16.7109375" customWidth="1" style="173" min="8" max="8"/>
    <col width="4.5703125" customWidth="1" style="173" min="9" max="9"/>
    <col width="5.140625" customWidth="1" style="173" min="10" max="10"/>
    <col width="13" customWidth="1" style="173" min="11" max="11"/>
    <col width="9.140625" customWidth="1" style="173" min="12" max="12"/>
  </cols>
  <sheetData>
    <row r="2" ht="15.75" customHeight="1" s="173">
      <c r="A2" s="214" t="inlineStr">
        <is>
          <t xml:space="preserve">Приложение № 3 </t>
        </is>
      </c>
    </row>
    <row r="3" ht="18.75" customHeight="1" s="173">
      <c r="A3" s="215" t="inlineStr">
        <is>
          <t>Объектная ресурсная ведомость</t>
        </is>
      </c>
    </row>
    <row r="4">
      <c r="B4" s="139" t="n"/>
    </row>
    <row r="5" ht="18.75" customHeight="1" s="173">
      <c r="A5" s="215" t="n"/>
      <c r="B5" s="215" t="n"/>
      <c r="C5" s="227" t="n"/>
    </row>
    <row r="6" ht="18.75" customHeight="1" s="173">
      <c r="A6" s="101" t="n"/>
    </row>
    <row r="7" ht="32.25" customHeight="1" s="173">
      <c r="A7" s="224" t="inlineStr">
        <is>
          <t>Наименование разрабатываемого показателя УНЦ — Ячейка выключателя КРУ 20кВ, ном.ток 1600А, ном.ток отключения 50кА</t>
        </is>
      </c>
    </row>
    <row r="8" ht="15.75" customHeight="1" s="173">
      <c r="A8" s="45" t="n"/>
      <c r="B8" s="45" t="n"/>
      <c r="C8" s="45" t="n"/>
      <c r="D8" s="45" t="n"/>
      <c r="E8" s="45" t="n"/>
      <c r="F8" s="45" t="n"/>
      <c r="G8" s="45" t="n"/>
      <c r="H8" s="99" t="n"/>
    </row>
    <row r="9" ht="38.25" customHeight="1" s="173">
      <c r="A9" s="219" t="inlineStr">
        <is>
          <t>п/п</t>
        </is>
      </c>
      <c r="B9" s="219" t="inlineStr">
        <is>
          <t>№ЛСР</t>
        </is>
      </c>
      <c r="C9" s="219" t="inlineStr">
        <is>
          <t>Код ресурса</t>
        </is>
      </c>
      <c r="D9" s="219" t="inlineStr">
        <is>
          <t>Наименование ресурса</t>
        </is>
      </c>
      <c r="E9" s="219" t="inlineStr">
        <is>
          <t>Ед. изм.</t>
        </is>
      </c>
      <c r="F9" s="219" t="inlineStr">
        <is>
          <t>Кол-во единиц по данным объекта-представителя</t>
        </is>
      </c>
      <c r="G9" s="219" t="inlineStr">
        <is>
          <t>Сметная стоимость в ценах на 01.01.2000 (руб.)</t>
        </is>
      </c>
      <c r="H9" s="264" t="n"/>
    </row>
    <row r="10" ht="40.7" customHeight="1" s="173">
      <c r="A10" s="266" t="n"/>
      <c r="B10" s="266" t="n"/>
      <c r="C10" s="266" t="n"/>
      <c r="D10" s="266" t="n"/>
      <c r="E10" s="266" t="n"/>
      <c r="F10" s="266" t="n"/>
      <c r="G10" s="219" t="inlineStr">
        <is>
          <t>на ед.изм.</t>
        </is>
      </c>
      <c r="H10" s="219" t="inlineStr">
        <is>
          <t>общая</t>
        </is>
      </c>
    </row>
    <row r="11" ht="15.75" customHeight="1" s="173">
      <c r="A11" s="219" t="n">
        <v>1</v>
      </c>
      <c r="B11" s="54" t="n"/>
      <c r="C11" s="219" t="n">
        <v>2</v>
      </c>
      <c r="D11" s="219" t="inlineStr">
        <is>
          <t>З</t>
        </is>
      </c>
      <c r="E11" s="219" t="n">
        <v>4</v>
      </c>
      <c r="F11" s="219" t="n">
        <v>5</v>
      </c>
      <c r="G11" s="54" t="n">
        <v>6</v>
      </c>
      <c r="H11" s="54" t="n">
        <v>7</v>
      </c>
    </row>
    <row r="12" ht="15" customHeight="1" s="173">
      <c r="A12" s="225" t="inlineStr">
        <is>
          <t>Затраты труда рабочих</t>
        </is>
      </c>
      <c r="B12" s="263" t="n"/>
      <c r="C12" s="263" t="n"/>
      <c r="D12" s="263" t="n"/>
      <c r="E12" s="263" t="n"/>
      <c r="F12" s="148">
        <f>SUM(F13:F14)</f>
        <v/>
      </c>
      <c r="G12" s="147" t="n"/>
      <c r="H12" s="148">
        <f>SUM(H13:H14)</f>
        <v/>
      </c>
      <c r="J12" s="105" t="n"/>
      <c r="K12" s="142" t="n"/>
    </row>
    <row r="13">
      <c r="A13" s="157" t="n">
        <v>1</v>
      </c>
      <c r="B13" s="206" t="n"/>
      <c r="C13" s="157" t="inlineStr">
        <is>
          <t>1-4-0</t>
        </is>
      </c>
      <c r="D13" s="231" t="inlineStr">
        <is>
          <t>Затраты труда рабочих (средний разряд работы 4,0)</t>
        </is>
      </c>
      <c r="E13" s="232" t="inlineStr">
        <is>
          <t>чел.-ч</t>
        </is>
      </c>
      <c r="F13" s="207" t="n">
        <v>76.180774367379</v>
      </c>
      <c r="G13" s="160" t="n">
        <v>9.4</v>
      </c>
      <c r="H13" s="160">
        <f>ROUND(F13*G13,2)</f>
        <v/>
      </c>
    </row>
    <row r="14">
      <c r="A14" s="208" t="n">
        <v>2</v>
      </c>
      <c r="B14" s="206" t="n"/>
      <c r="C14" s="157" t="inlineStr">
        <is>
          <t>1-4-2</t>
        </is>
      </c>
      <c r="D14" s="231" t="inlineStr">
        <is>
          <t>Затраты труда рабочих (средний разряд работы 4,2)</t>
        </is>
      </c>
      <c r="E14" s="232" t="inlineStr">
        <is>
          <t>чел.-ч</t>
        </is>
      </c>
      <c r="F14" s="207" t="n">
        <v>3.3936006326214</v>
      </c>
      <c r="G14" s="160" t="n">
        <v>9.92</v>
      </c>
      <c r="H14" s="160">
        <f>ROUND(F14*G14,2)</f>
        <v/>
      </c>
    </row>
    <row r="15" ht="15" customHeight="1" s="173">
      <c r="A15" s="222" t="inlineStr">
        <is>
          <t>Затраты труда машинистов</t>
        </is>
      </c>
      <c r="B15" s="263" t="n"/>
      <c r="C15" s="263" t="n"/>
      <c r="D15" s="263" t="n"/>
      <c r="E15" s="264" t="n"/>
      <c r="F15" s="147" t="n"/>
      <c r="G15" s="147" t="n"/>
      <c r="H15" s="148">
        <f>H16</f>
        <v/>
      </c>
    </row>
    <row r="16">
      <c r="A16" s="208" t="n">
        <v>3</v>
      </c>
      <c r="B16" s="206" t="n"/>
      <c r="C16" s="157" t="n">
        <v>2</v>
      </c>
      <c r="D16" s="231" t="inlineStr">
        <is>
          <t>Затраты труда машинистов</t>
        </is>
      </c>
      <c r="E16" s="232" t="inlineStr">
        <is>
          <t>чел.-ч</t>
        </is>
      </c>
      <c r="F16" s="232" t="n">
        <v>21.9884375</v>
      </c>
      <c r="G16" s="160" t="n"/>
      <c r="H16" s="209">
        <f>'Прил.5 Расчет СМР и ОБ'!G16</f>
        <v/>
      </c>
      <c r="L16" s="48" t="n"/>
    </row>
    <row r="17" ht="15" customHeight="1" s="173">
      <c r="A17" s="222" t="inlineStr">
        <is>
          <t>Машины и механизмы</t>
        </is>
      </c>
      <c r="B17" s="263" t="n"/>
      <c r="C17" s="263" t="n"/>
      <c r="D17" s="263" t="n"/>
      <c r="E17" s="264" t="n"/>
      <c r="F17" s="147" t="n"/>
      <c r="G17" s="147" t="n"/>
      <c r="H17" s="148">
        <f>SUM(H18:H26)</f>
        <v/>
      </c>
      <c r="K17" s="142" t="n"/>
    </row>
    <row r="18" ht="25.5" customHeight="1" s="173">
      <c r="A18" s="157" t="n">
        <v>4</v>
      </c>
      <c r="B18" s="206" t="n"/>
      <c r="C18" s="157" t="inlineStr">
        <is>
          <t>91.06.03-058</t>
        </is>
      </c>
      <c r="D18" s="231" t="inlineStr">
        <is>
          <t>Лебедки электрические тяговым усилием 156,96 кН (16 т)</t>
        </is>
      </c>
      <c r="E18" s="232" t="inlineStr">
        <is>
          <t>маш.-ч</t>
        </is>
      </c>
      <c r="F18" s="232" t="n">
        <v>15.538125</v>
      </c>
      <c r="G18" s="165" t="n">
        <v>131.44</v>
      </c>
      <c r="H18" s="160">
        <f>ROUND(F18*G18,2)</f>
        <v/>
      </c>
    </row>
    <row r="19" ht="25.5" customHeight="1" s="173">
      <c r="A19" s="157" t="n">
        <v>5</v>
      </c>
      <c r="B19" s="206" t="n"/>
      <c r="C19" s="157" t="inlineStr">
        <is>
          <t>91.05.05-014</t>
        </is>
      </c>
      <c r="D19" s="231" t="inlineStr">
        <is>
          <t>Краны на автомобильном ходу, грузоподъемность 10 т</t>
        </is>
      </c>
      <c r="E19" s="232" t="inlineStr">
        <is>
          <t>маш.-ч</t>
        </is>
      </c>
      <c r="F19" s="233" t="n">
        <v>3.1253125</v>
      </c>
      <c r="G19" s="165" t="n">
        <v>111.99</v>
      </c>
      <c r="H19" s="160">
        <f>ROUND(F19*G19,2)</f>
        <v/>
      </c>
    </row>
    <row r="20">
      <c r="A20" s="157" t="n">
        <v>6</v>
      </c>
      <c r="B20" s="206" t="n"/>
      <c r="C20" s="157" t="inlineStr">
        <is>
          <t>91.14.02-001</t>
        </is>
      </c>
      <c r="D20" s="231" t="inlineStr">
        <is>
          <t>Автомобили бортовые, грузоподъемность: до 5 т</t>
        </is>
      </c>
      <c r="E20" s="232" t="inlineStr">
        <is>
          <t>маш.-ч</t>
        </is>
      </c>
      <c r="F20" s="232" t="n">
        <v>3.096875</v>
      </c>
      <c r="G20" s="165" t="n">
        <v>65.70999999999999</v>
      </c>
      <c r="H20" s="160">
        <f>ROUND(F20*G20,2)</f>
        <v/>
      </c>
    </row>
    <row r="21" ht="25.5" customHeight="1" s="173">
      <c r="A21" s="157" t="n">
        <v>7</v>
      </c>
      <c r="B21" s="206" t="n"/>
      <c r="C21" s="157" t="inlineStr">
        <is>
          <t>91.17.04-161</t>
        </is>
      </c>
      <c r="D21" s="231" t="inlineStr">
        <is>
          <t>Полуавтоматы сварочные номинальным сварочным током 40-500 А</t>
        </is>
      </c>
      <c r="E21" s="232" t="inlineStr">
        <is>
          <t>маш.-ч</t>
        </is>
      </c>
      <c r="F21" s="232" t="n">
        <v>3.5625</v>
      </c>
      <c r="G21" s="165" t="n">
        <v>16.44</v>
      </c>
      <c r="H21" s="160">
        <f>ROUND(F21*G21,2)</f>
        <v/>
      </c>
    </row>
    <row r="22">
      <c r="A22" s="157" t="n">
        <v>8</v>
      </c>
      <c r="B22" s="206" t="n"/>
      <c r="C22" s="157" t="inlineStr">
        <is>
          <t>91.21.22-438</t>
        </is>
      </c>
      <c r="D22" s="231" t="inlineStr">
        <is>
          <t>Установка: передвижная цеолитовая</t>
        </is>
      </c>
      <c r="E22" s="232" t="inlineStr">
        <is>
          <t>маш.-ч</t>
        </is>
      </c>
      <c r="F22" s="232" t="n">
        <v>0.9875</v>
      </c>
      <c r="G22" s="165" t="n">
        <v>38.65</v>
      </c>
      <c r="H22" s="160">
        <f>ROUND(F22*G22,2)</f>
        <v/>
      </c>
    </row>
    <row r="23">
      <c r="A23" s="157" t="n">
        <v>9</v>
      </c>
      <c r="B23" s="206" t="n"/>
      <c r="C23" s="157" t="inlineStr">
        <is>
          <t>91.19.12-021</t>
        </is>
      </c>
      <c r="D23" s="231" t="inlineStr">
        <is>
          <t>Насос вакуумный: 3,6 м3/мин</t>
        </is>
      </c>
      <c r="E23" s="232" t="inlineStr">
        <is>
          <t>маш.-ч</t>
        </is>
      </c>
      <c r="F23" s="232" t="n">
        <v>3.8875</v>
      </c>
      <c r="G23" s="165" t="n">
        <v>6.28</v>
      </c>
      <c r="H23" s="160">
        <f>ROUND(F23*G23,2)</f>
        <v/>
      </c>
    </row>
    <row r="24" ht="25.5" customHeight="1" s="173">
      <c r="A24" s="157" t="n">
        <v>10</v>
      </c>
      <c r="B24" s="206" t="n"/>
      <c r="C24" s="157" t="inlineStr">
        <is>
          <t>91.21.22-091</t>
        </is>
      </c>
      <c r="D24" s="231" t="inlineStr">
        <is>
          <t>Выпрямитель полупроводниковый для подогрева трансформаторов</t>
        </is>
      </c>
      <c r="E24" s="232" t="inlineStr">
        <is>
          <t>маш.-ч</t>
        </is>
      </c>
      <c r="F24" s="232" t="n">
        <v>4.7125</v>
      </c>
      <c r="G24" s="165" t="n">
        <v>3.82</v>
      </c>
      <c r="H24" s="160">
        <f>ROUND(F24*G24,2)</f>
        <v/>
      </c>
    </row>
    <row r="25" ht="25.5" customHeight="1" s="173">
      <c r="A25" s="157" t="n">
        <v>11</v>
      </c>
      <c r="B25" s="206" t="n"/>
      <c r="C25" s="157" t="inlineStr">
        <is>
          <t>91.19.02-002</t>
        </is>
      </c>
      <c r="D25" s="231" t="inlineStr">
        <is>
          <t>Маслонасосы шестеренные, производительность м3/час: 2,3</t>
        </is>
      </c>
      <c r="E25" s="232" t="inlineStr">
        <is>
          <t>маш.-ч</t>
        </is>
      </c>
      <c r="F25" s="232" t="n">
        <v>0.2475</v>
      </c>
      <c r="G25" s="165" t="n">
        <v>0.9</v>
      </c>
      <c r="H25" s="160">
        <f>ROUND(F25*G25,2)</f>
        <v/>
      </c>
    </row>
    <row r="26" ht="25.5" customHeight="1" s="173">
      <c r="A26" s="157" t="n">
        <v>12</v>
      </c>
      <c r="B26" s="206" t="n"/>
      <c r="C26" s="157" t="inlineStr">
        <is>
          <t>91.17.04-233</t>
        </is>
      </c>
      <c r="D26" s="231" t="inlineStr">
        <is>
          <t>Установки для сварки: ручной дуговой (постоянного тока)</t>
        </is>
      </c>
      <c r="E26" s="232" t="inlineStr">
        <is>
          <t>маш.-ч</t>
        </is>
      </c>
      <c r="F26" s="232" t="n">
        <v>0.0125</v>
      </c>
      <c r="G26" s="165" t="n">
        <v>8.1</v>
      </c>
      <c r="H26" s="160">
        <f>ROUND(F26*G26,2)</f>
        <v/>
      </c>
    </row>
    <row r="27" ht="15" customHeight="1" s="173">
      <c r="A27" s="222" t="inlineStr">
        <is>
          <t>Оборудование</t>
        </is>
      </c>
      <c r="B27" s="263" t="n"/>
      <c r="C27" s="263" t="n"/>
      <c r="D27" s="263" t="n"/>
      <c r="E27" s="264" t="n"/>
      <c r="F27" s="147" t="n"/>
      <c r="G27" s="147" t="n"/>
      <c r="H27" s="148">
        <f>SUM(H28:H28)</f>
        <v/>
      </c>
    </row>
    <row r="28">
      <c r="A28" s="208" t="n">
        <v>13</v>
      </c>
      <c r="B28" s="222" t="n"/>
      <c r="C28" s="157" t="inlineStr">
        <is>
          <t>Прайс из СД ОП</t>
        </is>
      </c>
      <c r="D28" s="231" t="inlineStr">
        <is>
          <t>КРУ 20 кВ</t>
        </is>
      </c>
      <c r="E28" s="232" t="inlineStr">
        <is>
          <t>шт.</t>
        </is>
      </c>
      <c r="F28" s="232" t="n">
        <v>1</v>
      </c>
      <c r="G28" s="160" t="n">
        <v>1885623</v>
      </c>
      <c r="H28" s="160">
        <f>ROUND(F28*G28,2)</f>
        <v/>
      </c>
    </row>
    <row r="29" ht="15" customHeight="1" s="173">
      <c r="A29" s="223" t="inlineStr">
        <is>
          <t>Материалы</t>
        </is>
      </c>
      <c r="B29" s="263" t="n"/>
      <c r="C29" s="263" t="n"/>
      <c r="D29" s="263" t="n"/>
      <c r="E29" s="264" t="n"/>
      <c r="F29" s="56" t="n"/>
      <c r="G29" s="56" t="n"/>
      <c r="H29" s="55">
        <f>SUM(H30:H54)</f>
        <v/>
      </c>
      <c r="K29" s="142" t="n"/>
    </row>
    <row r="30">
      <c r="A30" s="210" t="n">
        <v>14</v>
      </c>
      <c r="B30" s="24" t="n"/>
      <c r="C30" s="78" t="inlineStr">
        <is>
          <t>01.1.02.01-0003</t>
        </is>
      </c>
      <c r="D30" s="239" t="inlineStr">
        <is>
          <t>Асботекстолит, марка Г</t>
        </is>
      </c>
      <c r="E30" s="240" t="inlineStr">
        <is>
          <t>т</t>
        </is>
      </c>
      <c r="F30" s="240" t="n">
        <v>0.0255</v>
      </c>
      <c r="G30" s="71" t="n">
        <v>161000</v>
      </c>
      <c r="H30" s="71">
        <f>ROUND(F30*G30,2)</f>
        <v/>
      </c>
    </row>
    <row r="31">
      <c r="A31" s="210" t="n">
        <v>15</v>
      </c>
      <c r="B31" s="24" t="n"/>
      <c r="C31" s="78" t="inlineStr">
        <is>
          <t>01.3.02.02-0001</t>
        </is>
      </c>
      <c r="D31" s="239" t="inlineStr">
        <is>
          <t>Аргон газообразный, сорт I</t>
        </is>
      </c>
      <c r="E31" s="240" t="inlineStr">
        <is>
          <t>м3</t>
        </is>
      </c>
      <c r="F31" s="240" t="n">
        <v>121.5</v>
      </c>
      <c r="G31" s="71" t="n">
        <v>17.86</v>
      </c>
      <c r="H31" s="71">
        <f>ROUND(F31*G31,2)</f>
        <v/>
      </c>
    </row>
    <row r="32">
      <c r="A32" s="210" t="n">
        <v>16</v>
      </c>
      <c r="B32" s="24" t="n"/>
      <c r="C32" s="78" t="inlineStr">
        <is>
          <t>21.1.08.03-0078</t>
        </is>
      </c>
      <c r="D32" s="239" t="inlineStr">
        <is>
          <t>Кабель контрольный КВВГЭнг(A)-FRLS 5х2,5</t>
        </is>
      </c>
      <c r="E32" s="240" t="inlineStr">
        <is>
          <t>1000 м</t>
        </is>
      </c>
      <c r="F32" s="240" t="n">
        <v>0.05</v>
      </c>
      <c r="G32" s="71" t="n">
        <v>36884.36</v>
      </c>
      <c r="H32" s="71">
        <f>ROUND(F32*G32,2)</f>
        <v/>
      </c>
    </row>
    <row r="33" ht="25.5" customHeight="1" s="173">
      <c r="A33" s="210" t="n">
        <v>17</v>
      </c>
      <c r="B33" s="24" t="n"/>
      <c r="C33" s="78" t="inlineStr">
        <is>
          <t>01.1.02.09-0021</t>
        </is>
      </c>
      <c r="D33" s="239" t="inlineStr">
        <is>
          <t>Ткань асбестовая со стеклонитью АСТ-1, толщина 1,8 мм</t>
        </is>
      </c>
      <c r="E33" s="240" t="inlineStr">
        <is>
          <t>т</t>
        </is>
      </c>
      <c r="F33" s="240" t="n">
        <v>0.0268</v>
      </c>
      <c r="G33" s="71" t="n">
        <v>66860</v>
      </c>
      <c r="H33" s="71">
        <f>ROUND(F33*G33,2)</f>
        <v/>
      </c>
    </row>
    <row r="34">
      <c r="A34" s="210" t="n">
        <v>18</v>
      </c>
      <c r="B34" s="24" t="n"/>
      <c r="C34" s="78" t="inlineStr">
        <is>
          <t>01.7.11.04-0002</t>
        </is>
      </c>
      <c r="D34" s="239" t="inlineStr">
        <is>
          <t>Проволока наплавочная ПП-Нп-19СТ, диаметр 3 мм</t>
        </is>
      </c>
      <c r="E34" s="240" t="inlineStr">
        <is>
          <t>т</t>
        </is>
      </c>
      <c r="F34" s="240" t="n">
        <v>0.08699999999999999</v>
      </c>
      <c r="G34" s="71" t="n">
        <v>20300</v>
      </c>
      <c r="H34" s="71">
        <f>ROUND(F34*G34,2)</f>
        <v/>
      </c>
    </row>
    <row r="35" ht="25.5" customHeight="1" s="173">
      <c r="A35" s="210" t="n">
        <v>19</v>
      </c>
      <c r="B35" s="24" t="n"/>
      <c r="C35" s="78" t="inlineStr">
        <is>
          <t>25.1.01.04-0012</t>
        </is>
      </c>
      <c r="D35" s="239" t="inlineStr">
        <is>
          <t>Шпалы из древесины хвойных пород для колеи 600 мм, непропитанные, длина 1200 мм, тип II</t>
        </is>
      </c>
      <c r="E35" s="240" t="inlineStr">
        <is>
          <t>шт</t>
        </is>
      </c>
      <c r="F35" s="240" t="n">
        <v>30</v>
      </c>
      <c r="G35" s="71" t="n">
        <v>42.6</v>
      </c>
      <c r="H35" s="71">
        <f>ROUND(F35*G35,2)</f>
        <v/>
      </c>
    </row>
    <row r="36">
      <c r="A36" s="210" t="n">
        <v>20</v>
      </c>
      <c r="B36" s="24" t="n"/>
      <c r="C36" s="78" t="inlineStr">
        <is>
          <t>01.3.02.03-0001</t>
        </is>
      </c>
      <c r="D36" s="239" t="inlineStr">
        <is>
          <t>Ацетилен газообразный технический</t>
        </is>
      </c>
      <c r="E36" s="240" t="inlineStr">
        <is>
          <t>м3</t>
        </is>
      </c>
      <c r="F36" s="240" t="n">
        <v>16.5</v>
      </c>
      <c r="G36" s="71" t="n">
        <v>38.51</v>
      </c>
      <c r="H36" s="71">
        <f>ROUND(F36*G36,2)</f>
        <v/>
      </c>
    </row>
    <row r="37">
      <c r="A37" s="210" t="n">
        <v>21</v>
      </c>
      <c r="B37" s="24" t="n"/>
      <c r="C37" s="78" t="inlineStr">
        <is>
          <t>01.7.02.06-0017</t>
        </is>
      </c>
      <c r="D37" s="239" t="inlineStr">
        <is>
          <t>Картон строительный прокладочный, марка Б</t>
        </is>
      </c>
      <c r="E37" s="240" t="inlineStr">
        <is>
          <t>т</t>
        </is>
      </c>
      <c r="F37" s="240" t="n">
        <v>0.03</v>
      </c>
      <c r="G37" s="71" t="n">
        <v>19800</v>
      </c>
      <c r="H37" s="71">
        <f>ROUND(F37*G37,2)</f>
        <v/>
      </c>
    </row>
    <row r="38">
      <c r="A38" s="210" t="n">
        <v>22</v>
      </c>
      <c r="B38" s="24" t="n"/>
      <c r="C38" s="78" t="inlineStr">
        <is>
          <t>14.4.02.09-0001</t>
        </is>
      </c>
      <c r="D38" s="239" t="inlineStr">
        <is>
          <t>Краска</t>
        </is>
      </c>
      <c r="E38" s="240" t="inlineStr">
        <is>
          <t>кг</t>
        </is>
      </c>
      <c r="F38" s="240" t="n">
        <v>15.2</v>
      </c>
      <c r="G38" s="71" t="n">
        <v>28.6</v>
      </c>
      <c r="H38" s="71">
        <f>ROUND(F38*G38,2)</f>
        <v/>
      </c>
    </row>
    <row r="39">
      <c r="A39" s="210" t="n">
        <v>23</v>
      </c>
      <c r="B39" s="24" t="n"/>
      <c r="C39" s="78" t="inlineStr">
        <is>
          <t>999-9950</t>
        </is>
      </c>
      <c r="D39" s="239" t="inlineStr">
        <is>
          <t>Вспомогательные ненормируемые ресурсы</t>
        </is>
      </c>
      <c r="E39" s="240" t="inlineStr">
        <is>
          <t>руб.</t>
        </is>
      </c>
      <c r="F39" s="240" t="n">
        <v>478.05</v>
      </c>
      <c r="G39" s="71" t="n">
        <v>1</v>
      </c>
      <c r="H39" s="71">
        <f>ROUND(F39*G39,2)</f>
        <v/>
      </c>
    </row>
    <row r="40" ht="25.5" customHeight="1" s="173">
      <c r="A40" s="210" t="n">
        <v>24</v>
      </c>
      <c r="B40" s="24" t="n"/>
      <c r="C40" s="78" t="inlineStr">
        <is>
          <t>01.7.19.04-0031</t>
        </is>
      </c>
      <c r="D40" s="239" t="inlineStr">
        <is>
          <t>Прокладки резиновые (пластина техническая прессованная)</t>
        </is>
      </c>
      <c r="E40" s="240" t="inlineStr">
        <is>
          <t>кг</t>
        </is>
      </c>
      <c r="F40" s="240" t="n">
        <v>18.75</v>
      </c>
      <c r="G40" s="71" t="n">
        <v>23.09</v>
      </c>
      <c r="H40" s="71">
        <f>ROUND(F40*G40,2)</f>
        <v/>
      </c>
    </row>
    <row r="41">
      <c r="A41" s="210" t="n">
        <v>25</v>
      </c>
      <c r="B41" s="24" t="n"/>
      <c r="C41" s="78" t="inlineStr">
        <is>
          <t>07.2.07.13-0171</t>
        </is>
      </c>
      <c r="D41" s="239" t="inlineStr">
        <is>
          <t>Подкладки металлические</t>
        </is>
      </c>
      <c r="E41" s="240" t="inlineStr">
        <is>
          <t>кг</t>
        </is>
      </c>
      <c r="F41" s="240" t="n">
        <v>30</v>
      </c>
      <c r="G41" s="71" t="n">
        <v>12.6</v>
      </c>
      <c r="H41" s="71">
        <f>ROUND(F41*G41,2)</f>
        <v/>
      </c>
    </row>
    <row r="42" ht="25.5" customHeight="1" s="173">
      <c r="A42" s="210" t="n">
        <v>26</v>
      </c>
      <c r="B42" s="24" t="n"/>
      <c r="C42" s="78" t="inlineStr">
        <is>
          <t>11.1.03.05-0085</t>
        </is>
      </c>
      <c r="D42" s="239" t="inlineStr">
        <is>
          <t>Доски необрезные хвойных пород длиной: 4-6,5 м, все ширины, толщиной 44 мм и более, III сорта</t>
        </is>
      </c>
      <c r="E42" s="240" t="inlineStr">
        <is>
          <t>м3</t>
        </is>
      </c>
      <c r="F42" s="240" t="n">
        <v>0.3</v>
      </c>
      <c r="G42" s="71" t="n">
        <v>684</v>
      </c>
      <c r="H42" s="71">
        <f>ROUND(F42*G42,2)</f>
        <v/>
      </c>
    </row>
    <row r="43">
      <c r="A43" s="210" t="n">
        <v>27</v>
      </c>
      <c r="B43" s="24" t="n"/>
      <c r="C43" s="78" t="inlineStr">
        <is>
          <t>01.7.15.06-0121</t>
        </is>
      </c>
      <c r="D43" s="239" t="inlineStr">
        <is>
          <t>Гвозди строительные с плоской головкой: 1,6x50 мм</t>
        </is>
      </c>
      <c r="E43" s="240" t="inlineStr">
        <is>
          <t>т</t>
        </is>
      </c>
      <c r="F43" s="240" t="n">
        <v>0.0225</v>
      </c>
      <c r="G43" s="71" t="n">
        <v>8475</v>
      </c>
      <c r="H43" s="71">
        <f>ROUND(F43*G43,2)</f>
        <v/>
      </c>
    </row>
    <row r="44">
      <c r="A44" s="210" t="n">
        <v>28</v>
      </c>
      <c r="B44" s="24" t="n"/>
      <c r="C44" s="78" t="inlineStr">
        <is>
          <t>14.5.09.01-0003</t>
        </is>
      </c>
      <c r="D44" s="239" t="inlineStr">
        <is>
          <t>Ацетон технический, сорт высший</t>
        </is>
      </c>
      <c r="E44" s="240" t="inlineStr">
        <is>
          <t>т</t>
        </is>
      </c>
      <c r="F44" s="240" t="n">
        <v>0.018</v>
      </c>
      <c r="G44" s="71" t="n">
        <v>9360</v>
      </c>
      <c r="H44" s="71">
        <f>ROUND(F44*G44,2)</f>
        <v/>
      </c>
    </row>
    <row r="45" ht="25.5" customHeight="1" s="173">
      <c r="A45" s="210" t="n">
        <v>29</v>
      </c>
      <c r="B45" s="24" t="n"/>
      <c r="C45" s="78" t="inlineStr">
        <is>
          <t>21.1.06.10-0376</t>
        </is>
      </c>
      <c r="D45" s="239" t="inlineStr">
        <is>
          <t>Кабель силовой с медными жилами ВВГнг(A)-LS 3х2,5ок-1000</t>
        </is>
      </c>
      <c r="E45" s="240" t="inlineStr">
        <is>
          <t>1000 м</t>
        </is>
      </c>
      <c r="F45" s="240" t="n">
        <v>0.01</v>
      </c>
      <c r="G45" s="71" t="n">
        <v>14498.24</v>
      </c>
      <c r="H45" s="71">
        <f>ROUND(F45*G45,2)</f>
        <v/>
      </c>
    </row>
    <row r="46">
      <c r="A46" s="210" t="n">
        <v>30</v>
      </c>
      <c r="B46" s="24" t="n"/>
      <c r="C46" s="78" t="inlineStr">
        <is>
          <t>01.7.15.10-0053</t>
        </is>
      </c>
      <c r="D46" s="239" t="inlineStr">
        <is>
          <t>Скобы: металлические</t>
        </is>
      </c>
      <c r="E46" s="240" t="inlineStr">
        <is>
          <t>кг</t>
        </is>
      </c>
      <c r="F46" s="240" t="n">
        <v>21</v>
      </c>
      <c r="G46" s="71" t="n">
        <v>6.4</v>
      </c>
      <c r="H46" s="71">
        <f>ROUND(F46*G46,2)</f>
        <v/>
      </c>
    </row>
    <row r="47">
      <c r="A47" s="210" t="n">
        <v>31</v>
      </c>
      <c r="B47" s="24" t="n"/>
      <c r="C47" s="78" t="inlineStr">
        <is>
          <t>01.7.11.07-0034</t>
        </is>
      </c>
      <c r="D47" s="239" t="inlineStr">
        <is>
          <t>Электроды диаметром: 4 мм Э42А</t>
        </is>
      </c>
      <c r="E47" s="240" t="inlineStr">
        <is>
          <t>кг</t>
        </is>
      </c>
      <c r="F47" s="240" t="n">
        <v>12</v>
      </c>
      <c r="G47" s="71" t="n">
        <v>10.57</v>
      </c>
      <c r="H47" s="71">
        <f>ROUND(F47*G47,2)</f>
        <v/>
      </c>
    </row>
    <row r="48">
      <c r="A48" s="210" t="n">
        <v>32</v>
      </c>
      <c r="B48" s="24" t="n"/>
      <c r="C48" s="78" t="inlineStr">
        <is>
          <t>01.3.02.08-0001</t>
        </is>
      </c>
      <c r="D48" s="239" t="inlineStr">
        <is>
          <t>Кислород технический: газообразный</t>
        </is>
      </c>
      <c r="E48" s="240" t="inlineStr">
        <is>
          <t>м3</t>
        </is>
      </c>
      <c r="F48" s="240" t="n">
        <v>15.45</v>
      </c>
      <c r="G48" s="71" t="n">
        <v>6.22</v>
      </c>
      <c r="H48" s="71">
        <f>ROUND(F48*G48,2)</f>
        <v/>
      </c>
    </row>
    <row r="49">
      <c r="A49" s="210" t="n">
        <v>33</v>
      </c>
      <c r="B49" s="24" t="n"/>
      <c r="C49" s="78" t="inlineStr">
        <is>
          <t>01.3.01.07-0008</t>
        </is>
      </c>
      <c r="D49" s="239" t="inlineStr">
        <is>
          <t>Спирт этиловый ректификованный технический, сорт I</t>
        </is>
      </c>
      <c r="E49" s="240" t="inlineStr">
        <is>
          <t>т</t>
        </is>
      </c>
      <c r="F49" s="240" t="n">
        <v>0.0024</v>
      </c>
      <c r="G49" s="71" t="n">
        <v>38890</v>
      </c>
      <c r="H49" s="71">
        <f>ROUND(F49*G49,2)</f>
        <v/>
      </c>
    </row>
    <row r="50">
      <c r="A50" s="210" t="n">
        <v>34</v>
      </c>
      <c r="B50" s="24" t="n"/>
      <c r="C50" s="78" t="inlineStr">
        <is>
          <t>01.7.15.03-0042</t>
        </is>
      </c>
      <c r="D50" s="239" t="inlineStr">
        <is>
          <t>Болты с гайками и шайбами строительные</t>
        </is>
      </c>
      <c r="E50" s="240" t="inlineStr">
        <is>
          <t>кг</t>
        </is>
      </c>
      <c r="F50" s="240" t="n">
        <v>1.29</v>
      </c>
      <c r="G50" s="71" t="n">
        <v>9.039999999999999</v>
      </c>
      <c r="H50" s="71">
        <f>ROUND(F50*G50,2)</f>
        <v/>
      </c>
    </row>
    <row r="51" ht="25.5" customHeight="1" s="173">
      <c r="A51" s="210" t="n">
        <v>35</v>
      </c>
      <c r="B51" s="24" t="n"/>
      <c r="C51" s="78" t="inlineStr">
        <is>
          <t>01.3.01.06-0050</t>
        </is>
      </c>
      <c r="D51" s="239" t="inlineStr">
        <is>
          <t>Смазка универсальная тугоплавкая УТ (консталин жировой)</t>
        </is>
      </c>
      <c r="E51" s="240" t="inlineStr">
        <is>
          <t>т</t>
        </is>
      </c>
      <c r="F51" s="240" t="n">
        <v>0.0003</v>
      </c>
      <c r="G51" s="71" t="n">
        <v>17500</v>
      </c>
      <c r="H51" s="71">
        <f>ROUND(F51*G51,2)</f>
        <v/>
      </c>
    </row>
    <row r="52" ht="25.5" customHeight="1" s="173">
      <c r="A52" s="210" t="n">
        <v>36</v>
      </c>
      <c r="B52" s="24" t="n"/>
      <c r="C52" s="78" t="inlineStr">
        <is>
          <t>08.3.07.01-0076</t>
        </is>
      </c>
      <c r="D52" s="239" t="inlineStr">
        <is>
          <t>Сталь полосовая, марка стали: Ст3сп шириной 50-200 мм толщиной 4-5 мм</t>
        </is>
      </c>
      <c r="E52" s="240" t="inlineStr">
        <is>
          <t>т</t>
        </is>
      </c>
      <c r="F52" s="240" t="n">
        <v>0.001</v>
      </c>
      <c r="G52" s="71" t="n">
        <v>5000</v>
      </c>
      <c r="H52" s="71">
        <f>ROUND(F52*G52,2)</f>
        <v/>
      </c>
    </row>
    <row r="53">
      <c r="A53" s="210" t="n">
        <v>37</v>
      </c>
      <c r="B53" s="24" t="n"/>
      <c r="C53" s="78" t="inlineStr">
        <is>
          <t>01.7.06.07-0003</t>
        </is>
      </c>
      <c r="D53" s="239" t="inlineStr">
        <is>
          <t>Лента с запонками ЛМЗ</t>
        </is>
      </c>
      <c r="E53" s="240" t="inlineStr">
        <is>
          <t>100 м</t>
        </is>
      </c>
      <c r="F53" s="240" t="n">
        <v>0.025</v>
      </c>
      <c r="G53" s="71" t="n">
        <v>126</v>
      </c>
      <c r="H53" s="71">
        <f>ROUND(F53*G53,2)</f>
        <v/>
      </c>
    </row>
    <row r="54">
      <c r="A54" s="210" t="n">
        <v>38</v>
      </c>
      <c r="B54" s="24" t="n"/>
      <c r="C54" s="78" t="inlineStr">
        <is>
          <t>01.7.20.08-0102</t>
        </is>
      </c>
      <c r="D54" s="239" t="inlineStr">
        <is>
          <t>Миткаль «Т-2» суровый (суровье)</t>
        </is>
      </c>
      <c r="E54" s="240" t="inlineStr">
        <is>
          <t>10 м</t>
        </is>
      </c>
      <c r="F54" s="240" t="n">
        <v>0.03</v>
      </c>
      <c r="G54" s="71" t="n">
        <v>73.65000000000001</v>
      </c>
      <c r="H54" s="71">
        <f>ROUND(F54*G54,2)</f>
        <v/>
      </c>
    </row>
    <row r="55">
      <c r="K55" s="136" t="n"/>
    </row>
    <row r="57">
      <c r="B57" s="187" t="inlineStr">
        <is>
          <t>Составил ______________________        Е.А. Князева</t>
        </is>
      </c>
      <c r="C57" s="190" t="n"/>
    </row>
    <row r="58">
      <c r="B58" s="189" t="inlineStr">
        <is>
          <t xml:space="preserve">                         (подпись, инициалы, фамилия)</t>
        </is>
      </c>
      <c r="C58" s="190" t="n"/>
    </row>
    <row r="59">
      <c r="B59" s="187" t="n"/>
      <c r="C59" s="190" t="n"/>
    </row>
    <row r="60">
      <c r="B60" s="187" t="inlineStr">
        <is>
          <t>Проверил ______________________        А.В. Костянецкая</t>
        </is>
      </c>
      <c r="C60" s="190" t="n"/>
    </row>
    <row r="61">
      <c r="B61" s="189" t="inlineStr">
        <is>
          <t xml:space="preserve">                        (подпись, инициалы, фамилия)</t>
        </is>
      </c>
      <c r="C61" s="190" t="n"/>
    </row>
  </sheetData>
  <mergeCells count="16">
    <mergeCell ref="C9:C10"/>
    <mergeCell ref="B9:B10"/>
    <mergeCell ref="A3:H3"/>
    <mergeCell ref="E9:E10"/>
    <mergeCell ref="A29:E29"/>
    <mergeCell ref="D9:D10"/>
    <mergeCell ref="F9:F10"/>
    <mergeCell ref="A7:H7"/>
    <mergeCell ref="A9:A10"/>
    <mergeCell ref="A12:E12"/>
    <mergeCell ref="C5:H5"/>
    <mergeCell ref="A2:H2"/>
    <mergeCell ref="A15:E15"/>
    <mergeCell ref="G9:H9"/>
    <mergeCell ref="A17:E17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4" fitToHeight="0" cellComments="atEnd"/>
  <rowBreaks count="1" manualBreakCount="1">
    <brk id="53" min="0" max="7" man="1"/>
  </rowBreaks>
</worksheet>
</file>

<file path=xl/worksheets/sheet4.xml><?xml version="1.0" encoding="utf-8"?>
<worksheet xmlns="http://schemas.openxmlformats.org/spreadsheetml/2006/main">
  <sheetPr>
    <outlinePr summaryBelow="1" summaryRight="1"/>
    <pageSetUpPr fitToPage="1"/>
  </sheetPr>
  <dimension ref="B1:L50"/>
  <sheetViews>
    <sheetView view="pageBreakPreview" topLeftCell="A33" workbookViewId="0">
      <selection activeCell="C26" sqref="C26"/>
    </sheetView>
  </sheetViews>
  <sheetFormatPr baseColWidth="8" defaultRowHeight="15"/>
  <cols>
    <col width="4.140625" customWidth="1" style="173" min="1" max="1"/>
    <col width="36.28515625" customWidth="1" style="173" min="2" max="2"/>
    <col width="18.85546875" customWidth="1" style="173" min="3" max="3"/>
    <col width="18.28515625" customWidth="1" style="173" min="4" max="4"/>
    <col width="18.85546875" customWidth="1" style="173" min="5" max="5"/>
    <col width="9.140625" customWidth="1" style="173" min="6" max="6"/>
    <col width="12.85546875" customWidth="1" style="173" min="7" max="7"/>
    <col width="9.140625" customWidth="1" style="173" min="8" max="11"/>
    <col width="13.5703125" customWidth="1" style="173" min="12" max="12"/>
    <col width="9.140625" customWidth="1" style="173" min="13" max="13"/>
  </cols>
  <sheetData>
    <row r="1">
      <c r="B1" s="187" t="n"/>
      <c r="C1" s="187" t="n"/>
      <c r="D1" s="187" t="n"/>
      <c r="E1" s="187" t="n"/>
    </row>
    <row r="2">
      <c r="B2" s="187" t="n"/>
      <c r="C2" s="187" t="n"/>
      <c r="D2" s="187" t="n"/>
      <c r="E2" s="256" t="inlineStr">
        <is>
          <t>Приложение № 4</t>
        </is>
      </c>
    </row>
    <row r="3">
      <c r="B3" s="187" t="n"/>
      <c r="C3" s="187" t="n"/>
      <c r="D3" s="187" t="n"/>
      <c r="E3" s="187" t="n"/>
    </row>
    <row r="4">
      <c r="B4" s="187" t="n"/>
      <c r="C4" s="187" t="n"/>
      <c r="D4" s="187" t="n"/>
      <c r="E4" s="187" t="n"/>
    </row>
    <row r="5">
      <c r="B5" s="228" t="inlineStr">
        <is>
          <t>Ресурсная модель</t>
        </is>
      </c>
    </row>
    <row r="6">
      <c r="B6" s="18" t="n"/>
      <c r="C6" s="187" t="n"/>
      <c r="D6" s="187" t="n"/>
      <c r="E6" s="187" t="n"/>
    </row>
    <row r="7" ht="34.5" customHeight="1" s="173">
      <c r="B7" s="229">
        <f>'Прил.1 Сравнит табл'!B7</f>
        <v/>
      </c>
    </row>
    <row r="8">
      <c r="B8" s="230">
        <f>'Прил.1 Сравнит табл'!B9</f>
        <v/>
      </c>
    </row>
    <row r="9">
      <c r="B9" s="18" t="n"/>
      <c r="C9" s="187" t="n"/>
      <c r="D9" s="187" t="n"/>
      <c r="E9" s="187" t="n"/>
    </row>
    <row r="10" ht="51" customHeight="1" s="173">
      <c r="B10" s="240" t="inlineStr">
        <is>
          <t>Наименование</t>
        </is>
      </c>
      <c r="C10" s="240" t="inlineStr">
        <is>
          <t>Сметная стоимость в ценах на 01.01.2023
 (руб.)</t>
        </is>
      </c>
      <c r="D10" s="240" t="inlineStr">
        <is>
          <t>Удельный вес, 
(в СМР)</t>
        </is>
      </c>
      <c r="E10" s="240" t="inlineStr">
        <is>
          <t>Удельный вес, % 
(от всего по РМ)</t>
        </is>
      </c>
    </row>
    <row r="11">
      <c r="B11" s="58" t="inlineStr">
        <is>
          <t>Оплата труда рабочих</t>
        </is>
      </c>
      <c r="C11" s="62">
        <f>'Прил.5 Расчет СМР и ОБ'!J14</f>
        <v/>
      </c>
      <c r="D11" s="60">
        <f>C11/$C$24</f>
        <v/>
      </c>
      <c r="E11" s="60">
        <f>C11/$C$40</f>
        <v/>
      </c>
    </row>
    <row r="12">
      <c r="B12" s="58" t="inlineStr">
        <is>
          <t>Эксплуатация машин основных</t>
        </is>
      </c>
      <c r="C12" s="62">
        <f>'Прил.5 Расчет СМР и ОБ'!J21</f>
        <v/>
      </c>
      <c r="D12" s="60">
        <f>C12/$C$24</f>
        <v/>
      </c>
      <c r="E12" s="60">
        <f>C12/$C$40</f>
        <v/>
      </c>
    </row>
    <row r="13">
      <c r="B13" s="58" t="inlineStr">
        <is>
          <t>Эксплуатация машин прочих</t>
        </is>
      </c>
      <c r="C13" s="62">
        <f>'Прил.5 Расчет СМР и ОБ'!J29</f>
        <v/>
      </c>
      <c r="D13" s="60">
        <f>C13/$C$24</f>
        <v/>
      </c>
      <c r="E13" s="60">
        <f>C13/$C$40</f>
        <v/>
      </c>
    </row>
    <row r="14">
      <c r="B14" s="58" t="inlineStr">
        <is>
          <t>ЭКСПЛУАТАЦИЯ МАШИН, ВСЕГО:</t>
        </is>
      </c>
      <c r="C14" s="62">
        <f>C13+C12</f>
        <v/>
      </c>
      <c r="D14" s="60">
        <f>C14/$C$24</f>
        <v/>
      </c>
      <c r="E14" s="60">
        <f>C14/$C$40</f>
        <v/>
      </c>
    </row>
    <row r="15">
      <c r="B15" s="58" t="inlineStr">
        <is>
          <t>в том числе зарплата машинистов</t>
        </is>
      </c>
      <c r="C15" s="62">
        <f>'Прил.5 Расчет СМР и ОБ'!J16</f>
        <v/>
      </c>
      <c r="D15" s="60">
        <f>C15/$C$24</f>
        <v/>
      </c>
      <c r="E15" s="60">
        <f>C15/$C$40</f>
        <v/>
      </c>
    </row>
    <row r="16">
      <c r="B16" s="58" t="inlineStr">
        <is>
          <t>Материалы основные</t>
        </is>
      </c>
      <c r="C16" s="62">
        <f>'Прил.5 Расчет СМР и ОБ'!J51</f>
        <v/>
      </c>
      <c r="D16" s="60">
        <f>C16/$C$24</f>
        <v/>
      </c>
      <c r="E16" s="60">
        <f>C16/$C$40</f>
        <v/>
      </c>
    </row>
    <row r="17">
      <c r="B17" s="58" t="inlineStr">
        <is>
          <t>Материалы прочие</t>
        </is>
      </c>
      <c r="C17" s="62">
        <f>'Прил.5 Расчет СМР и ОБ'!J68</f>
        <v/>
      </c>
      <c r="D17" s="60">
        <f>C17/$C$24</f>
        <v/>
      </c>
      <c r="E17" s="60">
        <f>C17/$C$40</f>
        <v/>
      </c>
      <c r="G17" s="19" t="n"/>
    </row>
    <row r="18">
      <c r="B18" s="58" t="inlineStr">
        <is>
          <t>МАТЕРИАЛЫ, ВСЕГО:</t>
        </is>
      </c>
      <c r="C18" s="62">
        <f>C17+C16</f>
        <v/>
      </c>
      <c r="D18" s="60">
        <f>C18/$C$24</f>
        <v/>
      </c>
      <c r="E18" s="60">
        <f>C18/$C$40</f>
        <v/>
      </c>
    </row>
    <row r="19">
      <c r="B19" s="58" t="inlineStr">
        <is>
          <t>ИТОГО</t>
        </is>
      </c>
      <c r="C19" s="62">
        <f>C18+C14+C11</f>
        <v/>
      </c>
      <c r="D19" s="60" t="n"/>
      <c r="E19" s="58" t="n"/>
    </row>
    <row r="20">
      <c r="B20" s="58" t="inlineStr">
        <is>
          <t>Сметная прибыль, руб.</t>
        </is>
      </c>
      <c r="C20" s="62">
        <f>ROUND(C21*(C11+C15),2)</f>
        <v/>
      </c>
      <c r="D20" s="60">
        <f>C20/$C$24</f>
        <v/>
      </c>
      <c r="E20" s="60">
        <f>C20/$C$40</f>
        <v/>
      </c>
    </row>
    <row r="21">
      <c r="B21" s="58" t="inlineStr">
        <is>
          <t>Сметная прибыль, %</t>
        </is>
      </c>
      <c r="C21" s="63">
        <f>'Прил.5 Расчет СМР и ОБ'!E72</f>
        <v/>
      </c>
      <c r="D21" s="60" t="n"/>
      <c r="E21" s="58" t="n"/>
    </row>
    <row r="22">
      <c r="B22" s="58" t="inlineStr">
        <is>
          <t>Накладные расходы, руб.</t>
        </is>
      </c>
      <c r="C22" s="62">
        <f>ROUND(C23*(C11+C15),2)</f>
        <v/>
      </c>
      <c r="D22" s="60">
        <f>C22/$C$24</f>
        <v/>
      </c>
      <c r="E22" s="60">
        <f>C22/$C$40</f>
        <v/>
      </c>
    </row>
    <row r="23">
      <c r="B23" s="58" t="inlineStr">
        <is>
          <t>Накладные расходы, %</t>
        </is>
      </c>
      <c r="C23" s="63">
        <f>'Прил.5 Расчет СМР и ОБ'!E71</f>
        <v/>
      </c>
      <c r="D23" s="60" t="n"/>
      <c r="E23" s="58" t="n"/>
    </row>
    <row r="24">
      <c r="B24" s="58" t="inlineStr">
        <is>
          <t>ВСЕГО СМР с НР и СП</t>
        </is>
      </c>
      <c r="C24" s="62">
        <f>C19+C20+C22</f>
        <v/>
      </c>
      <c r="D24" s="60">
        <f>C24/$C$24</f>
        <v/>
      </c>
      <c r="E24" s="60">
        <f>C24/$C$40</f>
        <v/>
      </c>
    </row>
    <row r="25" ht="25.5" customHeight="1" s="173">
      <c r="B25" s="58" t="inlineStr">
        <is>
          <t>ВСЕГО стоимость оборудования, в том числе</t>
        </is>
      </c>
      <c r="C25" s="62">
        <f>'Прил.5 Расчет СМР и ОБ'!J39</f>
        <v/>
      </c>
      <c r="D25" s="60" t="n"/>
      <c r="E25" s="60">
        <f>C25/$C$40</f>
        <v/>
      </c>
    </row>
    <row r="26" ht="25.5" customHeight="1" s="173">
      <c r="B26" s="58" t="inlineStr">
        <is>
          <t>стоимость оборудования технологического</t>
        </is>
      </c>
      <c r="C26" s="62">
        <f>C25</f>
        <v/>
      </c>
      <c r="D26" s="60" t="n"/>
      <c r="E26" s="60">
        <f>C26/$C$40</f>
        <v/>
      </c>
    </row>
    <row r="27">
      <c r="B27" s="58" t="inlineStr">
        <is>
          <t>ИТОГО (СМР + ОБОРУДОВАНИЕ)</t>
        </is>
      </c>
      <c r="C27" s="59">
        <f>C24+C25</f>
        <v/>
      </c>
      <c r="D27" s="60" t="n"/>
      <c r="E27" s="60">
        <f>C27/$C$40</f>
        <v/>
      </c>
    </row>
    <row r="28" ht="33" customHeight="1" s="173">
      <c r="B28" s="58" t="inlineStr">
        <is>
          <t>ПРОЧ. ЗАТР., УЧТЕННЫЕ ПОКАЗАТЕЛЕМ,  в том числе</t>
        </is>
      </c>
      <c r="C28" s="58" t="n"/>
      <c r="D28" s="58" t="n"/>
      <c r="E28" s="58" t="n"/>
    </row>
    <row r="29" ht="25.5" customHeight="1" s="173">
      <c r="B29" s="58" t="inlineStr">
        <is>
          <t>Временные здания и сооружения - 3,9%</t>
        </is>
      </c>
      <c r="C29" s="59">
        <f>ROUND(C24*3.9%,2)</f>
        <v/>
      </c>
      <c r="D29" s="58" t="n"/>
      <c r="E29" s="60">
        <f>C29/$C$40</f>
        <v/>
      </c>
    </row>
    <row r="30" ht="38.25" customHeight="1" s="173">
      <c r="B30" s="58" t="inlineStr">
        <is>
          <t>Дополнительные затраты при производстве строительно-монтажных работ в зимнее время - 2,1%</t>
        </is>
      </c>
      <c r="C30" s="59">
        <f>ROUND((C24+C29)*2.1%,2)</f>
        <v/>
      </c>
      <c r="D30" s="58" t="n"/>
      <c r="E30" s="60">
        <f>C30/$C$40</f>
        <v/>
      </c>
    </row>
    <row r="31">
      <c r="B31" s="58" t="inlineStr">
        <is>
          <t>Пусконаладочные работы</t>
        </is>
      </c>
      <c r="C31" s="59" t="n">
        <v>160371.7</v>
      </c>
      <c r="D31" s="58" t="n"/>
      <c r="E31" s="60">
        <f>C31/$C$40</f>
        <v/>
      </c>
    </row>
    <row r="32" ht="25.5" customHeight="1" s="173">
      <c r="B32" s="58" t="inlineStr">
        <is>
          <t>Затраты по перевозке работников к месту работы и обратно</t>
        </is>
      </c>
      <c r="C32" s="145">
        <f>ROUND($C$27*0%,2)</f>
        <v/>
      </c>
      <c r="D32" s="58" t="n"/>
      <c r="E32" s="60">
        <f>C32/$C$40</f>
        <v/>
      </c>
    </row>
    <row r="33" ht="25.5" customHeight="1" s="173">
      <c r="B33" s="58" t="inlineStr">
        <is>
          <t>Затраты, связанные с осуществлением работ вахтовым методом</t>
        </is>
      </c>
      <c r="C33" s="145">
        <f>ROUND($C$27*0%,2)</f>
        <v/>
      </c>
      <c r="D33" s="58" t="n"/>
      <c r="E33" s="60">
        <f>C33/$C$40</f>
        <v/>
      </c>
    </row>
    <row r="34" ht="51" customHeight="1" s="173">
      <c r="B34" s="58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45">
        <f>ROUND($C$27*0%,2)</f>
        <v/>
      </c>
      <c r="D34" s="58" t="n"/>
      <c r="E34" s="60">
        <f>C34/$C$40</f>
        <v/>
      </c>
    </row>
    <row r="35" ht="76.7" customHeight="1" s="173">
      <c r="B35" s="58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145">
        <f>ROUND($C$27*0%,2)</f>
        <v/>
      </c>
      <c r="D35" s="58" t="n"/>
      <c r="E35" s="60">
        <f>C35/$C$40</f>
        <v/>
      </c>
    </row>
    <row r="36" ht="25.5" customHeight="1" s="173">
      <c r="B36" s="58" t="inlineStr">
        <is>
          <t>Строительный контроль и содержание службы заказчика - 2,14%</t>
        </is>
      </c>
      <c r="C36" s="145">
        <f>ROUND((C27+C32+C33+C34+C35+C29+C31+C30)*2.14%,2)</f>
        <v/>
      </c>
      <c r="D36" s="58" t="n"/>
      <c r="E36" s="60">
        <f>C36/$C$40</f>
        <v/>
      </c>
      <c r="G36" s="100" t="n"/>
      <c r="L36" s="142" t="n"/>
    </row>
    <row r="37">
      <c r="B37" s="58" t="inlineStr">
        <is>
          <t>Авторский надзор - 0,2%</t>
        </is>
      </c>
      <c r="C37" s="145">
        <f>ROUND((C27+C32+C33+C34+C35+C29+C31+C30)*0.2%,2)</f>
        <v/>
      </c>
      <c r="D37" s="58" t="n"/>
      <c r="E37" s="60">
        <f>C37/$C$40</f>
        <v/>
      </c>
      <c r="G37" s="100" t="n"/>
      <c r="L37" s="142" t="n"/>
    </row>
    <row r="38" ht="38.25" customHeight="1" s="173">
      <c r="B38" s="58" t="inlineStr">
        <is>
          <t>ИТОГО (СМР+ОБОРУДОВАНИЕ+ПРОЧ. ЗАТР., УЧТЕННЫЕ ПОКАЗАТЕЛЕМ)</t>
        </is>
      </c>
      <c r="C38" s="146">
        <f>C27+C32+C33+C34+C35+C29+C31+C30+C36+C37</f>
        <v/>
      </c>
      <c r="D38" s="58" t="n"/>
      <c r="E38" s="60">
        <f>C38/$C$40</f>
        <v/>
      </c>
    </row>
    <row r="39" ht="13.7" customHeight="1" s="173">
      <c r="B39" s="58" t="inlineStr">
        <is>
          <t>Непредвиденные расходы</t>
        </is>
      </c>
      <c r="C39" s="62">
        <f>ROUND(C38*3%,2)</f>
        <v/>
      </c>
      <c r="D39" s="58" t="n"/>
      <c r="E39" s="60">
        <f>C39/$C$38</f>
        <v/>
      </c>
    </row>
    <row r="40">
      <c r="B40" s="58" t="inlineStr">
        <is>
          <t>ВСЕГО:</t>
        </is>
      </c>
      <c r="C40" s="62">
        <f>C39+C38</f>
        <v/>
      </c>
      <c r="D40" s="58" t="n"/>
      <c r="E40" s="60">
        <f>C40/$C$40</f>
        <v/>
      </c>
    </row>
    <row r="41">
      <c r="B41" s="58" t="inlineStr">
        <is>
          <t>ИТОГО ПОКАЗАТЕЛЬ НА ЕД. ИЗМ.</t>
        </is>
      </c>
      <c r="C41" s="62">
        <f>C40/'Прил.5 Расчет СМР и ОБ'!E75</f>
        <v/>
      </c>
      <c r="D41" s="58" t="n"/>
      <c r="E41" s="58" t="n"/>
    </row>
    <row r="42">
      <c r="B42" s="184" t="n"/>
      <c r="C42" s="187" t="n"/>
      <c r="D42" s="187" t="n"/>
      <c r="E42" s="187" t="n"/>
    </row>
    <row r="43">
      <c r="B43" s="187" t="inlineStr">
        <is>
          <t>Составил ______________________        Е.А. Князева</t>
        </is>
      </c>
      <c r="C43" s="190" t="n"/>
      <c r="D43" s="187" t="n"/>
      <c r="E43" s="187" t="n"/>
    </row>
    <row r="44">
      <c r="B44" s="189" t="inlineStr">
        <is>
          <t xml:space="preserve">                         (подпись, инициалы, фамилия)</t>
        </is>
      </c>
      <c r="C44" s="190" t="n"/>
      <c r="D44" s="187" t="n"/>
      <c r="E44" s="187" t="n"/>
    </row>
    <row r="45">
      <c r="B45" s="187" t="n"/>
      <c r="C45" s="190" t="n"/>
      <c r="D45" s="187" t="n"/>
      <c r="E45" s="187" t="n"/>
    </row>
    <row r="46">
      <c r="B46" s="187" t="inlineStr">
        <is>
          <t>Проверил ______________________        А.В. Костянецкая</t>
        </is>
      </c>
      <c r="C46" s="190" t="n"/>
      <c r="D46" s="187" t="n"/>
      <c r="E46" s="187" t="n"/>
    </row>
    <row r="47">
      <c r="B47" s="189" t="inlineStr">
        <is>
          <t xml:space="preserve">                        (подпись, инициалы, фамилия)</t>
        </is>
      </c>
      <c r="C47" s="190" t="n"/>
      <c r="D47" s="187" t="n"/>
      <c r="E47" s="187" t="n"/>
    </row>
    <row r="49">
      <c r="B49" s="187" t="n"/>
      <c r="C49" s="187" t="n"/>
      <c r="D49" s="187" t="n"/>
      <c r="E49" s="187" t="n"/>
    </row>
    <row r="50">
      <c r="B50" s="187" t="n"/>
      <c r="C50" s="187" t="n"/>
      <c r="D50" s="187" t="n"/>
      <c r="E50" s="187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75" cellComments="atEnd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2:N82"/>
  <sheetViews>
    <sheetView tabSelected="1" view="pageBreakPreview" topLeftCell="A52" zoomScale="70" workbookViewId="0">
      <selection activeCell="A6" sqref="A6:C6"/>
    </sheetView>
  </sheetViews>
  <sheetFormatPr baseColWidth="8" defaultColWidth="9.140625" defaultRowHeight="15" outlineLevelRow="1"/>
  <cols>
    <col width="5.7109375" customWidth="1" style="190" min="1" max="1"/>
    <col width="22.5703125" customWidth="1" style="190" min="2" max="2"/>
    <col width="39.140625" customWidth="1" style="190" min="3" max="3"/>
    <col width="10.7109375" customWidth="1" style="190" min="4" max="4"/>
    <col width="12.7109375" customWidth="1" style="190" min="5" max="5"/>
    <col width="14.5703125" customWidth="1" style="190" min="6" max="6"/>
    <col width="13.42578125" customWidth="1" style="190" min="7" max="7"/>
    <col width="12.7109375" customWidth="1" style="190" min="8" max="8"/>
    <col width="14.5703125" customWidth="1" style="190" min="9" max="9"/>
    <col width="15.140625" customWidth="1" style="190" min="10" max="10"/>
    <col width="3.7109375" customWidth="1" style="190" min="11" max="11"/>
    <col width="9.42578125" customWidth="1" style="190" min="12" max="12"/>
    <col width="10.85546875" customWidth="1" style="190" min="13" max="13"/>
    <col width="9.140625" customWidth="1" style="190" min="14" max="14"/>
    <col width="9.140625" customWidth="1" style="173" min="15" max="15"/>
  </cols>
  <sheetData>
    <row r="2" ht="15.75" customHeight="1" s="173">
      <c r="I2" s="126" t="n"/>
      <c r="J2" s="106" t="inlineStr">
        <is>
          <t>Приложение №5</t>
        </is>
      </c>
    </row>
    <row r="4" ht="12.75" customFormat="1" customHeight="1" s="187">
      <c r="A4" s="228" t="inlineStr">
        <is>
          <t>Расчет стоимости СМР и оборудования</t>
        </is>
      </c>
      <c r="I4" s="228" t="n"/>
      <c r="J4" s="228" t="n"/>
    </row>
    <row r="5" ht="12.75" customFormat="1" customHeight="1" s="187">
      <c r="A5" s="228" t="n"/>
      <c r="B5" s="228" t="n"/>
      <c r="C5" s="228" t="n"/>
      <c r="D5" s="228" t="n"/>
      <c r="E5" s="228" t="n"/>
      <c r="F5" s="228" t="n"/>
      <c r="G5" s="228" t="n"/>
      <c r="H5" s="228" t="n"/>
      <c r="I5" s="228" t="n"/>
      <c r="J5" s="228" t="n"/>
    </row>
    <row r="6" ht="26.45" customFormat="1" customHeight="1" s="187">
      <c r="A6" s="247" t="inlineStr">
        <is>
          <t>Наименование разрабатываемого показателя УНЦ</t>
        </is>
      </c>
      <c r="D6" s="247" t="inlineStr">
        <is>
          <t>Ячейка выключателя КРУ 20кВ, ном.ток 1600А, ном.ток отключения 50кА</t>
        </is>
      </c>
    </row>
    <row r="7" ht="12.75" customFormat="1" customHeight="1" s="187">
      <c r="A7" s="247">
        <f>'Прил.1 Сравнит табл'!B9</f>
        <v/>
      </c>
      <c r="I7" s="229" t="n"/>
      <c r="J7" s="229" t="n"/>
    </row>
    <row r="8" ht="12.75" customFormat="1" customHeight="1" s="187"/>
    <row r="9" ht="27" customHeight="1" s="173">
      <c r="A9" s="240" t="inlineStr">
        <is>
          <t>№ пп.</t>
        </is>
      </c>
      <c r="B9" s="240" t="inlineStr">
        <is>
          <t>Код ресурса</t>
        </is>
      </c>
      <c r="C9" s="240" t="inlineStr">
        <is>
          <t>Наименование</t>
        </is>
      </c>
      <c r="D9" s="240" t="inlineStr">
        <is>
          <t>Ед. изм.</t>
        </is>
      </c>
      <c r="E9" s="240" t="inlineStr">
        <is>
          <t>Кол-во единиц по проектным данным</t>
        </is>
      </c>
      <c r="F9" s="240" t="inlineStr">
        <is>
          <t>Сметная стоимость в ценах на 01.01.2000 (руб.)</t>
        </is>
      </c>
      <c r="G9" s="264" t="n"/>
      <c r="H9" s="240" t="inlineStr">
        <is>
          <t>Удельный вес, %</t>
        </is>
      </c>
      <c r="I9" s="240" t="inlineStr">
        <is>
          <t>Сметная стоимость в ценах на 01.01.2023 (руб.)</t>
        </is>
      </c>
      <c r="J9" s="264" t="n"/>
    </row>
    <row r="10" ht="28.5" customHeight="1" s="173">
      <c r="A10" s="266" t="n"/>
      <c r="B10" s="266" t="n"/>
      <c r="C10" s="266" t="n"/>
      <c r="D10" s="266" t="n"/>
      <c r="E10" s="266" t="n"/>
      <c r="F10" s="240" t="inlineStr">
        <is>
          <t>на ед. изм.</t>
        </is>
      </c>
      <c r="G10" s="240" t="inlineStr">
        <is>
          <t>общая</t>
        </is>
      </c>
      <c r="H10" s="266" t="n"/>
      <c r="I10" s="240" t="inlineStr">
        <is>
          <t>на ед. изм.</t>
        </is>
      </c>
      <c r="J10" s="240" t="inlineStr">
        <is>
          <t>общая</t>
        </is>
      </c>
    </row>
    <row r="11">
      <c r="A11" s="240" t="n">
        <v>1</v>
      </c>
      <c r="B11" s="240" t="n">
        <v>2</v>
      </c>
      <c r="C11" s="240" t="n">
        <v>3</v>
      </c>
      <c r="D11" s="240" t="n">
        <v>4</v>
      </c>
      <c r="E11" s="240" t="n">
        <v>5</v>
      </c>
      <c r="F11" s="240" t="n">
        <v>6</v>
      </c>
      <c r="G11" s="240" t="n">
        <v>7</v>
      </c>
      <c r="H11" s="240" t="n">
        <v>8</v>
      </c>
      <c r="I11" s="240" t="n">
        <v>9</v>
      </c>
      <c r="J11" s="240" t="n">
        <v>10</v>
      </c>
    </row>
    <row r="12">
      <c r="A12" s="240" t="n"/>
      <c r="B12" s="222" t="inlineStr">
        <is>
          <t>Затраты труда рабочих-строителей</t>
        </is>
      </c>
      <c r="C12" s="263" t="n"/>
      <c r="D12" s="263" t="n"/>
      <c r="E12" s="263" t="n"/>
      <c r="F12" s="263" t="n"/>
      <c r="G12" s="263" t="n"/>
      <c r="H12" s="264" t="n"/>
      <c r="I12" s="156" t="n"/>
      <c r="J12" s="156" t="n"/>
      <c r="L12" s="143" t="n"/>
    </row>
    <row r="13" ht="25.5" customHeight="1" s="173">
      <c r="A13" s="240" t="n">
        <v>1</v>
      </c>
      <c r="B13" s="157" t="inlineStr">
        <is>
          <t>1-4-0</t>
        </is>
      </c>
      <c r="C13" s="231" t="inlineStr">
        <is>
          <t>Затраты труда рабочих (средний разряд работы 4,0)</t>
        </is>
      </c>
      <c r="D13" s="232" t="inlineStr">
        <is>
          <t>чел.-ч.</t>
        </is>
      </c>
      <c r="E13" s="158">
        <f>G13/F13</f>
        <v/>
      </c>
      <c r="F13" s="160" t="n">
        <v>9.4</v>
      </c>
      <c r="G13" s="160" t="n">
        <v>749.76</v>
      </c>
      <c r="H13" s="236">
        <f>G13/G14</f>
        <v/>
      </c>
      <c r="I13" s="160">
        <f>ФОТр.тек.!E13</f>
        <v/>
      </c>
      <c r="J13" s="160">
        <f>ROUND(I13*E13,2)</f>
        <v/>
      </c>
    </row>
    <row r="14" ht="25.5" customFormat="1" customHeight="1" s="190">
      <c r="A14" s="240" t="n"/>
      <c r="B14" s="232" t="n"/>
      <c r="C14" s="222" t="inlineStr">
        <is>
          <t>Итого по разделу "Затраты труда рабочих-строителей"</t>
        </is>
      </c>
      <c r="D14" s="232" t="inlineStr">
        <is>
          <t>чел.-ч.</t>
        </is>
      </c>
      <c r="E14" s="158">
        <f>SUM(E13:E13)</f>
        <v/>
      </c>
      <c r="F14" s="160" t="n"/>
      <c r="G14" s="160">
        <f>SUM(G13:G13)</f>
        <v/>
      </c>
      <c r="H14" s="236" t="n">
        <v>1</v>
      </c>
      <c r="I14" s="160" t="n"/>
      <c r="J14" s="160">
        <f>SUM(J13:J13)</f>
        <v/>
      </c>
      <c r="K14" s="74" t="n"/>
      <c r="L14" s="144" t="n"/>
    </row>
    <row r="15" ht="14.25" customFormat="1" customHeight="1" s="190">
      <c r="A15" s="240" t="n"/>
      <c r="B15" s="231" t="inlineStr">
        <is>
          <t>Затраты труда машинистов</t>
        </is>
      </c>
      <c r="C15" s="263" t="n"/>
      <c r="D15" s="263" t="n"/>
      <c r="E15" s="263" t="n"/>
      <c r="F15" s="263" t="n"/>
      <c r="G15" s="263" t="n"/>
      <c r="H15" s="264" t="n"/>
      <c r="I15" s="156" t="n"/>
      <c r="J15" s="156" t="n"/>
    </row>
    <row r="16" ht="14.25" customFormat="1" customHeight="1" s="190">
      <c r="A16" s="240" t="n">
        <v>2</v>
      </c>
      <c r="B16" s="232" t="n">
        <v>2</v>
      </c>
      <c r="C16" s="231" t="inlineStr">
        <is>
          <t>Затраты труда машинистов</t>
        </is>
      </c>
      <c r="D16" s="232" t="inlineStr">
        <is>
          <t>чел.-ч.</t>
        </is>
      </c>
      <c r="E16" s="158" t="n">
        <v>21.9884375</v>
      </c>
      <c r="F16" s="160" t="n">
        <v>11.85</v>
      </c>
      <c r="G16" s="160">
        <f>ROUND(E16*F16,2)</f>
        <v/>
      </c>
      <c r="H16" s="236" t="n">
        <v>1</v>
      </c>
      <c r="I16" s="160">
        <f>ROUND(F16*Прил.10!D10,2)</f>
        <v/>
      </c>
      <c r="J16" s="160">
        <f>ROUND(I16*E16,2)</f>
        <v/>
      </c>
      <c r="L16" s="96" t="n"/>
    </row>
    <row r="17" ht="14.25" customFormat="1" customHeight="1" s="190">
      <c r="A17" s="240" t="n"/>
      <c r="B17" s="222" t="inlineStr">
        <is>
          <t>Машины и механизмы</t>
        </is>
      </c>
      <c r="C17" s="263" t="n"/>
      <c r="D17" s="263" t="n"/>
      <c r="E17" s="263" t="n"/>
      <c r="F17" s="263" t="n"/>
      <c r="G17" s="263" t="n"/>
      <c r="H17" s="264" t="n"/>
      <c r="I17" s="236" t="n"/>
      <c r="J17" s="236" t="n"/>
      <c r="L17" s="143" t="n"/>
    </row>
    <row r="18" ht="14.25" customFormat="1" customHeight="1" s="190">
      <c r="A18" s="240" t="n"/>
      <c r="B18" s="231" t="inlineStr">
        <is>
          <t>Основные машины и механизмы</t>
        </is>
      </c>
      <c r="C18" s="263" t="n"/>
      <c r="D18" s="263" t="n"/>
      <c r="E18" s="263" t="n"/>
      <c r="F18" s="263" t="n"/>
      <c r="G18" s="263" t="n"/>
      <c r="H18" s="264" t="n"/>
      <c r="I18" s="156" t="n"/>
      <c r="J18" s="156" t="n"/>
    </row>
    <row r="19" ht="25.5" customFormat="1" customHeight="1" s="190">
      <c r="A19" s="240" t="n">
        <v>3</v>
      </c>
      <c r="B19" s="157" t="inlineStr">
        <is>
          <t>91.06.03-058</t>
        </is>
      </c>
      <c r="C19" s="231" t="inlineStr">
        <is>
          <t>Лебедки электрические тяговым усилием 156,96 кН (16 т)</t>
        </is>
      </c>
      <c r="D19" s="232" t="inlineStr">
        <is>
          <t>маш.час</t>
        </is>
      </c>
      <c r="E19" s="164" t="n">
        <v>15.538125</v>
      </c>
      <c r="F19" s="165" t="n">
        <v>131.44</v>
      </c>
      <c r="G19" s="160">
        <f>ROUND(E19*F19,2)</f>
        <v/>
      </c>
      <c r="H19" s="236">
        <f>G19/$G$30</f>
        <v/>
      </c>
      <c r="I19" s="160">
        <f>ROUND(F19*Прил.10!$D$11,2)</f>
        <v/>
      </c>
      <c r="J19" s="160">
        <f>ROUND(I19*E19,2)</f>
        <v/>
      </c>
    </row>
    <row r="20" ht="25.5" customFormat="1" customHeight="1" s="190">
      <c r="A20" s="240" t="n">
        <v>4</v>
      </c>
      <c r="B20" s="157" t="inlineStr">
        <is>
          <t>91.05.05-014</t>
        </is>
      </c>
      <c r="C20" s="231" t="inlineStr">
        <is>
          <t>Краны на автомобильном ходу, грузоподъемность 10 т</t>
        </is>
      </c>
      <c r="D20" s="232" t="inlineStr">
        <is>
          <t>маш.час</t>
        </is>
      </c>
      <c r="E20" s="158" t="n">
        <v>3.1253125</v>
      </c>
      <c r="F20" s="165" t="n">
        <v>111.99</v>
      </c>
      <c r="G20" s="160">
        <f>ROUND(E20*F20,2)</f>
        <v/>
      </c>
      <c r="H20" s="236">
        <f>G20/$G$30</f>
        <v/>
      </c>
      <c r="I20" s="160">
        <f>ROUND(F20*Прил.10!$D$11,2)</f>
        <v/>
      </c>
      <c r="J20" s="160">
        <f>ROUND(I20*E20,2)</f>
        <v/>
      </c>
    </row>
    <row r="21" ht="14.25" customFormat="1" customHeight="1" s="190">
      <c r="A21" s="240" t="n"/>
      <c r="B21" s="232" t="n"/>
      <c r="C21" s="231" t="inlineStr">
        <is>
          <t>Итого основные машины и механизмы</t>
        </is>
      </c>
      <c r="D21" s="232" t="n"/>
      <c r="E21" s="150" t="n"/>
      <c r="F21" s="160" t="n"/>
      <c r="G21" s="160">
        <f>SUM(G19:G20)</f>
        <v/>
      </c>
      <c r="H21" s="236">
        <f>G21/G30</f>
        <v/>
      </c>
      <c r="I21" s="160" t="n"/>
      <c r="J21" s="160">
        <f>SUM(J19:J20)</f>
        <v/>
      </c>
      <c r="L21" s="74" t="n"/>
    </row>
    <row r="22" outlineLevel="1" ht="25.5" customFormat="1" customHeight="1" s="190">
      <c r="A22" s="240" t="n">
        <v>5</v>
      </c>
      <c r="B22" s="157" t="inlineStr">
        <is>
          <t>91.14.02-001</t>
        </is>
      </c>
      <c r="C22" s="231" t="inlineStr">
        <is>
          <t>Автомобили бортовые, грузоподъемность: до 5 т</t>
        </is>
      </c>
      <c r="D22" s="232" t="inlineStr">
        <is>
          <t>маш.час</t>
        </is>
      </c>
      <c r="E22" s="164" t="n">
        <v>3.096875</v>
      </c>
      <c r="F22" s="165" t="n">
        <v>65.70999999999999</v>
      </c>
      <c r="G22" s="160">
        <f>ROUND(E22*F22,2)</f>
        <v/>
      </c>
      <c r="H22" s="236">
        <f>G22/$G$30</f>
        <v/>
      </c>
      <c r="I22" s="160">
        <f>ROUND(F22*Прил.10!$D$11,2)</f>
        <v/>
      </c>
      <c r="J22" s="160">
        <f>ROUND(I22*E22,2)</f>
        <v/>
      </c>
      <c r="L22" s="74" t="n"/>
    </row>
    <row r="23" outlineLevel="1" ht="25.5" customFormat="1" customHeight="1" s="190">
      <c r="A23" s="240" t="n">
        <v>6</v>
      </c>
      <c r="B23" s="157" t="inlineStr">
        <is>
          <t>91.17.04-161</t>
        </is>
      </c>
      <c r="C23" s="231" t="inlineStr">
        <is>
          <t>Полуавтоматы сварочные номинальным сварочным током 40-500 А</t>
        </is>
      </c>
      <c r="D23" s="232" t="inlineStr">
        <is>
          <t>маш.час</t>
        </is>
      </c>
      <c r="E23" s="166" t="n">
        <v>3.5625</v>
      </c>
      <c r="F23" s="165" t="n">
        <v>16.44</v>
      </c>
      <c r="G23" s="160">
        <f>ROUND(E23*F23,2)</f>
        <v/>
      </c>
      <c r="H23" s="236">
        <f>G23/$G$30</f>
        <v/>
      </c>
      <c r="I23" s="160">
        <f>ROUND(F23*Прил.10!$D$11,2)</f>
        <v/>
      </c>
      <c r="J23" s="160">
        <f>ROUND(I23*E23,2)</f>
        <v/>
      </c>
      <c r="L23" s="74" t="n"/>
    </row>
    <row r="24" outlineLevel="1" ht="14.25" customFormat="1" customHeight="1" s="190">
      <c r="A24" s="240" t="n">
        <v>7</v>
      </c>
      <c r="B24" s="157" t="inlineStr">
        <is>
          <t>91.21.22-438</t>
        </is>
      </c>
      <c r="C24" s="231" t="inlineStr">
        <is>
          <t>Установка: передвижная цеолитовая</t>
        </is>
      </c>
      <c r="D24" s="232" t="inlineStr">
        <is>
          <t>маш.час</t>
        </is>
      </c>
      <c r="E24" s="164" t="n">
        <v>0.9875</v>
      </c>
      <c r="F24" s="165" t="n">
        <v>38.65</v>
      </c>
      <c r="G24" s="160">
        <f>ROUND(E24*F24,2)</f>
        <v/>
      </c>
      <c r="H24" s="236">
        <f>G24/$G$30</f>
        <v/>
      </c>
      <c r="I24" s="160">
        <f>ROUND(F24*Прил.10!$D$11,2)</f>
        <v/>
      </c>
      <c r="J24" s="160">
        <f>ROUND(I24*E24,2)</f>
        <v/>
      </c>
      <c r="L24" s="74" t="n"/>
    </row>
    <row r="25" outlineLevel="1" ht="14.25" customFormat="1" customHeight="1" s="190">
      <c r="A25" s="240" t="n">
        <v>8</v>
      </c>
      <c r="B25" s="157" t="inlineStr">
        <is>
          <t>91.19.12-021</t>
        </is>
      </c>
      <c r="C25" s="231" t="inlineStr">
        <is>
          <t>Насос вакуумный: 3,6 м3/мин</t>
        </is>
      </c>
      <c r="D25" s="232" t="inlineStr">
        <is>
          <t>маш.час</t>
        </is>
      </c>
      <c r="E25" s="164" t="n">
        <v>3.8875</v>
      </c>
      <c r="F25" s="165" t="n">
        <v>6.28</v>
      </c>
      <c r="G25" s="160">
        <f>ROUND(E25*F25,2)</f>
        <v/>
      </c>
      <c r="H25" s="236">
        <f>G25/$G$30</f>
        <v/>
      </c>
      <c r="I25" s="160">
        <f>ROUND(F25*Прил.10!$D$11,2)</f>
        <v/>
      </c>
      <c r="J25" s="160">
        <f>ROUND(I25*E25,2)</f>
        <v/>
      </c>
      <c r="L25" s="74" t="n"/>
    </row>
    <row r="26" outlineLevel="1" ht="25.5" customFormat="1" customHeight="1" s="190">
      <c r="A26" s="240" t="n">
        <v>9</v>
      </c>
      <c r="B26" s="157" t="inlineStr">
        <is>
          <t>91.21.22-091</t>
        </is>
      </c>
      <c r="C26" s="231" t="inlineStr">
        <is>
          <t>Выпрямитель полупроводниковый для подогрева трансформаторов</t>
        </is>
      </c>
      <c r="D26" s="232" t="inlineStr">
        <is>
          <t>маш.час</t>
        </is>
      </c>
      <c r="E26" s="164" t="n">
        <v>4.7125</v>
      </c>
      <c r="F26" s="165" t="n">
        <v>3.82</v>
      </c>
      <c r="G26" s="160">
        <f>ROUND(E26*F26,2)</f>
        <v/>
      </c>
      <c r="H26" s="236">
        <f>G26/$G$30</f>
        <v/>
      </c>
      <c r="I26" s="160">
        <f>ROUND(F26*Прил.10!$D$11,2)</f>
        <v/>
      </c>
      <c r="J26" s="160">
        <f>ROUND(I26*E26,2)</f>
        <v/>
      </c>
      <c r="L26" s="74" t="n"/>
    </row>
    <row r="27" outlineLevel="1" ht="25.5" customFormat="1" customHeight="1" s="190">
      <c r="A27" s="240" t="n">
        <v>10</v>
      </c>
      <c r="B27" s="157" t="inlineStr">
        <is>
          <t>91.19.02-002</t>
        </is>
      </c>
      <c r="C27" s="231" t="inlineStr">
        <is>
          <t>Маслонасосы шестеренные, производительность м3/час: 2,3</t>
        </is>
      </c>
      <c r="D27" s="232" t="inlineStr">
        <is>
          <t>маш.час</t>
        </is>
      </c>
      <c r="E27" s="164" t="n">
        <v>0.2475</v>
      </c>
      <c r="F27" s="165" t="n">
        <v>0.9</v>
      </c>
      <c r="G27" s="160">
        <f>ROUND(E27*F27,2)</f>
        <v/>
      </c>
      <c r="H27" s="236">
        <f>G27/$G$30</f>
        <v/>
      </c>
      <c r="I27" s="160">
        <f>ROUND(F27*Прил.10!$D$11,2)</f>
        <v/>
      </c>
      <c r="J27" s="160">
        <f>ROUND(I27*E27,2)</f>
        <v/>
      </c>
      <c r="L27" s="74" t="n"/>
    </row>
    <row r="28" outlineLevel="1" ht="25.5" customFormat="1" customHeight="1" s="190">
      <c r="A28" s="240" t="n">
        <v>11</v>
      </c>
      <c r="B28" s="157" t="inlineStr">
        <is>
          <t>91.17.04-233</t>
        </is>
      </c>
      <c r="C28" s="231" t="inlineStr">
        <is>
          <t>Установки для сварки: ручной дуговой (постоянного тока)</t>
        </is>
      </c>
      <c r="D28" s="232" t="inlineStr">
        <is>
          <t>маш.час</t>
        </is>
      </c>
      <c r="E28" s="164" t="n">
        <v>0.0125</v>
      </c>
      <c r="F28" s="165" t="n">
        <v>8.1</v>
      </c>
      <c r="G28" s="160">
        <f>ROUND(E28*F28,2)</f>
        <v/>
      </c>
      <c r="H28" s="236">
        <f>G28/$G$30</f>
        <v/>
      </c>
      <c r="I28" s="160">
        <f>ROUND(F28*Прил.10!$D$11,2)</f>
        <v/>
      </c>
      <c r="J28" s="160">
        <f>ROUND(I28*E28,2)</f>
        <v/>
      </c>
      <c r="L28" s="74" t="n"/>
    </row>
    <row r="29" ht="14.25" customFormat="1" customHeight="1" s="190">
      <c r="A29" s="240" t="n"/>
      <c r="B29" s="232" t="n"/>
      <c r="C29" s="231" t="inlineStr">
        <is>
          <t>Итого прочие машины и механизмы</t>
        </is>
      </c>
      <c r="D29" s="232" t="n"/>
      <c r="E29" s="233" t="n"/>
      <c r="F29" s="160" t="n"/>
      <c r="G29" s="160">
        <f>SUM(G22:G28)</f>
        <v/>
      </c>
      <c r="H29" s="236">
        <f>G29/G30</f>
        <v/>
      </c>
      <c r="I29" s="160" t="n"/>
      <c r="J29" s="160">
        <f>SUM(J22:J28)</f>
        <v/>
      </c>
      <c r="K29" s="74" t="n"/>
      <c r="L29" s="143" t="n"/>
    </row>
    <row r="30" ht="25.5" customFormat="1" customHeight="1" s="190">
      <c r="A30" s="240" t="n"/>
      <c r="B30" s="167" t="n"/>
      <c r="C30" s="168" t="inlineStr">
        <is>
          <t>Итого по разделу «Машины и механизмы»</t>
        </is>
      </c>
      <c r="D30" s="167" t="n"/>
      <c r="E30" s="169" t="n"/>
      <c r="F30" s="170" t="n"/>
      <c r="G30" s="170">
        <f>G21+G29</f>
        <v/>
      </c>
      <c r="H30" s="171" t="n">
        <v>1</v>
      </c>
      <c r="I30" s="170" t="n"/>
      <c r="J30" s="170">
        <f>J21+J29</f>
        <v/>
      </c>
    </row>
    <row r="31" s="173">
      <c r="A31" s="250" t="n"/>
      <c r="B31" s="222" t="inlineStr">
        <is>
          <t xml:space="preserve">Оборудование </t>
        </is>
      </c>
      <c r="C31" s="263" t="n"/>
      <c r="D31" s="263" t="n"/>
      <c r="E31" s="263" t="n"/>
      <c r="F31" s="263" t="n"/>
      <c r="G31" s="263" t="n"/>
      <c r="H31" s="263" t="n"/>
      <c r="I31" s="263" t="n"/>
      <c r="J31" s="264" t="n"/>
      <c r="K31" s="190" t="n"/>
      <c r="L31" s="190" t="n"/>
      <c r="M31" s="190" t="n"/>
      <c r="N31" s="190" t="n"/>
    </row>
    <row r="32" ht="15" customHeight="1" s="173">
      <c r="A32" s="240" t="n"/>
      <c r="B32" s="237" t="inlineStr">
        <is>
          <t>Основное оборудование</t>
        </is>
      </c>
      <c r="K32" s="190" t="n"/>
      <c r="L32" s="190" t="n"/>
      <c r="M32" s="190" t="n"/>
      <c r="N32" s="190" t="n"/>
    </row>
    <row r="33" ht="25.5" customHeight="1" s="173">
      <c r="A33" s="240" t="n">
        <v>12</v>
      </c>
      <c r="B33" s="78" t="inlineStr">
        <is>
          <t>БЦ.76_1.990</t>
        </is>
      </c>
      <c r="C33" s="239" t="inlineStr">
        <is>
          <t>Ячейка выключателя КРУ 20кВ, ном.ток 1600А, ном.ток отключения 50кА</t>
        </is>
      </c>
      <c r="D33" s="240" t="inlineStr">
        <is>
          <t>шт.</t>
        </is>
      </c>
      <c r="E33" s="76" t="n">
        <v>1</v>
      </c>
      <c r="F33" s="242">
        <f>ROUND(I33/Прил.10!$D$13,2)</f>
        <v/>
      </c>
      <c r="G33" s="71">
        <f>ROUND(E33*F33,2)</f>
        <v/>
      </c>
      <c r="H33" s="89">
        <f>G33/$G$38</f>
        <v/>
      </c>
      <c r="I33" s="71" t="n">
        <v>11804000</v>
      </c>
      <c r="J33" s="71">
        <f>ROUND(I33*E33,2)</f>
        <v/>
      </c>
      <c r="K33" s="190" t="n"/>
      <c r="L33" s="190" t="n"/>
      <c r="M33" s="190" t="n"/>
    </row>
    <row r="34" s="173">
      <c r="A34" s="240" t="n"/>
      <c r="B34" s="240" t="n"/>
      <c r="C34" s="239" t="inlineStr">
        <is>
          <t>Итого основное оборудование</t>
        </is>
      </c>
      <c r="D34" s="240" t="n"/>
      <c r="E34" s="76" t="n"/>
      <c r="F34" s="242" t="n"/>
      <c r="G34" s="71">
        <f>SUM(G33:G33)</f>
        <v/>
      </c>
      <c r="H34" s="89">
        <f>G34/$G$38</f>
        <v/>
      </c>
      <c r="I34" s="71" t="n"/>
      <c r="J34" s="71">
        <f>SUM(J33:J33)</f>
        <v/>
      </c>
      <c r="K34" s="74" t="n"/>
      <c r="L34" s="190" t="n"/>
      <c r="M34" s="190" t="n"/>
      <c r="N34" s="190" t="n"/>
    </row>
    <row r="35" hidden="1" outlineLevel="1" s="173">
      <c r="A35" s="240" t="n"/>
      <c r="B35" s="240" t="n"/>
      <c r="C35" s="239" t="n"/>
      <c r="D35" s="240" t="n"/>
      <c r="E35" s="76" t="n"/>
      <c r="F35" s="242" t="n"/>
      <c r="G35" s="71">
        <f>ROUND(E35*F35,2)</f>
        <v/>
      </c>
      <c r="H35" s="89">
        <f>G35/$G$38</f>
        <v/>
      </c>
      <c r="I35" s="71">
        <f>ROUND(F35*Прил.10!$D$13,2)</f>
        <v/>
      </c>
      <c r="J35" s="71">
        <f>ROUND(I35*E35,2)</f>
        <v/>
      </c>
      <c r="K35" s="74" t="n"/>
      <c r="L35" s="190" t="n"/>
      <c r="M35" s="190" t="n"/>
      <c r="N35" s="190" t="n"/>
    </row>
    <row r="36" hidden="1" outlineLevel="1" s="173">
      <c r="A36" s="240" t="n"/>
      <c r="B36" s="240" t="n"/>
      <c r="C36" s="239" t="n"/>
      <c r="D36" s="240" t="n"/>
      <c r="E36" s="76" t="n"/>
      <c r="F36" s="242" t="n"/>
      <c r="G36" s="71">
        <f>ROUND(E36*F36,2)</f>
        <v/>
      </c>
      <c r="H36" s="89">
        <f>G36/$G$38</f>
        <v/>
      </c>
      <c r="I36" s="71">
        <f>ROUND(F36*Прил.10!$D$13,2)</f>
        <v/>
      </c>
      <c r="J36" s="71">
        <f>ROUND(I36*E36,2)</f>
        <v/>
      </c>
      <c r="K36" s="74" t="n"/>
      <c r="L36" s="190" t="n"/>
      <c r="M36" s="190" t="n"/>
      <c r="N36" s="190" t="n"/>
    </row>
    <row r="37" collapsed="1" s="173">
      <c r="A37" s="240" t="n"/>
      <c r="B37" s="240" t="n"/>
      <c r="C37" s="239" t="inlineStr">
        <is>
          <t>Итого прочее оборудование</t>
        </is>
      </c>
      <c r="D37" s="240" t="n"/>
      <c r="E37" s="241" t="n"/>
      <c r="F37" s="242" t="n"/>
      <c r="G37" s="71">
        <f>SUM(G35:G36)</f>
        <v/>
      </c>
      <c r="H37" s="89">
        <f>G37/$G$38</f>
        <v/>
      </c>
      <c r="I37" s="71" t="n"/>
      <c r="J37" s="71">
        <f>SUM(J35:J36)</f>
        <v/>
      </c>
      <c r="K37" s="74" t="n"/>
      <c r="L37" s="143" t="n"/>
      <c r="M37" s="190" t="n"/>
      <c r="N37" s="190" t="n"/>
    </row>
    <row r="38" s="173">
      <c r="A38" s="240" t="n"/>
      <c r="B38" s="240" t="n"/>
      <c r="C38" s="223" t="inlineStr">
        <is>
          <t>Итого по разделу «Оборудование»</t>
        </is>
      </c>
      <c r="D38" s="240" t="n"/>
      <c r="E38" s="241" t="n"/>
      <c r="F38" s="242" t="n"/>
      <c r="G38" s="71">
        <f>G34+G37</f>
        <v/>
      </c>
      <c r="H38" s="89">
        <f>(G34+G37)/G38</f>
        <v/>
      </c>
      <c r="I38" s="71" t="n"/>
      <c r="J38" s="71">
        <f>J37+J34</f>
        <v/>
      </c>
      <c r="K38" s="74" t="n"/>
      <c r="L38" s="190" t="n"/>
      <c r="M38" s="190" t="n"/>
      <c r="N38" s="190" t="n"/>
    </row>
    <row r="39" ht="25.5" customHeight="1" s="173">
      <c r="A39" s="240" t="n"/>
      <c r="B39" s="240" t="n"/>
      <c r="C39" s="239" t="inlineStr">
        <is>
          <t>в том числе технологическое оборудование</t>
        </is>
      </c>
      <c r="D39" s="240" t="n"/>
      <c r="E39" s="241" t="n"/>
      <c r="F39" s="242" t="n"/>
      <c r="G39" s="71">
        <f>'Прил.6 Расчет ОБ'!G13</f>
        <v/>
      </c>
      <c r="H39" s="89">
        <f>G39/$G$38</f>
        <v/>
      </c>
      <c r="I39" s="71" t="n"/>
      <c r="J39" s="71">
        <f>ROUND(G39*Прил.10!$D$13,2)</f>
        <v/>
      </c>
      <c r="K39" s="74" t="n"/>
      <c r="L39" s="190" t="n"/>
      <c r="M39" s="190" t="n"/>
      <c r="N39" s="190" t="n"/>
    </row>
    <row r="40" ht="14.25" customFormat="1" customHeight="1" s="190">
      <c r="A40" s="240" t="n"/>
      <c r="B40" s="269" t="inlineStr">
        <is>
          <t>Материалы</t>
        </is>
      </c>
      <c r="J40" s="270" t="n"/>
      <c r="K40" s="74" t="n"/>
    </row>
    <row r="41" ht="14.25" customFormat="1" customHeight="1" s="190">
      <c r="A41" s="240" t="n"/>
      <c r="B41" s="239" t="inlineStr">
        <is>
          <t>Основные материалы</t>
        </is>
      </c>
      <c r="C41" s="263" t="n"/>
      <c r="D41" s="263" t="n"/>
      <c r="E41" s="263" t="n"/>
      <c r="F41" s="263" t="n"/>
      <c r="G41" s="263" t="n"/>
      <c r="H41" s="264" t="n"/>
      <c r="I41" s="89" t="n"/>
      <c r="J41" s="89" t="n"/>
    </row>
    <row r="42" ht="14.25" customFormat="1" customHeight="1" s="190">
      <c r="A42" s="240" t="n">
        <v>13</v>
      </c>
      <c r="B42" s="78" t="inlineStr">
        <is>
          <t>01.1.02.01-0003</t>
        </is>
      </c>
      <c r="C42" s="239" t="inlineStr">
        <is>
          <t>Асботекстолит, марка Г</t>
        </is>
      </c>
      <c r="D42" s="240" t="inlineStr">
        <is>
          <t>т</t>
        </is>
      </c>
      <c r="E42" s="76" t="n">
        <v>0.0255</v>
      </c>
      <c r="F42" s="255" t="n">
        <v>161000</v>
      </c>
      <c r="G42" s="71">
        <f>ROUND(E42*F42,2)</f>
        <v/>
      </c>
      <c r="H42" s="89">
        <f>G42/$G$69</f>
        <v/>
      </c>
      <c r="I42" s="71">
        <f>ROUND(F42*Прил.10!$D$12,2)</f>
        <v/>
      </c>
      <c r="J42" s="71">
        <f>ROUND(I42*E42,2)</f>
        <v/>
      </c>
    </row>
    <row r="43" ht="14.25" customFormat="1" customHeight="1" s="190">
      <c r="A43" s="240" t="n">
        <v>14</v>
      </c>
      <c r="B43" s="78" t="inlineStr">
        <is>
          <t>01.3.02.02-0001</t>
        </is>
      </c>
      <c r="C43" s="239" t="inlineStr">
        <is>
          <t>Аргон газообразный, сорт I</t>
        </is>
      </c>
      <c r="D43" s="240" t="inlineStr">
        <is>
          <t>м3</t>
        </is>
      </c>
      <c r="E43" s="76" t="n">
        <v>121.5</v>
      </c>
      <c r="F43" s="255" t="n">
        <v>17.86</v>
      </c>
      <c r="G43" s="71">
        <f>ROUND(E43*F43,2)</f>
        <v/>
      </c>
      <c r="H43" s="89">
        <f>G43/$G$69</f>
        <v/>
      </c>
      <c r="I43" s="71">
        <f>ROUND(F43*Прил.10!$D$12,2)</f>
        <v/>
      </c>
      <c r="J43" s="71">
        <f>ROUND(I43*E43,2)</f>
        <v/>
      </c>
    </row>
    <row r="44" ht="25.5" customFormat="1" customHeight="1" s="190">
      <c r="A44" s="240" t="n">
        <v>15</v>
      </c>
      <c r="B44" s="78" t="inlineStr">
        <is>
          <t>21.1.08.03-0078</t>
        </is>
      </c>
      <c r="C44" s="239" t="inlineStr">
        <is>
          <t>Кабель контрольный КВВГЭнг(A)-FRLS 5х2,5</t>
        </is>
      </c>
      <c r="D44" s="240" t="inlineStr">
        <is>
          <t>1000 м</t>
        </is>
      </c>
      <c r="E44" s="76" t="n">
        <v>0.05</v>
      </c>
      <c r="F44" s="255" t="n">
        <v>36884.36</v>
      </c>
      <c r="G44" s="71">
        <f>ROUND(E44*F44,2)</f>
        <v/>
      </c>
      <c r="H44" s="89">
        <f>G44/$G$69</f>
        <v/>
      </c>
      <c r="I44" s="71">
        <f>ROUND(F44*Прил.10!$D$12,2)</f>
        <v/>
      </c>
      <c r="J44" s="71">
        <f>ROUND(I44*E44,2)</f>
        <v/>
      </c>
    </row>
    <row r="45" ht="25.5" customFormat="1" customHeight="1" s="190">
      <c r="A45" s="240" t="n">
        <v>16</v>
      </c>
      <c r="B45" s="78" t="inlineStr">
        <is>
          <t>01.1.02.09-0021</t>
        </is>
      </c>
      <c r="C45" s="239" t="inlineStr">
        <is>
          <t>Ткань асбестовая со стеклонитью АСТ-1, толщина 1,8 мм</t>
        </is>
      </c>
      <c r="D45" s="240" t="inlineStr">
        <is>
          <t>т</t>
        </is>
      </c>
      <c r="E45" s="76" t="n">
        <v>0.0268</v>
      </c>
      <c r="F45" s="255" t="n">
        <v>66860</v>
      </c>
      <c r="G45" s="71">
        <f>ROUND(E45*F45,2)</f>
        <v/>
      </c>
      <c r="H45" s="89">
        <f>G45/$G$69</f>
        <v/>
      </c>
      <c r="I45" s="71">
        <f>ROUND(F45*Прил.10!$D$12,2)</f>
        <v/>
      </c>
      <c r="J45" s="71">
        <f>ROUND(I45*E45,2)</f>
        <v/>
      </c>
    </row>
    <row r="46" ht="25.5" customFormat="1" customHeight="1" s="190">
      <c r="A46" s="240" t="n">
        <v>17</v>
      </c>
      <c r="B46" s="78" t="inlineStr">
        <is>
          <t>01.7.11.04-0002</t>
        </is>
      </c>
      <c r="C46" s="239" t="inlineStr">
        <is>
          <t>Проволока наплавочная ПП-Нп-19СТ, диаметр 3 мм</t>
        </is>
      </c>
      <c r="D46" s="240" t="inlineStr">
        <is>
          <t>т</t>
        </is>
      </c>
      <c r="E46" s="76" t="n">
        <v>0.08699999999999999</v>
      </c>
      <c r="F46" s="255" t="n">
        <v>20300</v>
      </c>
      <c r="G46" s="71">
        <f>ROUND(E46*F46,2)</f>
        <v/>
      </c>
      <c r="H46" s="89">
        <f>G46/$G$69</f>
        <v/>
      </c>
      <c r="I46" s="71">
        <f>ROUND(F46*Прил.10!$D$12,2)</f>
        <v/>
      </c>
      <c r="J46" s="71">
        <f>ROUND(I46*E46,2)</f>
        <v/>
      </c>
    </row>
    <row r="47" ht="38.25" customFormat="1" customHeight="1" s="190">
      <c r="A47" s="240" t="n">
        <v>18</v>
      </c>
      <c r="B47" s="78" t="inlineStr">
        <is>
          <t>25.1.01.04-0012</t>
        </is>
      </c>
      <c r="C47" s="239" t="inlineStr">
        <is>
          <t>Шпалы из древесины хвойных пород для колеи 600 мм, непропитанные, длина 1200 мм, тип II</t>
        </is>
      </c>
      <c r="D47" s="240" t="inlineStr">
        <is>
          <t>шт</t>
        </is>
      </c>
      <c r="E47" s="76" t="n">
        <v>30</v>
      </c>
      <c r="F47" s="255" t="n">
        <v>42.6</v>
      </c>
      <c r="G47" s="71">
        <f>ROUND(E47*F47,2)</f>
        <v/>
      </c>
      <c r="H47" s="89">
        <f>G47/$G$69</f>
        <v/>
      </c>
      <c r="I47" s="71">
        <f>ROUND(F47*Прил.10!$D$12,2)</f>
        <v/>
      </c>
      <c r="J47" s="71">
        <f>ROUND(I47*E47,2)</f>
        <v/>
      </c>
    </row>
    <row r="48" ht="14.25" customFormat="1" customHeight="1" s="190">
      <c r="A48" s="240" t="n">
        <v>19</v>
      </c>
      <c r="B48" s="78" t="inlineStr">
        <is>
          <t>01.3.02.03-0001</t>
        </is>
      </c>
      <c r="C48" s="239" t="inlineStr">
        <is>
          <t>Ацетилен газообразный технический</t>
        </is>
      </c>
      <c r="D48" s="240" t="inlineStr">
        <is>
          <t>м3</t>
        </is>
      </c>
      <c r="E48" s="76" t="n">
        <v>16.5</v>
      </c>
      <c r="F48" s="255" t="n">
        <v>38.51</v>
      </c>
      <c r="G48" s="71">
        <f>ROUND(E48*F48,2)</f>
        <v/>
      </c>
      <c r="H48" s="89">
        <f>G48/$G$69</f>
        <v/>
      </c>
      <c r="I48" s="71">
        <f>ROUND(F48*Прил.10!$D$12,2)</f>
        <v/>
      </c>
      <c r="J48" s="71">
        <f>ROUND(I48*E48,2)</f>
        <v/>
      </c>
    </row>
    <row r="49" ht="25.5" customFormat="1" customHeight="1" s="190">
      <c r="A49" s="240" t="n">
        <v>20</v>
      </c>
      <c r="B49" s="78" t="inlineStr">
        <is>
          <t>01.7.02.06-0017</t>
        </is>
      </c>
      <c r="C49" s="239" t="inlineStr">
        <is>
          <t>Картон строительный прокладочный, марка Б</t>
        </is>
      </c>
      <c r="D49" s="240" t="inlineStr">
        <is>
          <t>т</t>
        </is>
      </c>
      <c r="E49" s="76" t="n">
        <v>0.03</v>
      </c>
      <c r="F49" s="255" t="n">
        <v>19800</v>
      </c>
      <c r="G49" s="71">
        <f>ROUND(E49*F49,2)</f>
        <v/>
      </c>
      <c r="H49" s="89">
        <f>G49/$G$69</f>
        <v/>
      </c>
      <c r="I49" s="71">
        <f>ROUND(F49*Прил.10!$D$12,2)</f>
        <v/>
      </c>
      <c r="J49" s="71">
        <f>ROUND(I49*E49,2)</f>
        <v/>
      </c>
    </row>
    <row r="50" ht="14.25" customFormat="1" customHeight="1" s="190">
      <c r="A50" s="240" t="n">
        <v>21</v>
      </c>
      <c r="B50" s="78" t="inlineStr">
        <is>
          <t>14.4.02.09-0001</t>
        </is>
      </c>
      <c r="C50" s="239" t="inlineStr">
        <is>
          <t>Краска</t>
        </is>
      </c>
      <c r="D50" s="240" t="inlineStr">
        <is>
          <t>кг</t>
        </is>
      </c>
      <c r="E50" s="76" t="n">
        <v>15.2</v>
      </c>
      <c r="F50" s="255" t="n">
        <v>28.6</v>
      </c>
      <c r="G50" s="71">
        <f>ROUND(E50*F50,2)</f>
        <v/>
      </c>
      <c r="H50" s="89">
        <f>G50/$G$69</f>
        <v/>
      </c>
      <c r="I50" s="71">
        <f>ROUND(F50*Прил.10!$D$12,2)</f>
        <v/>
      </c>
      <c r="J50" s="71">
        <f>ROUND(I50*E50,2)</f>
        <v/>
      </c>
    </row>
    <row r="51" ht="14.25" customFormat="1" customHeight="1" s="190">
      <c r="A51" s="240" t="n"/>
      <c r="B51" s="240" t="n"/>
      <c r="C51" s="239" t="inlineStr">
        <is>
          <t>Итого основные материалы</t>
        </is>
      </c>
      <c r="D51" s="240" t="n"/>
      <c r="E51" s="76" t="n"/>
      <c r="F51" s="242" t="n"/>
      <c r="G51" s="71">
        <f>SUM(G42:G50)</f>
        <v/>
      </c>
      <c r="H51" s="89">
        <f>G51/$G$69</f>
        <v/>
      </c>
      <c r="I51" s="71" t="n"/>
      <c r="J51" s="71">
        <f>SUM(J42:J50)</f>
        <v/>
      </c>
      <c r="K51" s="74" t="n"/>
    </row>
    <row r="52" outlineLevel="1" ht="25.5" customFormat="1" customHeight="1" s="190">
      <c r="A52" s="240" t="n">
        <v>22</v>
      </c>
      <c r="B52" s="78" t="inlineStr">
        <is>
          <t>999-9950</t>
        </is>
      </c>
      <c r="C52" s="239" t="inlineStr">
        <is>
          <t>Вспомогательные ненормируемые ресурсы</t>
        </is>
      </c>
      <c r="D52" s="240" t="inlineStr">
        <is>
          <t>руб.</t>
        </is>
      </c>
      <c r="E52" s="76" t="n">
        <v>478.05</v>
      </c>
      <c r="F52" s="255" t="n">
        <v>1</v>
      </c>
      <c r="G52" s="71">
        <f>ROUND(F52*E52,2)</f>
        <v/>
      </c>
      <c r="H52" s="89">
        <f>G52/$G$69</f>
        <v/>
      </c>
      <c r="I52" s="71">
        <f>ROUND(F52*Прил.10!$D$12,2)</f>
        <v/>
      </c>
      <c r="J52" s="71">
        <f>ROUND(I52*E52,2)</f>
        <v/>
      </c>
    </row>
    <row r="53" outlineLevel="1" ht="25.5" customFormat="1" customHeight="1" s="190">
      <c r="A53" s="240" t="n">
        <v>23</v>
      </c>
      <c r="B53" s="78" t="inlineStr">
        <is>
          <t>01.7.19.04-0031</t>
        </is>
      </c>
      <c r="C53" s="239" t="inlineStr">
        <is>
          <t>Прокладки резиновые (пластина техническая прессованная)</t>
        </is>
      </c>
      <c r="D53" s="240" t="inlineStr">
        <is>
          <t>кг</t>
        </is>
      </c>
      <c r="E53" s="76" t="n">
        <v>18.75</v>
      </c>
      <c r="F53" s="255" t="n">
        <v>23.09</v>
      </c>
      <c r="G53" s="71">
        <f>ROUND(F53*E53,2)</f>
        <v/>
      </c>
      <c r="H53" s="89">
        <f>G53/$G$69</f>
        <v/>
      </c>
      <c r="I53" s="71">
        <f>ROUND(F53*Прил.10!$D$12,2)</f>
        <v/>
      </c>
      <c r="J53" s="71">
        <f>ROUND(I53*E53,2)</f>
        <v/>
      </c>
    </row>
    <row r="54" outlineLevel="1" ht="14.25" customFormat="1" customHeight="1" s="190">
      <c r="A54" s="240" t="n">
        <v>24</v>
      </c>
      <c r="B54" s="78" t="inlineStr">
        <is>
          <t>07.2.07.13-0171</t>
        </is>
      </c>
      <c r="C54" s="239" t="inlineStr">
        <is>
          <t>Подкладки металлические</t>
        </is>
      </c>
      <c r="D54" s="240" t="inlineStr">
        <is>
          <t>кг</t>
        </is>
      </c>
      <c r="E54" s="76" t="n">
        <v>30</v>
      </c>
      <c r="F54" s="255" t="n">
        <v>12.6</v>
      </c>
      <c r="G54" s="71">
        <f>ROUND(F54*E54,2)</f>
        <v/>
      </c>
      <c r="H54" s="89">
        <f>G54/$G$69</f>
        <v/>
      </c>
      <c r="I54" s="71">
        <f>ROUND(F54*Прил.10!$D$12,2)</f>
        <v/>
      </c>
      <c r="J54" s="71">
        <f>ROUND(I54*E54,2)</f>
        <v/>
      </c>
    </row>
    <row r="55" outlineLevel="1" ht="38.25" customFormat="1" customHeight="1" s="190">
      <c r="A55" s="240" t="n">
        <v>25</v>
      </c>
      <c r="B55" s="78" t="inlineStr">
        <is>
          <t>11.1.03.05-0085</t>
        </is>
      </c>
      <c r="C55" s="239" t="inlineStr">
        <is>
          <t>Доски необрезные хвойных пород длиной: 4-6,5 м, все ширины, толщиной 44 мм и более, III сорта</t>
        </is>
      </c>
      <c r="D55" s="240" t="inlineStr">
        <is>
          <t>м3</t>
        </is>
      </c>
      <c r="E55" s="76" t="n">
        <v>0.3</v>
      </c>
      <c r="F55" s="255" t="n">
        <v>684</v>
      </c>
      <c r="G55" s="71">
        <f>ROUND(F55*E55,2)</f>
        <v/>
      </c>
      <c r="H55" s="89">
        <f>G55/$G$69</f>
        <v/>
      </c>
      <c r="I55" s="71">
        <f>ROUND(F55*Прил.10!$D$12,2)</f>
        <v/>
      </c>
      <c r="J55" s="71">
        <f>ROUND(I55*E55,2)</f>
        <v/>
      </c>
    </row>
    <row r="56" outlineLevel="1" ht="25.5" customFormat="1" customHeight="1" s="190">
      <c r="A56" s="240" t="n">
        <v>26</v>
      </c>
      <c r="B56" s="78" t="inlineStr">
        <is>
          <t>01.7.15.06-0121</t>
        </is>
      </c>
      <c r="C56" s="239" t="inlineStr">
        <is>
          <t>Гвозди строительные с плоской головкой: 1,6x50 мм</t>
        </is>
      </c>
      <c r="D56" s="240" t="inlineStr">
        <is>
          <t>т</t>
        </is>
      </c>
      <c r="E56" s="76" t="n">
        <v>0.0225</v>
      </c>
      <c r="F56" s="255" t="n">
        <v>8475</v>
      </c>
      <c r="G56" s="71">
        <f>ROUND(F56*E56,2)</f>
        <v/>
      </c>
      <c r="H56" s="89">
        <f>G56/$G$69</f>
        <v/>
      </c>
      <c r="I56" s="71">
        <f>ROUND(F56*Прил.10!$D$12,2)</f>
        <v/>
      </c>
      <c r="J56" s="71">
        <f>ROUND(I56*E56,2)</f>
        <v/>
      </c>
    </row>
    <row r="57" outlineLevel="1" ht="14.25" customFormat="1" customHeight="1" s="190">
      <c r="A57" s="240" t="n">
        <v>27</v>
      </c>
      <c r="B57" s="78" t="inlineStr">
        <is>
          <t>14.5.09.01-0003</t>
        </is>
      </c>
      <c r="C57" s="239" t="inlineStr">
        <is>
          <t>Ацетон технический, сорт высший</t>
        </is>
      </c>
      <c r="D57" s="240" t="inlineStr">
        <is>
          <t>т</t>
        </is>
      </c>
      <c r="E57" s="76" t="n">
        <v>0.018</v>
      </c>
      <c r="F57" s="255" t="n">
        <v>9360</v>
      </c>
      <c r="G57" s="71">
        <f>ROUND(F57*E57,2)</f>
        <v/>
      </c>
      <c r="H57" s="89">
        <f>G57/$G$69</f>
        <v/>
      </c>
      <c r="I57" s="71">
        <f>ROUND(F57*Прил.10!$D$12,2)</f>
        <v/>
      </c>
      <c r="J57" s="71">
        <f>ROUND(I57*E57,2)</f>
        <v/>
      </c>
    </row>
    <row r="58" outlineLevel="1" ht="25.5" customFormat="1" customHeight="1" s="190">
      <c r="A58" s="240" t="n">
        <v>28</v>
      </c>
      <c r="B58" s="78" t="inlineStr">
        <is>
          <t>21.1.06.10-0376</t>
        </is>
      </c>
      <c r="C58" s="239" t="inlineStr">
        <is>
          <t>Кабель силовой с медными жилами ВВГнг(A)-LS 3х2,5ок-1000</t>
        </is>
      </c>
      <c r="D58" s="240" t="inlineStr">
        <is>
          <t>1000 м</t>
        </is>
      </c>
      <c r="E58" s="76" t="n">
        <v>0.01</v>
      </c>
      <c r="F58" s="255" t="n">
        <v>14498.24</v>
      </c>
      <c r="G58" s="71">
        <f>ROUND(F58*E58,2)</f>
        <v/>
      </c>
      <c r="H58" s="89">
        <f>G58/$G$69</f>
        <v/>
      </c>
      <c r="I58" s="71">
        <f>ROUND(F58*Прил.10!$D$12,2)</f>
        <v/>
      </c>
      <c r="J58" s="71">
        <f>ROUND(I58*E58,2)</f>
        <v/>
      </c>
    </row>
    <row r="59" outlineLevel="1" ht="14.25" customFormat="1" customHeight="1" s="190">
      <c r="A59" s="240" t="n">
        <v>29</v>
      </c>
      <c r="B59" s="78" t="inlineStr">
        <is>
          <t>01.7.15.10-0053</t>
        </is>
      </c>
      <c r="C59" s="239" t="inlineStr">
        <is>
          <t>Скобы: металлические</t>
        </is>
      </c>
      <c r="D59" s="240" t="inlineStr">
        <is>
          <t>кг</t>
        </is>
      </c>
      <c r="E59" s="76" t="n">
        <v>21</v>
      </c>
      <c r="F59" s="255" t="n">
        <v>6.4</v>
      </c>
      <c r="G59" s="71">
        <f>ROUND(F59*E59,2)</f>
        <v/>
      </c>
      <c r="H59" s="89">
        <f>G59/$G$69</f>
        <v/>
      </c>
      <c r="I59" s="71">
        <f>ROUND(F59*Прил.10!$D$12,2)</f>
        <v/>
      </c>
      <c r="J59" s="71">
        <f>ROUND(I59*E59,2)</f>
        <v/>
      </c>
    </row>
    <row r="60" outlineLevel="1" ht="14.25" customFormat="1" customHeight="1" s="190">
      <c r="A60" s="240" t="n">
        <v>30</v>
      </c>
      <c r="B60" s="78" t="inlineStr">
        <is>
          <t>01.7.11.07-0034</t>
        </is>
      </c>
      <c r="C60" s="239" t="inlineStr">
        <is>
          <t>Электроды диаметром: 4 мм Э42А</t>
        </is>
      </c>
      <c r="D60" s="240" t="inlineStr">
        <is>
          <t>кг</t>
        </is>
      </c>
      <c r="E60" s="76" t="n">
        <v>12</v>
      </c>
      <c r="F60" s="255" t="n">
        <v>10.57</v>
      </c>
      <c r="G60" s="71">
        <f>ROUND(F60*E60,2)</f>
        <v/>
      </c>
      <c r="H60" s="89">
        <f>G60/$G$69</f>
        <v/>
      </c>
      <c r="I60" s="71">
        <f>ROUND(F60*Прил.10!$D$12,2)</f>
        <v/>
      </c>
      <c r="J60" s="71">
        <f>ROUND(I60*E60,2)</f>
        <v/>
      </c>
    </row>
    <row r="61" outlineLevel="1" ht="14.25" customFormat="1" customHeight="1" s="190">
      <c r="A61" s="240" t="n">
        <v>31</v>
      </c>
      <c r="B61" s="78" t="inlineStr">
        <is>
          <t>01.3.02.08-0001</t>
        </is>
      </c>
      <c r="C61" s="239" t="inlineStr">
        <is>
          <t>Кислород технический: газообразный</t>
        </is>
      </c>
      <c r="D61" s="240" t="inlineStr">
        <is>
          <t>м3</t>
        </is>
      </c>
      <c r="E61" s="76" t="n">
        <v>15.45</v>
      </c>
      <c r="F61" s="255" t="n">
        <v>6.22</v>
      </c>
      <c r="G61" s="71">
        <f>ROUND(F61*E61,2)</f>
        <v/>
      </c>
      <c r="H61" s="89">
        <f>G61/$G$69</f>
        <v/>
      </c>
      <c r="I61" s="71">
        <f>ROUND(F61*Прил.10!$D$12,2)</f>
        <v/>
      </c>
      <c r="J61" s="71">
        <f>ROUND(I61*E61,2)</f>
        <v/>
      </c>
    </row>
    <row r="62" outlineLevel="1" ht="25.5" customFormat="1" customHeight="1" s="190">
      <c r="A62" s="240" t="n">
        <v>32</v>
      </c>
      <c r="B62" s="78" t="inlineStr">
        <is>
          <t>01.3.01.07-0008</t>
        </is>
      </c>
      <c r="C62" s="239" t="inlineStr">
        <is>
          <t>Спирт этиловый ректификованный технический, сорт I</t>
        </is>
      </c>
      <c r="D62" s="240" t="inlineStr">
        <is>
          <t>т</t>
        </is>
      </c>
      <c r="E62" s="76" t="n">
        <v>0.0024</v>
      </c>
      <c r="F62" s="255" t="n">
        <v>38890</v>
      </c>
      <c r="G62" s="71">
        <f>ROUND(F62*E62,2)</f>
        <v/>
      </c>
      <c r="H62" s="89">
        <f>G62/$G$69</f>
        <v/>
      </c>
      <c r="I62" s="71">
        <f>ROUND(F62*Прил.10!$D$12,2)</f>
        <v/>
      </c>
      <c r="J62" s="71">
        <f>ROUND(I62*E62,2)</f>
        <v/>
      </c>
    </row>
    <row r="63" outlineLevel="1" ht="14.25" customFormat="1" customHeight="1" s="190">
      <c r="A63" s="240" t="n">
        <v>33</v>
      </c>
      <c r="B63" s="78" t="inlineStr">
        <is>
          <t>01.7.15.03-0042</t>
        </is>
      </c>
      <c r="C63" s="239" t="inlineStr">
        <is>
          <t>Болты с гайками и шайбами строительные</t>
        </is>
      </c>
      <c r="D63" s="240" t="inlineStr">
        <is>
          <t>кг</t>
        </is>
      </c>
      <c r="E63" s="76" t="n">
        <v>1.29</v>
      </c>
      <c r="F63" s="255" t="n">
        <v>9.039999999999999</v>
      </c>
      <c r="G63" s="71">
        <f>ROUND(F63*E63,2)</f>
        <v/>
      </c>
      <c r="H63" s="89">
        <f>G63/$G$69</f>
        <v/>
      </c>
      <c r="I63" s="71">
        <f>ROUND(F63*Прил.10!$D$12,2)</f>
        <v/>
      </c>
      <c r="J63" s="71">
        <f>ROUND(I63*E63,2)</f>
        <v/>
      </c>
    </row>
    <row r="64" outlineLevel="1" ht="25.5" customFormat="1" customHeight="1" s="190">
      <c r="A64" s="240" t="n">
        <v>34</v>
      </c>
      <c r="B64" s="78" t="inlineStr">
        <is>
          <t>01.3.01.06-0050</t>
        </is>
      </c>
      <c r="C64" s="239" t="inlineStr">
        <is>
          <t>Смазка универсальная тугоплавкая УТ (консталин жировой)</t>
        </is>
      </c>
      <c r="D64" s="240" t="inlineStr">
        <is>
          <t>т</t>
        </is>
      </c>
      <c r="E64" s="76" t="n">
        <v>0.0003</v>
      </c>
      <c r="F64" s="255" t="n">
        <v>17500</v>
      </c>
      <c r="G64" s="71">
        <f>ROUND(F64*E64,2)</f>
        <v/>
      </c>
      <c r="H64" s="89">
        <f>G64/$G$69</f>
        <v/>
      </c>
      <c r="I64" s="71">
        <f>ROUND(F64*Прил.10!$D$12,2)</f>
        <v/>
      </c>
      <c r="J64" s="71">
        <f>ROUND(I64*E64,2)</f>
        <v/>
      </c>
    </row>
    <row r="65" outlineLevel="1" ht="25.5" customFormat="1" customHeight="1" s="190">
      <c r="A65" s="240" t="n">
        <v>35</v>
      </c>
      <c r="B65" s="78" t="inlineStr">
        <is>
          <t>08.3.07.01-0076</t>
        </is>
      </c>
      <c r="C65" s="239" t="inlineStr">
        <is>
          <t>Сталь полосовая, марка стали: Ст3сп шириной 50-200 мм толщиной 4-5 мм</t>
        </is>
      </c>
      <c r="D65" s="240" t="inlineStr">
        <is>
          <t>т</t>
        </is>
      </c>
      <c r="E65" s="76" t="n">
        <v>0.001</v>
      </c>
      <c r="F65" s="255" t="n">
        <v>5000</v>
      </c>
      <c r="G65" s="71">
        <f>ROUND(F65*E65,2)</f>
        <v/>
      </c>
      <c r="H65" s="89">
        <f>G65/$G$69</f>
        <v/>
      </c>
      <c r="I65" s="71">
        <f>ROUND(F65*Прил.10!$D$12,2)</f>
        <v/>
      </c>
      <c r="J65" s="71">
        <f>ROUND(I65*E65,2)</f>
        <v/>
      </c>
    </row>
    <row r="66" outlineLevel="1" ht="14.25" customFormat="1" customHeight="1" s="190">
      <c r="A66" s="240" t="n">
        <v>36</v>
      </c>
      <c r="B66" s="78" t="inlineStr">
        <is>
          <t>01.7.06.07-0003</t>
        </is>
      </c>
      <c r="C66" s="239" t="inlineStr">
        <is>
          <t>Лента с запонками ЛМЗ</t>
        </is>
      </c>
      <c r="D66" s="240" t="inlineStr">
        <is>
          <t>100 м</t>
        </is>
      </c>
      <c r="E66" s="76" t="n">
        <v>0.025</v>
      </c>
      <c r="F66" s="255" t="n">
        <v>126</v>
      </c>
      <c r="G66" s="71">
        <f>ROUND(F66*E66,2)</f>
        <v/>
      </c>
      <c r="H66" s="89">
        <f>G66/$G$69</f>
        <v/>
      </c>
      <c r="I66" s="71">
        <f>ROUND(F66*Прил.10!$D$12,2)</f>
        <v/>
      </c>
      <c r="J66" s="71">
        <f>ROUND(I66*E66,2)</f>
        <v/>
      </c>
    </row>
    <row r="67" outlineLevel="1" ht="14.25" customFormat="1" customHeight="1" s="190">
      <c r="A67" s="240" t="n">
        <v>37</v>
      </c>
      <c r="B67" s="78" t="inlineStr">
        <is>
          <t>01.7.20.08-0102</t>
        </is>
      </c>
      <c r="C67" s="239" t="inlineStr">
        <is>
          <t>Миткаль «Т-2» суровый (суровье)</t>
        </is>
      </c>
      <c r="D67" s="240" t="inlineStr">
        <is>
          <t>10 м</t>
        </is>
      </c>
      <c r="E67" s="76" t="n">
        <v>0.03</v>
      </c>
      <c r="F67" s="255" t="n">
        <v>73.65000000000001</v>
      </c>
      <c r="G67" s="71">
        <f>ROUND(F67*E67,2)</f>
        <v/>
      </c>
      <c r="H67" s="89">
        <f>G67/$G$69</f>
        <v/>
      </c>
      <c r="I67" s="71">
        <f>ROUND(F67*Прил.10!$D$12,2)</f>
        <v/>
      </c>
      <c r="J67" s="71">
        <f>ROUND(I67*E67,2)</f>
        <v/>
      </c>
    </row>
    <row r="68" ht="14.25" customFormat="1" customHeight="1" s="190">
      <c r="A68" s="240" t="n"/>
      <c r="B68" s="240" t="n"/>
      <c r="C68" s="239" t="inlineStr">
        <is>
          <t>Итого прочие материалы</t>
        </is>
      </c>
      <c r="D68" s="240" t="n"/>
      <c r="E68" s="241" t="n"/>
      <c r="F68" s="242" t="n"/>
      <c r="G68" s="71">
        <f>SUM(G52:G67)</f>
        <v/>
      </c>
      <c r="H68" s="89">
        <f>G68/G69</f>
        <v/>
      </c>
      <c r="I68" s="71" t="n"/>
      <c r="J68" s="71">
        <f>SUM(J52:J67)</f>
        <v/>
      </c>
      <c r="L68" s="143" t="n"/>
    </row>
    <row r="69" ht="14.25" customFormat="1" customHeight="1" s="190">
      <c r="A69" s="240" t="n"/>
      <c r="B69" s="240" t="n"/>
      <c r="C69" s="223" t="inlineStr">
        <is>
          <t>Итого по разделу «Материалы»</t>
        </is>
      </c>
      <c r="D69" s="240" t="n"/>
      <c r="E69" s="241" t="n"/>
      <c r="F69" s="242" t="n"/>
      <c r="G69" s="71">
        <f>G51+G68</f>
        <v/>
      </c>
      <c r="H69" s="89" t="n">
        <v>1</v>
      </c>
      <c r="I69" s="242" t="n"/>
      <c r="J69" s="71">
        <f>J51+J68</f>
        <v/>
      </c>
      <c r="K69" s="74" t="n"/>
    </row>
    <row r="70" ht="14.25" customFormat="1" customHeight="1" s="190">
      <c r="A70" s="240" t="n"/>
      <c r="B70" s="240" t="n"/>
      <c r="C70" s="239" t="inlineStr">
        <is>
          <t>ИТОГО ПО РМ</t>
        </is>
      </c>
      <c r="D70" s="240" t="n"/>
      <c r="E70" s="241" t="n"/>
      <c r="F70" s="242" t="n"/>
      <c r="G70" s="71">
        <f>G14+G30+G69</f>
        <v/>
      </c>
      <c r="H70" s="89" t="n"/>
      <c r="I70" s="242" t="n"/>
      <c r="J70" s="71">
        <f>J14+J30+J69</f>
        <v/>
      </c>
    </row>
    <row r="71" ht="14.25" customFormat="1" customHeight="1" s="190">
      <c r="A71" s="240" t="n"/>
      <c r="B71" s="240" t="n"/>
      <c r="C71" s="239" t="inlineStr">
        <is>
          <t>Накладные расходы</t>
        </is>
      </c>
      <c r="D71" s="240" t="inlineStr">
        <is>
          <t>%</t>
        </is>
      </c>
      <c r="E71" s="94" t="n">
        <v>1.04</v>
      </c>
      <c r="F71" s="242" t="n"/>
      <c r="G71" s="71" t="n">
        <v>37118</v>
      </c>
      <c r="H71" s="89" t="n"/>
      <c r="I71" s="242" t="n"/>
      <c r="J71" s="71">
        <f>ROUND(E71*(J14+J16),2)</f>
        <v/>
      </c>
      <c r="K71" s="95" t="n"/>
    </row>
    <row r="72" ht="14.25" customFormat="1" customHeight="1" s="190">
      <c r="A72" s="240" t="n"/>
      <c r="B72" s="240" t="n"/>
      <c r="C72" s="239" t="inlineStr">
        <is>
          <t>Сметная прибыль</t>
        </is>
      </c>
      <c r="D72" s="240" t="inlineStr">
        <is>
          <t>%</t>
        </is>
      </c>
      <c r="E72" s="94" t="n">
        <v>0.71</v>
      </c>
      <c r="F72" s="242" t="n"/>
      <c r="G72" s="71" t="n">
        <v>24127</v>
      </c>
      <c r="H72" s="89" t="n"/>
      <c r="I72" s="242" t="n"/>
      <c r="J72" s="71">
        <f>ROUND(E72*(J14+J16),2)</f>
        <v/>
      </c>
      <c r="K72" s="95" t="n"/>
    </row>
    <row r="73" ht="14.25" customFormat="1" customHeight="1" s="190">
      <c r="A73" s="240" t="n"/>
      <c r="B73" s="240" t="n"/>
      <c r="C73" s="239" t="inlineStr">
        <is>
          <t>Итого СМР (с НР и СП)</t>
        </is>
      </c>
      <c r="D73" s="240" t="n"/>
      <c r="E73" s="241" t="n"/>
      <c r="F73" s="242" t="n"/>
      <c r="G73" s="71">
        <f>G14+G30+G69+G71+G72</f>
        <v/>
      </c>
      <c r="H73" s="89" t="n"/>
      <c r="I73" s="242" t="n"/>
      <c r="J73" s="71">
        <f>J14+J30+J69+J71+J72</f>
        <v/>
      </c>
      <c r="L73" s="96" t="n"/>
    </row>
    <row r="74" ht="14.25" customFormat="1" customHeight="1" s="190">
      <c r="A74" s="240" t="n"/>
      <c r="B74" s="240" t="n"/>
      <c r="C74" s="239" t="inlineStr">
        <is>
          <t>ВСЕГО СМР + ОБОРУДОВАНИЕ</t>
        </is>
      </c>
      <c r="D74" s="240" t="n"/>
      <c r="E74" s="241" t="n"/>
      <c r="F74" s="242" t="n"/>
      <c r="G74" s="71">
        <f>G73+G38</f>
        <v/>
      </c>
      <c r="H74" s="89" t="n"/>
      <c r="I74" s="242" t="n"/>
      <c r="J74" s="71">
        <f>J73+J38</f>
        <v/>
      </c>
      <c r="L74" s="95" t="n"/>
    </row>
    <row r="75" ht="14.25" customFormat="1" customHeight="1" s="190">
      <c r="A75" s="240" t="n"/>
      <c r="B75" s="240" t="n"/>
      <c r="C75" s="239" t="inlineStr">
        <is>
          <t>ИТОГО ПОКАЗАТЕЛЬ НА ЕД. ИЗМ.</t>
        </is>
      </c>
      <c r="D75" s="240" t="inlineStr">
        <is>
          <t>ед.</t>
        </is>
      </c>
      <c r="E75" s="182" t="n">
        <v>1</v>
      </c>
      <c r="F75" s="242" t="n"/>
      <c r="G75" s="71">
        <f>G74/E75</f>
        <v/>
      </c>
      <c r="H75" s="89" t="n"/>
      <c r="I75" s="242" t="n"/>
      <c r="J75" s="71">
        <f>J74/E75</f>
        <v/>
      </c>
      <c r="L75" s="143" t="n"/>
    </row>
    <row r="77" ht="14.25" customFormat="1" customHeight="1" s="190">
      <c r="A77" s="185" t="n"/>
    </row>
    <row r="78" ht="14.25" customFormat="1" customHeight="1" s="190">
      <c r="A78" s="187" t="inlineStr">
        <is>
          <t>Составил ______________________        Е.А. Князева</t>
        </is>
      </c>
      <c r="B78" s="190" t="n"/>
    </row>
    <row r="79" ht="14.25" customFormat="1" customHeight="1" s="190">
      <c r="A79" s="189" t="inlineStr">
        <is>
          <t xml:space="preserve">                         (подпись, инициалы, фамилия)</t>
        </is>
      </c>
      <c r="B79" s="190" t="n"/>
    </row>
    <row r="80" ht="14.25" customFormat="1" customHeight="1" s="190">
      <c r="A80" s="187" t="n"/>
      <c r="B80" s="190" t="n"/>
    </row>
    <row r="81" ht="14.25" customFormat="1" customHeight="1" s="190">
      <c r="A81" s="187" t="inlineStr">
        <is>
          <t>Проверил ______________________        А.В. Костянецкая</t>
        </is>
      </c>
      <c r="B81" s="190" t="n"/>
    </row>
    <row r="82" ht="14.25" customFormat="1" customHeight="1" s="190">
      <c r="A82" s="189" t="inlineStr">
        <is>
          <t xml:space="preserve">                        (подпись, инициалы, фамилия)</t>
        </is>
      </c>
      <c r="B82" s="190" t="n"/>
    </row>
  </sheetData>
  <mergeCells count="20">
    <mergeCell ref="H9:H10"/>
    <mergeCell ref="B15:H15"/>
    <mergeCell ref="C9:C10"/>
    <mergeCell ref="E9:E10"/>
    <mergeCell ref="B41:H41"/>
    <mergeCell ref="A7:H7"/>
    <mergeCell ref="B40:J40"/>
    <mergeCell ref="B9:B10"/>
    <mergeCell ref="D9:D10"/>
    <mergeCell ref="B18:H18"/>
    <mergeCell ref="B12:H12"/>
    <mergeCell ref="B32:J32"/>
    <mergeCell ref="D6:J6"/>
    <mergeCell ref="F9:G9"/>
    <mergeCell ref="A4:H4"/>
    <mergeCell ref="B17:H17"/>
    <mergeCell ref="A9:A10"/>
    <mergeCell ref="A6:C6"/>
    <mergeCell ref="B31:J31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3" fitToHeight="0" cellComments="atEnd"/>
</worksheet>
</file>

<file path=xl/worksheets/sheet6.xml><?xml version="1.0" encoding="utf-8"?>
<worksheet xmlns="http://schemas.openxmlformats.org/spreadsheetml/2006/main">
  <sheetPr>
    <outlinePr summaryBelow="1" summaryRight="1"/>
    <pageSetUpPr fitToPage="1"/>
  </sheetPr>
  <dimension ref="A1:G20"/>
  <sheetViews>
    <sheetView view="pageBreakPreview" topLeftCell="A7" workbookViewId="0">
      <selection activeCell="C26" sqref="C26"/>
    </sheetView>
  </sheetViews>
  <sheetFormatPr baseColWidth="8" defaultRowHeight="15"/>
  <cols>
    <col width="5.7109375" customWidth="1" style="173" min="1" max="1"/>
    <col width="14.85546875" customWidth="1" style="173" min="2" max="2"/>
    <col width="39.140625" customWidth="1" style="173" min="3" max="3"/>
    <col width="8.28515625" customWidth="1" style="173" min="4" max="4"/>
    <col width="13.5703125" customWidth="1" style="173" min="5" max="5"/>
    <col width="12.42578125" customWidth="1" style="173" min="6" max="6"/>
    <col width="14.140625" customWidth="1" style="173" min="7" max="7"/>
  </cols>
  <sheetData>
    <row r="1">
      <c r="A1" s="256" t="inlineStr">
        <is>
          <t>Приложение №6</t>
        </is>
      </c>
    </row>
    <row r="2" ht="21.75" customHeight="1" s="173">
      <c r="A2" s="256" t="n"/>
      <c r="B2" s="256" t="n"/>
      <c r="C2" s="256" t="n"/>
      <c r="D2" s="256" t="n"/>
      <c r="E2" s="256" t="n"/>
      <c r="F2" s="256" t="n"/>
      <c r="G2" s="256" t="n"/>
    </row>
    <row r="3">
      <c r="A3" s="228" t="inlineStr">
        <is>
          <t>Расчет стоимости оборудования</t>
        </is>
      </c>
    </row>
    <row r="4" ht="25.5" customHeight="1" s="173">
      <c r="A4" s="247">
        <f>'Прил.1 Сравнит табл'!B7</f>
        <v/>
      </c>
    </row>
    <row r="5">
      <c r="A5" s="187" t="n"/>
      <c r="B5" s="187" t="n"/>
      <c r="C5" s="187" t="n"/>
      <c r="D5" s="187" t="n"/>
      <c r="E5" s="187" t="n"/>
      <c r="F5" s="187" t="n"/>
      <c r="G5" s="187" t="n"/>
    </row>
    <row r="6" ht="30.2" customHeight="1" s="173">
      <c r="A6" s="240" t="inlineStr">
        <is>
          <t>№ пп.</t>
        </is>
      </c>
      <c r="B6" s="240" t="inlineStr">
        <is>
          <t>Код ресурса</t>
        </is>
      </c>
      <c r="C6" s="240" t="inlineStr">
        <is>
          <t>Наименование</t>
        </is>
      </c>
      <c r="D6" s="240" t="inlineStr">
        <is>
          <t>Ед. изм.</t>
        </is>
      </c>
      <c r="E6" s="240" t="inlineStr">
        <is>
          <t>Кол-во единиц по проектным данным</t>
        </is>
      </c>
      <c r="F6" s="257" t="inlineStr">
        <is>
          <t>Сметная стоимость в ценах на 01.01.2000 (руб.)</t>
        </is>
      </c>
      <c r="G6" s="264" t="n"/>
    </row>
    <row r="7">
      <c r="A7" s="266" t="n"/>
      <c r="B7" s="266" t="n"/>
      <c r="C7" s="266" t="n"/>
      <c r="D7" s="266" t="n"/>
      <c r="E7" s="266" t="n"/>
      <c r="F7" s="240" t="inlineStr">
        <is>
          <t>на ед. изм.</t>
        </is>
      </c>
      <c r="G7" s="240" t="inlineStr">
        <is>
          <t>общая</t>
        </is>
      </c>
    </row>
    <row r="8">
      <c r="A8" s="240" t="n">
        <v>1</v>
      </c>
      <c r="B8" s="240" t="n">
        <v>2</v>
      </c>
      <c r="C8" s="240" t="n">
        <v>3</v>
      </c>
      <c r="D8" s="240" t="n">
        <v>4</v>
      </c>
      <c r="E8" s="240" t="n">
        <v>5</v>
      </c>
      <c r="F8" s="240" t="n">
        <v>6</v>
      </c>
      <c r="G8" s="240" t="n">
        <v>7</v>
      </c>
    </row>
    <row r="9" ht="15" customHeight="1" s="173">
      <c r="A9" s="58" t="n"/>
      <c r="B9" s="239" t="inlineStr">
        <is>
          <t>ИНЖЕНЕРНОЕ ОБОРУДОВАНИЕ</t>
        </is>
      </c>
      <c r="C9" s="263" t="n"/>
      <c r="D9" s="263" t="n"/>
      <c r="E9" s="263" t="n"/>
      <c r="F9" s="263" t="n"/>
      <c r="G9" s="264" t="n"/>
    </row>
    <row r="10" ht="27" customHeight="1" s="173">
      <c r="A10" s="240" t="n"/>
      <c r="B10" s="223" t="n"/>
      <c r="C10" s="239" t="inlineStr">
        <is>
          <t>ИТОГО ИНЖЕНЕРНОЕ ОБОРУДОВАНИЕ</t>
        </is>
      </c>
      <c r="D10" s="223" t="n"/>
      <c r="E10" s="9" t="n"/>
      <c r="F10" s="242" t="n"/>
      <c r="G10" s="242" t="n">
        <v>0</v>
      </c>
    </row>
    <row r="11">
      <c r="A11" s="240" t="n"/>
      <c r="B11" s="239" t="inlineStr">
        <is>
          <t>ТЕХНОЛОГИЧЕСКОЕ ОБОРУДОВАНИЕ</t>
        </is>
      </c>
      <c r="C11" s="263" t="n"/>
      <c r="D11" s="263" t="n"/>
      <c r="E11" s="263" t="n"/>
      <c r="F11" s="263" t="n"/>
      <c r="G11" s="264" t="n"/>
    </row>
    <row r="12" ht="25.5" customHeight="1" s="173">
      <c r="A12" s="240" t="n">
        <v>1</v>
      </c>
      <c r="B12" s="78" t="inlineStr">
        <is>
          <t>БЦ.76_1.990</t>
        </is>
      </c>
      <c r="C12" s="13" t="inlineStr">
        <is>
          <t>Ячейка выключателя КРУ 20кВ, ном.ток 1600А, ном.ток отключения 50кА</t>
        </is>
      </c>
      <c r="D12" s="249" t="inlineStr">
        <is>
          <t>шт.</t>
        </is>
      </c>
      <c r="E12" s="211" t="n">
        <v>1</v>
      </c>
      <c r="F12" s="71">
        <f>'Прил.5 Расчет СМР и ОБ'!F33</f>
        <v/>
      </c>
      <c r="G12" s="71">
        <f>ROUND(E12*F12,2)</f>
        <v/>
      </c>
    </row>
    <row r="13" ht="25.5" customHeight="1" s="173">
      <c r="A13" s="240" t="n"/>
      <c r="B13" s="13" t="n"/>
      <c r="C13" s="13" t="inlineStr">
        <is>
          <t>ИТОГО ТЕХНОЛОГИЧЕСКОЕ ОБОРУДОВАНИЕ</t>
        </is>
      </c>
      <c r="D13" s="13" t="n"/>
      <c r="E13" s="14" t="n"/>
      <c r="F13" s="242" t="n"/>
      <c r="G13" s="71">
        <f>SUM(G12:G12)</f>
        <v/>
      </c>
    </row>
    <row r="14" ht="19.5" customHeight="1" s="173">
      <c r="A14" s="240" t="n"/>
      <c r="B14" s="239" t="n"/>
      <c r="C14" s="239" t="inlineStr">
        <is>
          <t>Всего по разделу «Оборудование»</t>
        </is>
      </c>
      <c r="D14" s="239" t="n"/>
      <c r="E14" s="255" t="n"/>
      <c r="F14" s="242" t="n"/>
      <c r="G14" s="71">
        <f>G10+G13</f>
        <v/>
      </c>
    </row>
    <row r="15">
      <c r="A15" s="185" t="n"/>
      <c r="B15" s="186" t="n"/>
      <c r="C15" s="185" t="n"/>
      <c r="D15" s="185" t="n"/>
      <c r="E15" s="185" t="n"/>
      <c r="F15" s="185" t="n"/>
      <c r="G15" s="185" t="n"/>
    </row>
    <row r="16" s="173">
      <c r="A16" s="187" t="inlineStr">
        <is>
          <t>Составил ______________________        Е.А. Князева</t>
        </is>
      </c>
      <c r="B16" s="190" t="n"/>
      <c r="C16" s="190" t="n"/>
      <c r="D16" s="185" t="n"/>
      <c r="E16" s="185" t="n"/>
      <c r="F16" s="185" t="n"/>
      <c r="G16" s="185" t="n"/>
    </row>
    <row r="17" s="173">
      <c r="A17" s="189" t="inlineStr">
        <is>
          <t xml:space="preserve">                         (подпись, инициалы, фамилия)</t>
        </is>
      </c>
      <c r="B17" s="190" t="n"/>
      <c r="C17" s="190" t="n"/>
      <c r="D17" s="185" t="n"/>
      <c r="E17" s="185" t="n"/>
      <c r="F17" s="185" t="n"/>
      <c r="G17" s="185" t="n"/>
    </row>
    <row r="18" s="173">
      <c r="A18" s="187" t="n"/>
      <c r="B18" s="190" t="n"/>
      <c r="C18" s="190" t="n"/>
      <c r="D18" s="185" t="n"/>
      <c r="E18" s="185" t="n"/>
      <c r="F18" s="185" t="n"/>
      <c r="G18" s="185" t="n"/>
    </row>
    <row r="19" s="173">
      <c r="A19" s="187" t="inlineStr">
        <is>
          <t>Проверил ______________________        А.В. Костянецкая</t>
        </is>
      </c>
      <c r="B19" s="190" t="n"/>
      <c r="C19" s="190" t="n"/>
      <c r="D19" s="185" t="n"/>
      <c r="E19" s="185" t="n"/>
      <c r="F19" s="185" t="n"/>
      <c r="G19" s="185" t="n"/>
    </row>
    <row r="20" s="173">
      <c r="A20" s="189" t="inlineStr">
        <is>
          <t xml:space="preserve">                        (подпись, инициалы, фамилия)</t>
        </is>
      </c>
      <c r="B20" s="190" t="n"/>
      <c r="C20" s="190" t="n"/>
      <c r="D20" s="185" t="n"/>
      <c r="E20" s="185" t="n"/>
      <c r="F20" s="185" t="n"/>
      <c r="G20" s="185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82" cellComments="atEnd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E17"/>
  <sheetViews>
    <sheetView view="pageBreakPreview" workbookViewId="0">
      <selection activeCell="C26" sqref="C26"/>
    </sheetView>
  </sheetViews>
  <sheetFormatPr baseColWidth="8" defaultColWidth="8.85546875" defaultRowHeight="15"/>
  <cols>
    <col width="14.42578125" customWidth="1" style="173" min="1" max="1"/>
    <col width="29.7109375" customWidth="1" style="173" min="2" max="2"/>
    <col width="39.140625" customWidth="1" style="173" min="3" max="3"/>
    <col width="24.5703125" customWidth="1" style="173" min="4" max="4"/>
    <col width="8.85546875" customWidth="1" style="173" min="5" max="5"/>
  </cols>
  <sheetData>
    <row r="1">
      <c r="B1" s="187" t="n"/>
      <c r="C1" s="187" t="n"/>
      <c r="D1" s="256" t="inlineStr">
        <is>
          <t>Приложение №7</t>
        </is>
      </c>
    </row>
    <row r="2">
      <c r="A2" s="256" t="n"/>
      <c r="B2" s="256" t="n"/>
      <c r="C2" s="256" t="n"/>
      <c r="D2" s="256" t="n"/>
    </row>
    <row r="3" ht="24.75" customHeight="1" s="173">
      <c r="A3" s="228" t="inlineStr">
        <is>
          <t>Расчет показателя УНЦ</t>
        </is>
      </c>
    </row>
    <row r="4" ht="24.75" customHeight="1" s="173">
      <c r="A4" s="228" t="n"/>
      <c r="B4" s="228" t="n"/>
      <c r="C4" s="228" t="n"/>
      <c r="D4" s="228" t="n"/>
    </row>
    <row r="5" ht="45" customHeight="1" s="173">
      <c r="A5" s="247" t="inlineStr">
        <is>
          <t xml:space="preserve">Наименование разрабатываемого показателя УНЦ - </t>
        </is>
      </c>
      <c r="D5" s="247">
        <f>'Прил.5 Расчет СМР и ОБ'!D6:J6</f>
        <v/>
      </c>
    </row>
    <row r="6" ht="19.9" customHeight="1" s="173">
      <c r="A6" s="247" t="inlineStr">
        <is>
          <t>Единица измерения  — 1 ячейка</t>
        </is>
      </c>
      <c r="D6" s="247" t="n"/>
    </row>
    <row r="7">
      <c r="A7" s="187" t="n"/>
      <c r="B7" s="187" t="n"/>
      <c r="C7" s="187" t="n"/>
      <c r="D7" s="187" t="n"/>
    </row>
    <row r="8" ht="14.45" customHeight="1" s="173">
      <c r="A8" s="240" t="inlineStr">
        <is>
          <t>Код показателя</t>
        </is>
      </c>
      <c r="B8" s="240" t="inlineStr">
        <is>
          <t>Наименование показателя</t>
        </is>
      </c>
      <c r="C8" s="240" t="inlineStr">
        <is>
          <t>Наименование РМ, входящих в состав показателя</t>
        </is>
      </c>
      <c r="D8" s="240" t="inlineStr">
        <is>
          <t>Норматив цены на 01.01.2023, тыс.руб.</t>
        </is>
      </c>
    </row>
    <row r="9" ht="15" customHeight="1" s="173">
      <c r="A9" s="266" t="n"/>
      <c r="B9" s="266" t="n"/>
      <c r="C9" s="266" t="n"/>
      <c r="D9" s="266" t="n"/>
    </row>
    <row r="10">
      <c r="A10" s="240" t="n">
        <v>1</v>
      </c>
      <c r="B10" s="240" t="n">
        <v>2</v>
      </c>
      <c r="C10" s="240" t="n">
        <v>3</v>
      </c>
      <c r="D10" s="240" t="n">
        <v>4</v>
      </c>
    </row>
    <row r="11" ht="41.45" customHeight="1" s="173">
      <c r="A11" s="240" t="inlineStr">
        <is>
          <t>В3-09-5</t>
        </is>
      </c>
      <c r="B11" s="240" t="inlineStr">
        <is>
          <t xml:space="preserve">УНЦ ячейки выключателя КРУ 6-15 кВ </t>
        </is>
      </c>
      <c r="C11" s="182">
        <f>D5</f>
        <v/>
      </c>
      <c r="D11" s="183">
        <f>'Прил.4 РМ'!C41/1000</f>
        <v/>
      </c>
      <c r="E11" s="184" t="n"/>
    </row>
    <row r="12">
      <c r="A12" s="185" t="n"/>
      <c r="B12" s="186" t="n"/>
      <c r="C12" s="185" t="n"/>
      <c r="D12" s="185" t="n"/>
    </row>
    <row r="13">
      <c r="A13" s="187" t="inlineStr">
        <is>
          <t>Составил ______________________      Е.А. Князева</t>
        </is>
      </c>
      <c r="B13" s="190" t="n"/>
      <c r="C13" s="190" t="n"/>
      <c r="D13" s="185" t="n"/>
    </row>
    <row r="14">
      <c r="A14" s="189" t="inlineStr">
        <is>
          <t xml:space="preserve">                         (подпись, инициалы, фамилия)</t>
        </is>
      </c>
      <c r="B14" s="190" t="n"/>
      <c r="C14" s="190" t="n"/>
      <c r="D14" s="185" t="n"/>
    </row>
    <row r="15">
      <c r="A15" s="187" t="n"/>
      <c r="B15" s="190" t="n"/>
      <c r="C15" s="190" t="n"/>
      <c r="D15" s="185" t="n"/>
    </row>
    <row r="16">
      <c r="A16" s="187" t="inlineStr">
        <is>
          <t>Проверил ______________________        А.В. Костянецкая</t>
        </is>
      </c>
      <c r="B16" s="190" t="n"/>
      <c r="C16" s="190" t="n"/>
      <c r="D16" s="185" t="n"/>
    </row>
    <row r="17">
      <c r="A17" s="189" t="inlineStr">
        <is>
          <t xml:space="preserve">                        (подпись, инициалы, фамилия)</t>
        </is>
      </c>
      <c r="B17" s="190" t="n"/>
      <c r="C17" s="190" t="n"/>
      <c r="D17" s="185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82" cellComments="atEnd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B4:D30"/>
  <sheetViews>
    <sheetView view="pageBreakPreview" topLeftCell="A19" zoomScale="60" zoomScaleNormal="100" workbookViewId="0">
      <selection activeCell="C26" sqref="C26"/>
    </sheetView>
  </sheetViews>
  <sheetFormatPr baseColWidth="8" defaultRowHeight="15"/>
  <cols>
    <col width="40.7109375" customWidth="1" style="173" min="2" max="2"/>
    <col width="37" customWidth="1" style="173" min="3" max="3"/>
    <col width="32" customWidth="1" style="173" min="4" max="4"/>
  </cols>
  <sheetData>
    <row r="4" ht="15.75" customHeight="1" s="173">
      <c r="B4" s="214" t="inlineStr">
        <is>
          <t>Приложение № 10</t>
        </is>
      </c>
    </row>
    <row r="5" ht="18.75" customHeight="1" s="173">
      <c r="B5" s="40" t="n"/>
    </row>
    <row r="6" ht="15.75" customHeight="1" s="173">
      <c r="B6" s="220" t="inlineStr">
        <is>
          <t>Используемые индексы изменений сметной стоимости и нормы сопутствующих затрат</t>
        </is>
      </c>
    </row>
    <row r="7" ht="18.75" customHeight="1" s="173">
      <c r="B7" s="101" t="n"/>
    </row>
    <row r="8" ht="47.25" customHeight="1" s="173">
      <c r="B8" s="219" t="inlineStr">
        <is>
          <t>Наименование индекса / норм сопутствующих затрат</t>
        </is>
      </c>
      <c r="C8" s="219" t="inlineStr">
        <is>
          <t>Дата применения и обоснование индекса / норм сопутствующих затрат</t>
        </is>
      </c>
      <c r="D8" s="219" t="inlineStr">
        <is>
          <t>Размер индекса / норма сопутствующих затрат</t>
        </is>
      </c>
    </row>
    <row r="9" ht="15.75" customHeight="1" s="173">
      <c r="B9" s="219" t="n">
        <v>1</v>
      </c>
      <c r="C9" s="219" t="n">
        <v>2</v>
      </c>
      <c r="D9" s="219" t="n">
        <v>3</v>
      </c>
    </row>
    <row r="10" ht="31.35" customHeight="1" s="173">
      <c r="B10" s="219" t="inlineStr">
        <is>
          <t xml:space="preserve">Индекс изменения сметной стоимости на 1 квартал 2023 года. ОЗП </t>
        </is>
      </c>
      <c r="C10" s="219" t="inlineStr">
        <is>
          <t>Письмо Минстроя России от 30.03.2023г. №17106-ИФ/09  прил.1</t>
        </is>
      </c>
      <c r="D10" s="219" t="n">
        <v>44.29</v>
      </c>
    </row>
    <row r="11" ht="31.35" customHeight="1" s="173">
      <c r="B11" s="219" t="inlineStr">
        <is>
          <t>Индекс изменения сметной стоимости на 1 квартал 2023 года. ЭМ</t>
        </is>
      </c>
      <c r="C11" s="219" t="inlineStr">
        <is>
          <t>Письмо Минстроя России от 30.03.2023г. №17106-ИФ/09  прил.1</t>
        </is>
      </c>
      <c r="D11" s="219" t="n">
        <v>13.47</v>
      </c>
    </row>
    <row r="12" ht="31.35" customHeight="1" s="173">
      <c r="B12" s="219" t="inlineStr">
        <is>
          <t>Индекс изменения сметной стоимости на 1 квартал 2023 года. МАТ</t>
        </is>
      </c>
      <c r="C12" s="219" t="inlineStr">
        <is>
          <t>Письмо Минстроя России от 30.03.2023г. №17106-ИФ/09  прил.1</t>
        </is>
      </c>
      <c r="D12" s="219" t="n">
        <v>8.039999999999999</v>
      </c>
    </row>
    <row r="13" ht="31.35" customHeight="1" s="173">
      <c r="B13" s="219" t="inlineStr">
        <is>
          <t>Индекс изменения сметной стоимости на 1 квартал 2023 года. ОБ</t>
        </is>
      </c>
      <c r="C13" s="219" t="inlineStr">
        <is>
          <t>Письмо Минстроя России от 23.02.2023г. №9791-ИФ/09 прил.6</t>
        </is>
      </c>
      <c r="D13" s="219" t="n">
        <v>6.26</v>
      </c>
    </row>
    <row r="14" ht="89.45" customHeight="1" s="173">
      <c r="B14" s="219" t="inlineStr">
        <is>
          <t>Временные здания и сооружения</t>
        </is>
      </c>
      <c r="C14" s="219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4" s="52" t="n">
        <v>0.039</v>
      </c>
    </row>
    <row r="15" ht="78.75" customHeight="1" s="173">
      <c r="B15" s="219" t="inlineStr">
        <is>
          <t>Дополнительные затраты при производстве строительно-монтажных работ в зимнее время</t>
        </is>
      </c>
      <c r="C15" s="219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5" s="52" t="n">
        <v>0.021</v>
      </c>
    </row>
    <row r="16" ht="15.6" customHeight="1" s="173">
      <c r="B16" s="219" t="inlineStr">
        <is>
          <t>Пусконаладочные работы</t>
        </is>
      </c>
      <c r="C16" s="219" t="n"/>
      <c r="D16" s="219" t="inlineStr">
        <is>
          <t>Расчет</t>
        </is>
      </c>
    </row>
    <row r="17" ht="31.7" customHeight="1" s="173">
      <c r="B17" s="219" t="inlineStr">
        <is>
          <t>Строительный контроль</t>
        </is>
      </c>
      <c r="C17" s="219" t="inlineStr">
        <is>
          <t>Постановление Правительства РФ от 21.06.10 г. № 468</t>
        </is>
      </c>
      <c r="D17" s="52" t="n">
        <v>0.0214</v>
      </c>
    </row>
    <row r="18" ht="31.7" customHeight="1" s="173">
      <c r="B18" s="219" t="inlineStr">
        <is>
          <t>Авторский надзор - 0,2%</t>
        </is>
      </c>
      <c r="C18" s="219" t="inlineStr">
        <is>
          <t>Приказ от 4.08.2020 № 421/пр п.173</t>
        </is>
      </c>
      <c r="D18" s="52" t="n">
        <v>0.002</v>
      </c>
    </row>
    <row r="19" ht="24" customHeight="1" s="173">
      <c r="B19" s="219" t="inlineStr">
        <is>
          <t>Непредвиденные расходы</t>
        </is>
      </c>
      <c r="C19" s="219" t="inlineStr">
        <is>
          <t>Приказ от 4.08.2020 № 421/пр п.179</t>
        </is>
      </c>
      <c r="D19" s="52" t="n">
        <v>0.03</v>
      </c>
    </row>
    <row r="20" ht="18.75" customHeight="1" s="173">
      <c r="B20" s="101" t="n"/>
    </row>
    <row r="21" ht="18.75" customHeight="1" s="173">
      <c r="B21" s="101" t="n"/>
    </row>
    <row r="22" ht="18.75" customHeight="1" s="173">
      <c r="B22" s="101" t="n"/>
    </row>
    <row r="23" ht="18.75" customHeight="1" s="173">
      <c r="B23" s="101" t="n"/>
    </row>
    <row r="26">
      <c r="B26" s="187" t="inlineStr">
        <is>
          <t>Составил ______________________        Е.А. Князева</t>
        </is>
      </c>
      <c r="C26" s="190" t="n"/>
    </row>
    <row r="27">
      <c r="B27" s="189" t="inlineStr">
        <is>
          <t xml:space="preserve">                         (подпись, инициалы, фамилия)</t>
        </is>
      </c>
      <c r="C27" s="190" t="n"/>
    </row>
    <row r="28">
      <c r="B28" s="187" t="n"/>
      <c r="C28" s="190" t="n"/>
    </row>
    <row r="29">
      <c r="B29" s="187" t="inlineStr">
        <is>
          <t>Проверил ______________________        А.В. Костянецкая</t>
        </is>
      </c>
      <c r="C29" s="190" t="n"/>
    </row>
    <row r="30">
      <c r="B30" s="189" t="inlineStr">
        <is>
          <t xml:space="preserve">                        (подпись, инициалы, фамилия)</t>
        </is>
      </c>
      <c r="C30" s="190" t="n"/>
    </row>
  </sheetData>
  <mergeCells count="2">
    <mergeCell ref="B6:D6"/>
    <mergeCell ref="B4:D4"/>
  </mergeCells>
  <pageMargins left="0.7" right="0.7" top="0.75" bottom="0.75" header="0.3" footer="0.3"/>
  <pageSetup orientation="portrait" paperSize="9" scale="75" cellComments="atEnd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2:G13"/>
  <sheetViews>
    <sheetView view="pageBreakPreview" workbookViewId="0">
      <selection activeCell="C26" sqref="C26"/>
    </sheetView>
  </sheetViews>
  <sheetFormatPr baseColWidth="8" defaultRowHeight="15"/>
  <cols>
    <col width="9.140625" customWidth="1" style="173" min="1" max="1"/>
    <col width="44.85546875" customWidth="1" style="173" min="2" max="2"/>
    <col width="13" customWidth="1" style="173" min="3" max="3"/>
    <col width="22.85546875" customWidth="1" style="173" min="4" max="4"/>
    <col width="21.5703125" customWidth="1" style="173" min="5" max="5"/>
    <col width="43.85546875" customWidth="1" style="173" min="6" max="6"/>
    <col width="9.140625" customWidth="1" style="173" min="7" max="7"/>
  </cols>
  <sheetData>
    <row r="2" ht="18" customHeight="1" s="173">
      <c r="A2" s="258" t="inlineStr">
        <is>
          <t>Расчет размера средств на оплату труда рабочих-строителей в текущем уровне цен (ФОТр.тек.)</t>
        </is>
      </c>
    </row>
    <row r="4" ht="18" customHeight="1" s="173">
      <c r="A4" s="23" t="inlineStr">
        <is>
          <t>Составлен в уровне цен на 01.01.2023 г.</t>
        </is>
      </c>
    </row>
    <row r="5">
      <c r="A5" s="24" t="inlineStr">
        <is>
          <t>№ пп.</t>
        </is>
      </c>
      <c r="B5" s="24" t="inlineStr">
        <is>
          <t>Наименование элемента</t>
        </is>
      </c>
      <c r="C5" s="24" t="inlineStr">
        <is>
          <t>Обозначение</t>
        </is>
      </c>
      <c r="D5" s="24" t="inlineStr">
        <is>
          <t>Формула</t>
        </is>
      </c>
      <c r="E5" s="24" t="inlineStr">
        <is>
          <t>Величина элемента</t>
        </is>
      </c>
      <c r="F5" s="24" t="inlineStr">
        <is>
          <t>Наименования обосновывающих документов</t>
        </is>
      </c>
    </row>
    <row r="6">
      <c r="A6" s="24" t="n">
        <v>1</v>
      </c>
      <c r="B6" s="24" t="n">
        <v>2</v>
      </c>
      <c r="C6" s="24" t="n">
        <v>3</v>
      </c>
      <c r="D6" s="24" t="n">
        <v>4</v>
      </c>
      <c r="E6" s="24" t="n">
        <v>5</v>
      </c>
      <c r="F6" s="24" t="n">
        <v>6</v>
      </c>
    </row>
    <row r="7" ht="105" customHeight="1" s="173">
      <c r="A7" s="25" t="inlineStr">
        <is>
          <t>1.1</t>
        </is>
      </c>
      <c r="B7" s="50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28" t="inlineStr">
        <is>
          <t>С1ср</t>
        </is>
      </c>
      <c r="D7" s="28" t="inlineStr">
        <is>
          <t>-</t>
        </is>
      </c>
      <c r="E7" s="49" t="n">
        <v>47872.94</v>
      </c>
      <c r="F7" s="50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г.(Приказ ПАО "Россети" 
от 03.10.2022 № 473)</t>
        </is>
      </c>
    </row>
    <row r="8" ht="30.2" customHeight="1" s="173">
      <c r="A8" s="25" t="inlineStr">
        <is>
          <t>1.2</t>
        </is>
      </c>
      <c r="B8" s="50" t="inlineStr">
        <is>
          <t>Среднегодовое нормативное число часов работы одного рабочего в месяц, часы (ч.)</t>
        </is>
      </c>
      <c r="C8" s="28" t="inlineStr">
        <is>
          <t>tср</t>
        </is>
      </c>
      <c r="D8" s="28" t="inlineStr">
        <is>
          <t>1973ч/12мес.</t>
        </is>
      </c>
      <c r="E8" s="49">
        <f>1973/12</f>
        <v/>
      </c>
      <c r="F8" s="50" t="inlineStr">
        <is>
          <t>Производственный календарь 2023 год
(40-часов.неделя)</t>
        </is>
      </c>
      <c r="G8" s="31" t="n"/>
    </row>
    <row r="9">
      <c r="A9" s="25" t="inlineStr">
        <is>
          <t>1.3</t>
        </is>
      </c>
      <c r="B9" s="50" t="inlineStr">
        <is>
          <t>Коэффициент увеличения</t>
        </is>
      </c>
      <c r="C9" s="28" t="inlineStr">
        <is>
          <t>Кув</t>
        </is>
      </c>
      <c r="D9" s="28" t="inlineStr">
        <is>
          <t>-</t>
        </is>
      </c>
      <c r="E9" s="49" t="n">
        <v>1</v>
      </c>
      <c r="F9" s="50" t="n"/>
      <c r="G9" s="32" t="n"/>
    </row>
    <row r="10">
      <c r="A10" s="25" t="inlineStr">
        <is>
          <t>1.4</t>
        </is>
      </c>
      <c r="B10" s="50" t="inlineStr">
        <is>
          <t>Средний разряд работ</t>
        </is>
      </c>
      <c r="C10" s="28" t="n"/>
      <c r="D10" s="28" t="n"/>
      <c r="E10" s="33" t="n">
        <v>4</v>
      </c>
      <c r="F10" s="50" t="inlineStr">
        <is>
          <t>РТМ</t>
        </is>
      </c>
      <c r="G10" s="32" t="n"/>
    </row>
    <row r="11" ht="75.2" customHeight="1" s="173">
      <c r="A11" s="25" t="inlineStr">
        <is>
          <t>1.5</t>
        </is>
      </c>
      <c r="B11" s="50" t="inlineStr">
        <is>
          <t>Тарифный коэффициент среднего разряда работ</t>
        </is>
      </c>
      <c r="C11" s="28" t="inlineStr">
        <is>
          <t>КТ</t>
        </is>
      </c>
      <c r="D11" s="28" t="inlineStr">
        <is>
          <t>-</t>
        </is>
      </c>
      <c r="E11" s="34" t="n">
        <v>1.34</v>
      </c>
      <c r="F11" s="50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</row>
    <row r="12" ht="75.2" customHeight="1" s="173">
      <c r="A12" s="25" t="inlineStr">
        <is>
          <t>1.6</t>
        </is>
      </c>
      <c r="B12" s="35" t="inlineStr">
        <is>
          <t>Коэффициент инфляции, определяемый поквартально</t>
        </is>
      </c>
      <c r="C12" s="28" t="inlineStr">
        <is>
          <t>Кинф</t>
        </is>
      </c>
      <c r="D12" s="28" t="inlineStr">
        <is>
          <t>-</t>
        </is>
      </c>
      <c r="E12" s="36" t="n">
        <v>1.139</v>
      </c>
      <c r="F12" s="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2" t="inlineStr">
        <is>
          <t>https://economy.gov.ru/material/directions/makroec/prognozy_socialno_ekonomicheskogo_razvitiya/prognoz_socialno_ekonomicheskogo_razvitiya_rf_na_period_do_2024_goda_.html</t>
        </is>
      </c>
    </row>
    <row r="13" ht="60" customHeight="1" s="173">
      <c r="A13" s="25" t="inlineStr">
        <is>
          <t>1.7</t>
        </is>
      </c>
      <c r="B13" s="38" t="inlineStr">
        <is>
          <t>Размер средств на оплату труда рабочих-строителей в текущем уровне цен (ФОТр.тек.), руб/чел.-ч</t>
        </is>
      </c>
      <c r="C13" s="28" t="inlineStr">
        <is>
          <t>ФОТр.тек.</t>
        </is>
      </c>
      <c r="D13" s="28" t="inlineStr">
        <is>
          <t>(С1ср/tср*КТ*Т*Кув)*Кинф</t>
        </is>
      </c>
      <c r="E13" s="39">
        <f>((E7*E9/E8)*E11)*E12</f>
        <v/>
      </c>
      <c r="F13" s="5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</row>
  </sheetData>
  <mergeCells count="1">
    <mergeCell ref="A2:F2"/>
  </mergeCells>
  <hyperlinks>
    <hyperlink xmlns:r="http://schemas.openxmlformats.org/officeDocument/2006/relationships" ref="G12" r:id="rId1"/>
  </hyperlinks>
  <pageMargins left="0.7" right="0.7" top="0.75" bottom="0.75" header="0.3" footer="0.3"/>
  <pageSetup orientation="portrait" paperSize="9" scale="57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2025-01-24T11:54:50Z</dcterms:modified>
  <cp:lastModifiedBy>Danil</cp:lastModifiedBy>
  <cp:lastPrinted>2023-12-01T02:50:15Z</cp:lastPrinted>
</cp:coreProperties>
</file>