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lya\Desktop\З1\35 кВ\"/>
    </mc:Choice>
  </mc:AlternateContent>
  <bookViews>
    <workbookView xWindow="-120" yWindow="-120" windowWidth="29040" windowHeight="15840" tabRatio="924" firstSheet="3" activeTab="7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4.5 РМ" sheetId="5" state="hidden" r:id="rId5"/>
    <sheet name="Прил.2 Расч стоим" sheetId="6" r:id="rId6"/>
    <sheet name="Прил. 3" sheetId="7" r:id="rId7"/>
    <sheet name="Прил.4 РМ" sheetId="8" r:id="rId8"/>
    <sheet name="Прил.5 Расчет СМР и ОБ" sheetId="9" r:id="rId9"/>
    <sheet name="Прил.6 Расчет ОБ" sheetId="10" r:id="rId10"/>
    <sheet name="Прил.7" sheetId="11" r:id="rId11"/>
    <sheet name="Прил. 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6">#REF!</definedName>
    <definedName name="\AUTOEXEC" localSheetId="3">#REF!</definedName>
    <definedName name="\AUTOEXEC" localSheetId="5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3">#REF!</definedName>
    <definedName name="\k" localSheetId="5">#REF!</definedName>
    <definedName name="\k" localSheetId="8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3">#REF!</definedName>
    <definedName name="\m" localSheetId="5">#REF!</definedName>
    <definedName name="\m" localSheetId="8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3">#REF!</definedName>
    <definedName name="\n" localSheetId="5">#REF!</definedName>
    <definedName name="\n" localSheetId="8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3">#REF!</definedName>
    <definedName name="\n11" localSheetId="5">#REF!</definedName>
    <definedName name="\n11" localSheetId="8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3">#REF!</definedName>
    <definedName name="\s" localSheetId="5">#REF!</definedName>
    <definedName name="\s" localSheetId="8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6">#REF!</definedName>
    <definedName name="\z" localSheetId="3">#REF!</definedName>
    <definedName name="\z" localSheetId="5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3">#REF!</definedName>
    <definedName name="________________________a2" localSheetId="5">#REF!</definedName>
    <definedName name="________________________a2" localSheetId="8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3">#REF!</definedName>
    <definedName name="_______________________a2" localSheetId="5">#REF!</definedName>
    <definedName name="_______________________a2" localSheetId="8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3">#REF!</definedName>
    <definedName name="_____________________a2" localSheetId="5">#REF!</definedName>
    <definedName name="_____________________a2" localSheetId="8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3">#REF!</definedName>
    <definedName name="____________________a2" localSheetId="5">#REF!</definedName>
    <definedName name="____________________a2" localSheetId="8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3">#REF!</definedName>
    <definedName name="___________________a2" localSheetId="5">#REF!</definedName>
    <definedName name="___________________a2" localSheetId="8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3">#REF!</definedName>
    <definedName name="__________________a2" localSheetId="5">#REF!</definedName>
    <definedName name="__________________a2" localSheetId="8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3">#REF!</definedName>
    <definedName name="_________________a2" localSheetId="5">#REF!</definedName>
    <definedName name="_________________a2" localSheetId="8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3">#REF!</definedName>
    <definedName name="________________a2" localSheetId="5">#REF!</definedName>
    <definedName name="________________a2" localSheetId="8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3">#REF!</definedName>
    <definedName name="_______________a2" localSheetId="5">#REF!</definedName>
    <definedName name="_______________a2" localSheetId="8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3">#REF!</definedName>
    <definedName name="______________a2" localSheetId="5">#REF!</definedName>
    <definedName name="______________a2" localSheetId="8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3">#REF!</definedName>
    <definedName name="_____________a2" localSheetId="5">#REF!</definedName>
    <definedName name="_____________a2" localSheetId="8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3">#REF!</definedName>
    <definedName name="____________a2" localSheetId="5">#REF!</definedName>
    <definedName name="____________a2" localSheetId="8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3">#REF!</definedName>
    <definedName name="___________a2" localSheetId="5">#REF!</definedName>
    <definedName name="___________a2" localSheetId="8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3">#REF!</definedName>
    <definedName name="__________a2" localSheetId="5">#REF!</definedName>
    <definedName name="__________a2" localSheetId="8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3">#REF!</definedName>
    <definedName name="_________a2" localSheetId="5">#REF!</definedName>
    <definedName name="_________a2" localSheetId="8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3">#REF!</definedName>
    <definedName name="________a2" localSheetId="5">#REF!</definedName>
    <definedName name="________a2" localSheetId="8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3">#REF!</definedName>
    <definedName name="_______a2" localSheetId="5">#REF!</definedName>
    <definedName name="_______a2" localSheetId="8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6">#REF!</definedName>
    <definedName name="______a2" localSheetId="3">#REF!</definedName>
    <definedName name="______a2" localSheetId="5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6">#REF!</definedName>
    <definedName name="______xlnm.Primt_Area_3" localSheetId="3">#REF!</definedName>
    <definedName name="______xlnm.Primt_Area_3" localSheetId="5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3">#REF!</definedName>
    <definedName name="______xlnm.Print_Area_1" localSheetId="5">#REF!</definedName>
    <definedName name="______xlnm.Print_Area_1" localSheetId="8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3">#REF!</definedName>
    <definedName name="______xlnm.Print_Area_2" localSheetId="5">#REF!</definedName>
    <definedName name="______xlnm.Print_Area_2" localSheetId="8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3">#REF!</definedName>
    <definedName name="______xlnm.Print_Area_3" localSheetId="5">#REF!</definedName>
    <definedName name="______xlnm.Print_Area_3" localSheetId="8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3">#REF!</definedName>
    <definedName name="______xlnm.Print_Area_4" localSheetId="5">#REF!</definedName>
    <definedName name="______xlnm.Print_Area_4" localSheetId="8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3">#REF!</definedName>
    <definedName name="______xlnm.Print_Area_5" localSheetId="5">#REF!</definedName>
    <definedName name="______xlnm.Print_Area_5" localSheetId="8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3">#REF!</definedName>
    <definedName name="______xlnm.Print_Area_6" localSheetId="5">#REF!</definedName>
    <definedName name="______xlnm.Print_Area_6" localSheetId="8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3">#REF!</definedName>
    <definedName name="_____a2" localSheetId="5">#REF!</definedName>
    <definedName name="_____a2" localSheetId="8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6">#REF!</definedName>
    <definedName name="_____xlnm.Print_Area_1" localSheetId="3">#REF!</definedName>
    <definedName name="_____xlnm.Print_Area_1" localSheetId="5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3">#REF!</definedName>
    <definedName name="_____xlnm.Print_Area_2" localSheetId="5">#REF!</definedName>
    <definedName name="_____xlnm.Print_Area_2" localSheetId="8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3">#REF!</definedName>
    <definedName name="_____xlnm.Print_Area_3" localSheetId="5">#REF!</definedName>
    <definedName name="_____xlnm.Print_Area_3" localSheetId="8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3">#REF!</definedName>
    <definedName name="_____xlnm.Print_Area_4" localSheetId="5">#REF!</definedName>
    <definedName name="_____xlnm.Print_Area_4" localSheetId="8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3">#REF!</definedName>
    <definedName name="_____xlnm.Print_Area_5" localSheetId="5">#REF!</definedName>
    <definedName name="_____xlnm.Print_Area_5" localSheetId="8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3">#REF!</definedName>
    <definedName name="_____xlnm.Print_Area_6" localSheetId="5">#REF!</definedName>
    <definedName name="_____xlnm.Print_Area_6" localSheetId="8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3">#REF!</definedName>
    <definedName name="____a2" localSheetId="5">#REF!</definedName>
    <definedName name="____a2" localSheetId="8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6">#REF!</definedName>
    <definedName name="____xlnm.Primt_Area_3" localSheetId="3">#REF!</definedName>
    <definedName name="____xlnm.Primt_Area_3" localSheetId="5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3">#REF!</definedName>
    <definedName name="____xlnm.Print_Area_1" localSheetId="5">#REF!</definedName>
    <definedName name="____xlnm.Print_Area_1" localSheetId="8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3">#REF!</definedName>
    <definedName name="____xlnm.Print_Area_2" localSheetId="5">#REF!</definedName>
    <definedName name="____xlnm.Print_Area_2" localSheetId="8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3">#REF!</definedName>
    <definedName name="____xlnm.Print_Area_3" localSheetId="5">#REF!</definedName>
    <definedName name="____xlnm.Print_Area_3" localSheetId="8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3">#REF!</definedName>
    <definedName name="____xlnm.Print_Area_4" localSheetId="5">#REF!</definedName>
    <definedName name="____xlnm.Print_Area_4" localSheetId="8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3">#REF!</definedName>
    <definedName name="____xlnm.Print_Area_5" localSheetId="5">#REF!</definedName>
    <definedName name="____xlnm.Print_Area_5" localSheetId="8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3">#REF!</definedName>
    <definedName name="____xlnm.Print_Area_6" localSheetId="5">#REF!</definedName>
    <definedName name="____xlnm.Print_Area_6" localSheetId="8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3">#REF!</definedName>
    <definedName name="___a2" localSheetId="5">#REF!</definedName>
    <definedName name="___a2" localSheetId="8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4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6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2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4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6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2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6">#REF!</definedName>
    <definedName name="___xlnm.Primt_Area_3" localSheetId="3">#REF!</definedName>
    <definedName name="___xlnm.Primt_Area_3" localSheetId="5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3">#REF!</definedName>
    <definedName name="___xlnm.Print_Area_1" localSheetId="5">#REF!</definedName>
    <definedName name="___xlnm.Print_Area_1" localSheetId="8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3">#REF!</definedName>
    <definedName name="___xlnm.Print_Area_2" localSheetId="5">#REF!</definedName>
    <definedName name="___xlnm.Print_Area_2" localSheetId="8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3">#REF!</definedName>
    <definedName name="___xlnm.Print_Area_3" localSheetId="5">#REF!</definedName>
    <definedName name="___xlnm.Print_Area_3" localSheetId="8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3">#REF!</definedName>
    <definedName name="___xlnm.Print_Area_4" localSheetId="5">#REF!</definedName>
    <definedName name="___xlnm.Print_Area_4" localSheetId="8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3">#REF!</definedName>
    <definedName name="___xlnm.Print_Area_5" localSheetId="5">#REF!</definedName>
    <definedName name="___xlnm.Print_Area_5" localSheetId="8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3">#REF!</definedName>
    <definedName name="___xlnm.Print_Area_6" localSheetId="5">#REF!</definedName>
    <definedName name="___xlnm.Print_Area_6" localSheetId="8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3">#REF!</definedName>
    <definedName name="__1___Excel_BuiltIn_Print_Area_3_1" localSheetId="5">#REF!</definedName>
    <definedName name="__1___Excel_BuiltIn_Print_Area_3_1" localSheetId="8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3">#REF!</definedName>
    <definedName name="__2__Excel_BuiltIn_Print_Area_3_1" localSheetId="5">#REF!</definedName>
    <definedName name="__2__Excel_BuiltIn_Print_Area_3_1" localSheetId="8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3">#REF!</definedName>
    <definedName name="__a2" localSheetId="5">#REF!</definedName>
    <definedName name="__a2" localSheetId="8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6">#REF!</definedName>
    <definedName name="__qs2" localSheetId="3">#REF!</definedName>
    <definedName name="__qs2" localSheetId="5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3">#REF!</definedName>
    <definedName name="__qs3" localSheetId="5">#REF!</definedName>
    <definedName name="__qs3" localSheetId="8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4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6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2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4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6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2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6">#REF!</definedName>
    <definedName name="__xlnm.Primt_Area_3" localSheetId="3">#REF!</definedName>
    <definedName name="__xlnm.Primt_Area_3" localSheetId="5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3">#REF!</definedName>
    <definedName name="__xlnm.Print_Area_1" localSheetId="5">#REF!</definedName>
    <definedName name="__xlnm.Print_Area_1" localSheetId="8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3">#REF!</definedName>
    <definedName name="__xlnm.Print_Area_2" localSheetId="5">#REF!</definedName>
    <definedName name="__xlnm.Print_Area_2" localSheetId="8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3">#REF!</definedName>
    <definedName name="__xlnm.Print_Area_3" localSheetId="5">#REF!</definedName>
    <definedName name="__xlnm.Print_Area_3" localSheetId="8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3">#REF!</definedName>
    <definedName name="__xlnm.Print_Area_4" localSheetId="5">#REF!</definedName>
    <definedName name="__xlnm.Print_Area_4" localSheetId="8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3">#REF!</definedName>
    <definedName name="__xlnm.Print_Area_5" localSheetId="5">#REF!</definedName>
    <definedName name="__xlnm.Print_Area_5" localSheetId="8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3">#REF!</definedName>
    <definedName name="__xlnm.Print_Area_6" localSheetId="5">#REF!</definedName>
    <definedName name="__xlnm.Print_Area_6" localSheetId="8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6">#REF!</definedName>
    <definedName name="_02121" localSheetId="3">#REF!</definedName>
    <definedName name="_02121" localSheetId="5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3">#REF!</definedName>
    <definedName name="_1" localSheetId="5">#REF!</definedName>
    <definedName name="_1" localSheetId="8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3">#REF!</definedName>
    <definedName name="_1._Выберите_вид_работ" localSheetId="5">#REF!</definedName>
    <definedName name="_1._Выберите_вид_работ" localSheetId="8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3">#REF!</definedName>
    <definedName name="_1___Excel_BuiltIn_Print_Area_3_1" localSheetId="5">#REF!</definedName>
    <definedName name="_1___Excel_BuiltIn_Print_Area_3_1" localSheetId="8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3">#REF!</definedName>
    <definedName name="_12Excel_BuiltIn_Print_Titles_2_1_1" localSheetId="5">#REF!</definedName>
    <definedName name="_12Excel_BuiltIn_Print_Titles_2_1_1" localSheetId="8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3">#REF!</definedName>
    <definedName name="_1Excel_BuiltIn_Print_Area_1_1_1" localSheetId="5">#REF!</definedName>
    <definedName name="_1Excel_BuiltIn_Print_Area_1_1_1" localSheetId="8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3">#REF!</definedName>
    <definedName name="_1Excel_BuiltIn_Print_Area_3_1" localSheetId="5">#REF!</definedName>
    <definedName name="_1Excel_BuiltIn_Print_Area_3_1" localSheetId="8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3">#REF!</definedName>
    <definedName name="_2__Excel_BuiltIn_Print_Area_3_1" localSheetId="5">#REF!</definedName>
    <definedName name="_2__Excel_BuiltIn_Print_Area_3_1" localSheetId="8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3">#REF!</definedName>
    <definedName name="_2Excel_BuiltIn_Print_Area_1_1_1" localSheetId="5">#REF!</definedName>
    <definedName name="_2Excel_BuiltIn_Print_Area_1_1_1" localSheetId="8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3">#REF!</definedName>
    <definedName name="_2Excel_BuiltIn_Print_Area_3_1" localSheetId="5">#REF!</definedName>
    <definedName name="_2Excel_BuiltIn_Print_Area_3_1" localSheetId="8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3">#REF!</definedName>
    <definedName name="_2Excel_BuiltIn_Print_Titles_1_1_1" localSheetId="5">#REF!</definedName>
    <definedName name="_2Excel_BuiltIn_Print_Titles_1_1_1" localSheetId="8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3">#REF!</definedName>
    <definedName name="_3Excel_BuiltIn_Print_Titles_2_1_1" localSheetId="5">#REF!</definedName>
    <definedName name="_3Excel_BuiltIn_Print_Titles_2_1_1" localSheetId="8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3">#REF!</definedName>
    <definedName name="_3а._Выберите_диаметр_скважины" localSheetId="5">#REF!</definedName>
    <definedName name="_3а._Выберите_диаметр_скважины" localSheetId="8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3">#REF!</definedName>
    <definedName name="_3б._Выберите_диаметр_скважины" localSheetId="5">#REF!</definedName>
    <definedName name="_3б._Выберите_диаметр_скважины" localSheetId="8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3">#REF!</definedName>
    <definedName name="_3в._Выберите_диаметр_скважины" localSheetId="5">#REF!</definedName>
    <definedName name="_3в._Выберите_диаметр_скважины" localSheetId="8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3">#REF!</definedName>
    <definedName name="_3г._Выберите_диаметр_скважины" localSheetId="5">#REF!</definedName>
    <definedName name="_3г._Выберите_диаметр_скважины" localSheetId="8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3">#REF!</definedName>
    <definedName name="_3д._Выберите_диаметр_скважины" localSheetId="5">#REF!</definedName>
    <definedName name="_3д._Выберите_диаметр_скважины" localSheetId="8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3">#REF!</definedName>
    <definedName name="_3е._Выберите_диаметр_скважины" localSheetId="5">#REF!</definedName>
    <definedName name="_3е._Выберите_диаметр_скважины" localSheetId="8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3">#REF!</definedName>
    <definedName name="_3ж._Выберите_диаметр_скважины" localSheetId="5">#REF!</definedName>
    <definedName name="_3ж._Выберите_диаметр_скважины" localSheetId="8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3">#REF!</definedName>
    <definedName name="_3з._Выберите_диаметр_скважины" localSheetId="5">#REF!</definedName>
    <definedName name="_3з._Выберите_диаметр_скважины" localSheetId="8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3">#REF!</definedName>
    <definedName name="_3и._Выберите_диаметр_скважины" localSheetId="5">#REF!</definedName>
    <definedName name="_3и._Выберите_диаметр_скважины" localSheetId="8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3">#REF!</definedName>
    <definedName name="_3к._Выберите_диаметр_скважины" localSheetId="5">#REF!</definedName>
    <definedName name="_3к._Выберите_диаметр_скважины" localSheetId="8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3">#REF!</definedName>
    <definedName name="_3л._Выберите_диаметр_скважины" localSheetId="5">#REF!</definedName>
    <definedName name="_3л._Выберите_диаметр_скважины" localSheetId="8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3">#REF!</definedName>
    <definedName name="_3м._Выберите_диаметр_скважины" localSheetId="5">#REF!</definedName>
    <definedName name="_3м._Выберите_диаметр_скважины" localSheetId="8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3">#REF!</definedName>
    <definedName name="_4Excel_BuiltIn_Print_Area_1_1_1" localSheetId="5">#REF!</definedName>
    <definedName name="_4Excel_BuiltIn_Print_Area_1_1_1" localSheetId="8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3">#REF!</definedName>
    <definedName name="_4Excel_BuiltIn_Print_Titles_1_1_1" localSheetId="5">#REF!</definedName>
    <definedName name="_4Excel_BuiltIn_Print_Titles_1_1_1" localSheetId="8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3">#REF!</definedName>
    <definedName name="_6Excel_BuiltIn_Print_Titles_2_1_1" localSheetId="5">#REF!</definedName>
    <definedName name="_6Excel_BuiltIn_Print_Titles_2_1_1" localSheetId="8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3">#REF!</definedName>
    <definedName name="_8Excel_BuiltIn_Print_Titles_1_1_1" localSheetId="5">#REF!</definedName>
    <definedName name="_8Excel_BuiltIn_Print_Titles_1_1_1" localSheetId="8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3">#REF!</definedName>
    <definedName name="_a2" localSheetId="5">#REF!</definedName>
    <definedName name="_a2" localSheetId="8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6">#REF!</definedName>
    <definedName name="_AUTOEXEC" localSheetId="3">#REF!</definedName>
    <definedName name="_AUTOEXEC" localSheetId="5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4">#REF!</definedName>
    <definedName name="_def2000г" localSheetId="14">#REF!</definedName>
    <definedName name="_def2000г" localSheetId="15">#REF!</definedName>
    <definedName name="_def2000г" localSheetId="3">#REF!</definedName>
    <definedName name="_def2000г" localSheetId="5">#REF!</definedName>
    <definedName name="_def2000г" localSheetId="8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4">#REF!</definedName>
    <definedName name="_def2001г" localSheetId="14">#REF!</definedName>
    <definedName name="_def2001г" localSheetId="15">#REF!</definedName>
    <definedName name="_def2001г" localSheetId="3">#REF!</definedName>
    <definedName name="_def2001г" localSheetId="5">#REF!</definedName>
    <definedName name="_def2001г" localSheetId="8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4">#REF!</definedName>
    <definedName name="_def2002г" localSheetId="14">#REF!</definedName>
    <definedName name="_def2002г" localSheetId="15">#REF!</definedName>
    <definedName name="_def2002г" localSheetId="3">#REF!</definedName>
    <definedName name="_def2002г" localSheetId="5">#REF!</definedName>
    <definedName name="_def2002г" localSheetId="8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6">#REF!</definedName>
    <definedName name="_Fill" localSheetId="3">#REF!</definedName>
    <definedName name="_Fill" localSheetId="5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3">#REF!</definedName>
    <definedName name="_FilterDatabase" localSheetId="5">#REF!</definedName>
    <definedName name="_FilterDatabase" localSheetId="8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3">#REF!</definedName>
    <definedName name="_Hlt440565644_1" localSheetId="5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4">#REF!</definedName>
    <definedName name="_inf2000" localSheetId="14">#REF!</definedName>
    <definedName name="_inf2000" localSheetId="15">#REF!</definedName>
    <definedName name="_inf2000" localSheetId="3">#REF!</definedName>
    <definedName name="_inf2000" localSheetId="5">#REF!</definedName>
    <definedName name="_inf2000" localSheetId="8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4">#REF!</definedName>
    <definedName name="_inf2001" localSheetId="14">#REF!</definedName>
    <definedName name="_inf2001" localSheetId="15">#REF!</definedName>
    <definedName name="_inf2001" localSheetId="3">#REF!</definedName>
    <definedName name="_inf2001" localSheetId="5">#REF!</definedName>
    <definedName name="_inf2001" localSheetId="8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4">#REF!</definedName>
    <definedName name="_inf2002" localSheetId="14">#REF!</definedName>
    <definedName name="_inf2002" localSheetId="15">#REF!</definedName>
    <definedName name="_inf2002" localSheetId="3">#REF!</definedName>
    <definedName name="_inf2002" localSheetId="5">#REF!</definedName>
    <definedName name="_inf2002" localSheetId="8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4">#REF!</definedName>
    <definedName name="_inf2003" localSheetId="14">#REF!</definedName>
    <definedName name="_inf2003" localSheetId="15">#REF!</definedName>
    <definedName name="_inf2003" localSheetId="3">#REF!</definedName>
    <definedName name="_inf2003" localSheetId="5">#REF!</definedName>
    <definedName name="_inf2003" localSheetId="8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4">#REF!</definedName>
    <definedName name="_inf2004" localSheetId="14">#REF!</definedName>
    <definedName name="_inf2004" localSheetId="15">#REF!</definedName>
    <definedName name="_inf2004" localSheetId="3">#REF!</definedName>
    <definedName name="_inf2004" localSheetId="5">#REF!</definedName>
    <definedName name="_inf2004" localSheetId="8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4">#REF!</definedName>
    <definedName name="_inf2005" localSheetId="14">#REF!</definedName>
    <definedName name="_inf2005" localSheetId="15">#REF!</definedName>
    <definedName name="_inf2005" localSheetId="3">#REF!</definedName>
    <definedName name="_inf2005" localSheetId="5">#REF!</definedName>
    <definedName name="_inf2005" localSheetId="8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4">#REF!</definedName>
    <definedName name="_inf2006" localSheetId="14">#REF!</definedName>
    <definedName name="_inf2006" localSheetId="15">#REF!</definedName>
    <definedName name="_inf2006" localSheetId="3">#REF!</definedName>
    <definedName name="_inf2006" localSheetId="5">#REF!</definedName>
    <definedName name="_inf2006" localSheetId="8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4">#REF!</definedName>
    <definedName name="_inf2007" localSheetId="14">#REF!</definedName>
    <definedName name="_inf2007" localSheetId="15">#REF!</definedName>
    <definedName name="_inf2007" localSheetId="3">#REF!</definedName>
    <definedName name="_inf2007" localSheetId="5">#REF!</definedName>
    <definedName name="_inf2007" localSheetId="8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4">#REF!</definedName>
    <definedName name="_inf2008" localSheetId="14">#REF!</definedName>
    <definedName name="_inf2008" localSheetId="15">#REF!</definedName>
    <definedName name="_inf2008" localSheetId="3">#REF!</definedName>
    <definedName name="_inf2008" localSheetId="5">#REF!</definedName>
    <definedName name="_inf2008" localSheetId="8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4">#REF!</definedName>
    <definedName name="_inf2009" localSheetId="14">#REF!</definedName>
    <definedName name="_inf2009" localSheetId="15">#REF!</definedName>
    <definedName name="_inf2009" localSheetId="3">#REF!</definedName>
    <definedName name="_inf2009" localSheetId="5">#REF!</definedName>
    <definedName name="_inf2009" localSheetId="8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4">#REF!</definedName>
    <definedName name="_inf2010" localSheetId="14">#REF!</definedName>
    <definedName name="_inf2010" localSheetId="15">#REF!</definedName>
    <definedName name="_inf2010" localSheetId="3">#REF!</definedName>
    <definedName name="_inf2010" localSheetId="5">#REF!</definedName>
    <definedName name="_inf2010" localSheetId="8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4">#REF!</definedName>
    <definedName name="_inf2011" localSheetId="14">#REF!</definedName>
    <definedName name="_inf2011" localSheetId="15">#REF!</definedName>
    <definedName name="_inf2011" localSheetId="3">#REF!</definedName>
    <definedName name="_inf2011" localSheetId="5">#REF!</definedName>
    <definedName name="_inf2011" localSheetId="8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4">#REF!</definedName>
    <definedName name="_inf2012" localSheetId="14">#REF!</definedName>
    <definedName name="_inf2012" localSheetId="15">#REF!</definedName>
    <definedName name="_inf2012" localSheetId="3">#REF!</definedName>
    <definedName name="_inf2012" localSheetId="5">#REF!</definedName>
    <definedName name="_inf2012" localSheetId="8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4">#REF!</definedName>
    <definedName name="_inf2013" localSheetId="14">#REF!</definedName>
    <definedName name="_inf2013" localSheetId="15">#REF!</definedName>
    <definedName name="_inf2013" localSheetId="3">#REF!</definedName>
    <definedName name="_inf2013" localSheetId="5">#REF!</definedName>
    <definedName name="_inf2013" localSheetId="8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4">#REF!</definedName>
    <definedName name="_inf2014" localSheetId="14">#REF!</definedName>
    <definedName name="_inf2014" localSheetId="15">#REF!</definedName>
    <definedName name="_inf2014" localSheetId="3">#REF!</definedName>
    <definedName name="_inf2014" localSheetId="5">#REF!</definedName>
    <definedName name="_inf2014" localSheetId="8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4">#REF!</definedName>
    <definedName name="_inf2015" localSheetId="14">#REF!</definedName>
    <definedName name="_inf2015" localSheetId="15">#REF!</definedName>
    <definedName name="_inf2015" localSheetId="3">#REF!</definedName>
    <definedName name="_inf2015" localSheetId="5">#REF!</definedName>
    <definedName name="_inf2015" localSheetId="8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6">#REF!</definedName>
    <definedName name="_k" localSheetId="3">#REF!</definedName>
    <definedName name="_k" localSheetId="5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3">#REF!</definedName>
    <definedName name="_m" localSheetId="5">#REF!</definedName>
    <definedName name="_m" localSheetId="8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6">#REF!</definedName>
    <definedName name="_qs2" localSheetId="3">#REF!</definedName>
    <definedName name="_qs2" localSheetId="5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3">#REF!</definedName>
    <definedName name="_qs3" localSheetId="5">#REF!</definedName>
    <definedName name="_qs3" localSheetId="8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3">#REF!</definedName>
    <definedName name="_s" localSheetId="5">#REF!</definedName>
    <definedName name="_s" localSheetId="8">#REF!</definedName>
    <definedName name="_s">#REF!</definedName>
    <definedName name="_Toc130536623" localSheetId="7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4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6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2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4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6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2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6">#REF!</definedName>
    <definedName name="_z" localSheetId="3">#REF!</definedName>
    <definedName name="_z" localSheetId="5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3">#REF!</definedName>
    <definedName name="_а2" localSheetId="5">#REF!</definedName>
    <definedName name="_а2" localSheetId="8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6">#REF!</definedName>
    <definedName name="_Стоимость_УНЦП" localSheetId="3">#REF!</definedName>
    <definedName name="_Стоимость_УНЦП" localSheetId="5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6">#REF!</definedName>
    <definedName name="a" localSheetId="3">#REF!</definedName>
    <definedName name="a" localSheetId="5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4">#REF!</definedName>
    <definedName name="a04t" localSheetId="14">#REF!</definedName>
    <definedName name="a04t" localSheetId="15">#REF!</definedName>
    <definedName name="a04t" localSheetId="3">#REF!</definedName>
    <definedName name="a04t" localSheetId="5">#REF!</definedName>
    <definedName name="a04t" localSheetId="8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3">#REF!</definedName>
    <definedName name="A99999999" localSheetId="5">#REF!</definedName>
    <definedName name="A99999999" localSheetId="8">#REF!</definedName>
    <definedName name="A99999999">#REF!</definedName>
    <definedName name="aa" localSheetId="3">#REF!</definedName>
    <definedName name="aa" localSheetId="5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3">#REF!</definedName>
    <definedName name="aaa" localSheetId="5">#REF!</definedName>
    <definedName name="aaa" localSheetId="8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3">#REF!</definedName>
    <definedName name="ab" localSheetId="5">#REF!</definedName>
    <definedName name="ab" localSheetId="8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6">#REF!</definedName>
    <definedName name="asd" localSheetId="3">#REF!</definedName>
    <definedName name="asd" localSheetId="5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3">#REF!</definedName>
    <definedName name="b" localSheetId="5">#REF!</definedName>
    <definedName name="b" localSheetId="8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6">#REF!</definedName>
    <definedName name="Categories" localSheetId="3">#REF!</definedName>
    <definedName name="Categories" localSheetId="5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3">#REF!</definedName>
    <definedName name="CC_fSF" localSheetId="5">#REF!</definedName>
    <definedName name="CC_fSF" localSheetId="8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6">#REF!</definedName>
    <definedName name="Criteria" localSheetId="3">#REF!</definedName>
    <definedName name="Criteria" localSheetId="5">#REF!</definedName>
    <definedName name="Criteria" localSheetId="8">#REF!</definedName>
    <definedName name="Criteria" localSheetId="10">#REF!</definedName>
    <definedName name="Criteria">#REF!</definedName>
    <definedName name="cvtnf" localSheetId="6">#REF!</definedName>
    <definedName name="cvtnf" localSheetId="3">#REF!</definedName>
    <definedName name="cvtnf" localSheetId="5">#REF!</definedName>
    <definedName name="cvtnf" localSheetId="7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3">#REF!</definedName>
    <definedName name="d" localSheetId="5">#REF!</definedName>
    <definedName name="d" localSheetId="8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3">#REF!</definedName>
    <definedName name="Database" localSheetId="5">#REF!</definedName>
    <definedName name="Database" localSheetId="8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3">#REF!</definedName>
    <definedName name="DateColJournal" localSheetId="5">#REF!</definedName>
    <definedName name="DateColJournal" localSheetId="8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6">#REF!</definedName>
    <definedName name="ddduy" localSheetId="3">#REF!</definedName>
    <definedName name="ddduy" localSheetId="5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3">#REF!</definedName>
    <definedName name="deviation1" localSheetId="5">#REF!</definedName>
    <definedName name="deviation1" localSheetId="8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6">#REF!</definedName>
    <definedName name="DiscontRate" localSheetId="3">#REF!</definedName>
    <definedName name="DiscontRate" localSheetId="5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3">#REF!</definedName>
    <definedName name="DM" localSheetId="5">#REF!</definedName>
    <definedName name="DM" localSheetId="8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4">#REF!</definedName>
    <definedName name="DOLL" localSheetId="14">#REF!</definedName>
    <definedName name="DOLL" localSheetId="15">#REF!</definedName>
    <definedName name="DOLL" localSheetId="3">#REF!</definedName>
    <definedName name="DOLL" localSheetId="5">#REF!</definedName>
    <definedName name="DOLL" localSheetId="8">#REF!</definedName>
    <definedName name="DOLL" localSheetId="12">#REF!</definedName>
    <definedName name="DOLL">#REF!</definedName>
    <definedName name="ee" localSheetId="3">#REF!</definedName>
    <definedName name="ee" localSheetId="5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3">#REF!</definedName>
    <definedName name="ehc" localSheetId="5">#REF!</definedName>
    <definedName name="ehc" localSheetId="8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6">#REF!</definedName>
    <definedName name="Excel_BuiltIn_Database" localSheetId="3">#REF!</definedName>
    <definedName name="Excel_BuiltIn_Database" localSheetId="5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4">#REF!</definedName>
    <definedName name="Excel_BuiltIn_Print_Area_1" localSheetId="14">#REF!</definedName>
    <definedName name="Excel_BuiltIn_Print_Area_1" localSheetId="15">#REF!</definedName>
    <definedName name="Excel_BuiltIn_Print_Area_1" localSheetId="3">#REF!</definedName>
    <definedName name="Excel_BuiltIn_Print_Area_1" localSheetId="5">#REF!</definedName>
    <definedName name="Excel_BuiltIn_Print_Area_1" localSheetId="8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3">#REF!</definedName>
    <definedName name="Excel_BuiltIn_Print_Area_1_1" localSheetId="5">#REF!</definedName>
    <definedName name="Excel_BuiltIn_Print_Area_1_1" localSheetId="8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3">#REF!</definedName>
    <definedName name="Excel_BuiltIn_Print_Area_1_1_1" localSheetId="5">#REF!</definedName>
    <definedName name="Excel_BuiltIn_Print_Area_1_1_1" localSheetId="8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6">#REF!</definedName>
    <definedName name="Excel_BuiltIn_Print_Area_10_1" localSheetId="3">#REF!</definedName>
    <definedName name="Excel_BuiltIn_Print_Area_10_1" localSheetId="5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3">#REF!</definedName>
    <definedName name="Excel_BuiltIn_Print_Area_10_1_1" localSheetId="5">#REF!</definedName>
    <definedName name="Excel_BuiltIn_Print_Area_10_1_1" localSheetId="8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3">#REF!</definedName>
    <definedName name="Excel_BuiltIn_Print_Area_11" localSheetId="5">#REF!</definedName>
    <definedName name="Excel_BuiltIn_Print_Area_11" localSheetId="8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3">#REF!</definedName>
    <definedName name="Excel_BuiltIn_Print_Area_11_1" localSheetId="5">#REF!</definedName>
    <definedName name="Excel_BuiltIn_Print_Area_11_1" localSheetId="8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3">#REF!</definedName>
    <definedName name="Excel_BuiltIn_Print_Area_12" localSheetId="5">#REF!</definedName>
    <definedName name="Excel_BuiltIn_Print_Area_12" localSheetId="8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3">#REF!</definedName>
    <definedName name="Excel_BuiltIn_Print_Area_13" localSheetId="5">#REF!</definedName>
    <definedName name="Excel_BuiltIn_Print_Area_13" localSheetId="8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3">#REF!</definedName>
    <definedName name="Excel_BuiltIn_Print_Area_13_1" localSheetId="5">#REF!</definedName>
    <definedName name="Excel_BuiltIn_Print_Area_13_1" localSheetId="8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3">#REF!</definedName>
    <definedName name="Excel_BuiltIn_Print_Area_14" localSheetId="5">#REF!</definedName>
    <definedName name="Excel_BuiltIn_Print_Area_14" localSheetId="8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6">#REF!</definedName>
    <definedName name="Excel_BuiltIn_Print_Area_15" localSheetId="3">#REF!</definedName>
    <definedName name="Excel_BuiltIn_Print_Area_15" localSheetId="5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6">#REF!</definedName>
    <definedName name="Excel_BuiltIn_Print_Area_2_1" localSheetId="3">#REF!</definedName>
    <definedName name="Excel_BuiltIn_Print_Area_2_1" localSheetId="5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6">#REF!</definedName>
    <definedName name="Excel_BuiltIn_Print_Area_3_1" localSheetId="3">#REF!</definedName>
    <definedName name="Excel_BuiltIn_Print_Area_3_1" localSheetId="5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4">#REF!</definedName>
    <definedName name="Excel_BuiltIn_Print_Area_4" localSheetId="14">#REF!</definedName>
    <definedName name="Excel_BuiltIn_Print_Area_4" localSheetId="15">#REF!</definedName>
    <definedName name="Excel_BuiltIn_Print_Area_4" localSheetId="3">#REF!</definedName>
    <definedName name="Excel_BuiltIn_Print_Area_4" localSheetId="5">#REF!</definedName>
    <definedName name="Excel_BuiltIn_Print_Area_4" localSheetId="8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3">#REF!</definedName>
    <definedName name="Excel_BuiltIn_Print_Area_4_1" localSheetId="5">#REF!</definedName>
    <definedName name="Excel_BuiltIn_Print_Area_4_1" localSheetId="8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3">#REF!</definedName>
    <definedName name="Excel_BuiltIn_Print_Area_4_1_1" localSheetId="5">#REF!</definedName>
    <definedName name="Excel_BuiltIn_Print_Area_4_1_1" localSheetId="8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3">#REF!</definedName>
    <definedName name="Excel_BuiltIn_Print_Area_4_1_1_1" localSheetId="5">#REF!</definedName>
    <definedName name="Excel_BuiltIn_Print_Area_4_1_1_1" localSheetId="8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4">#REF!</definedName>
    <definedName name="Excel_BuiltIn_Print_Area_5" localSheetId="14">#REF!</definedName>
    <definedName name="Excel_BuiltIn_Print_Area_5" localSheetId="15">#REF!</definedName>
    <definedName name="Excel_BuiltIn_Print_Area_5" localSheetId="3">#REF!</definedName>
    <definedName name="Excel_BuiltIn_Print_Area_5" localSheetId="5">#REF!</definedName>
    <definedName name="Excel_BuiltIn_Print_Area_5" localSheetId="8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3">#REF!</definedName>
    <definedName name="Excel_BuiltIn_Print_Area_5_1" localSheetId="5">#REF!</definedName>
    <definedName name="Excel_BuiltIn_Print_Area_5_1" localSheetId="8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3">#REF!</definedName>
    <definedName name="Excel_BuiltIn_Print_Area_5_1_1" localSheetId="5">#REF!</definedName>
    <definedName name="Excel_BuiltIn_Print_Area_5_1_1" localSheetId="8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3">#REF!</definedName>
    <definedName name="Excel_BuiltIn_Print_Area_6" localSheetId="5">#REF!</definedName>
    <definedName name="Excel_BuiltIn_Print_Area_6" localSheetId="8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3">#REF!</definedName>
    <definedName name="Excel_BuiltIn_Print_Area_6_1" localSheetId="5">#REF!</definedName>
    <definedName name="Excel_BuiltIn_Print_Area_6_1" localSheetId="8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6">#REF!</definedName>
    <definedName name="Excel_BuiltIn_Print_Area_7_1" localSheetId="3">#REF!</definedName>
    <definedName name="Excel_BuiltIn_Print_Area_7_1" localSheetId="5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3">#REF!</definedName>
    <definedName name="Excel_BuiltIn_Print_Area_7_1_1" localSheetId="5">#REF!</definedName>
    <definedName name="Excel_BuiltIn_Print_Area_7_1_1" localSheetId="8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3">#REF!</definedName>
    <definedName name="Excel_BuiltIn_Print_Area_7_1_1_1" localSheetId="5">#REF!</definedName>
    <definedName name="Excel_BuiltIn_Print_Area_7_1_1_1" localSheetId="8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3">#REF!</definedName>
    <definedName name="Excel_BuiltIn_Print_Area_7_1_1_1_1" localSheetId="5">#REF!</definedName>
    <definedName name="Excel_BuiltIn_Print_Area_7_1_1_1_1" localSheetId="8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6">#REF!</definedName>
    <definedName name="Excel_BuiltIn_Print_Area_8_1" localSheetId="3">#REF!</definedName>
    <definedName name="Excel_BuiltIn_Print_Area_8_1" localSheetId="5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6">#REF!</definedName>
    <definedName name="Excel_BuiltIn_Print_Area_9_1" localSheetId="3">#REF!</definedName>
    <definedName name="Excel_BuiltIn_Print_Area_9_1" localSheetId="5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3">#REF!</definedName>
    <definedName name="Excel_BuiltIn_Print_Area_9_1_1" localSheetId="5">#REF!</definedName>
    <definedName name="Excel_BuiltIn_Print_Area_9_1_1" localSheetId="8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3">#REF!</definedName>
    <definedName name="Excel_BuiltIn_Print_Area_9_1_1_1" localSheetId="5">#REF!</definedName>
    <definedName name="Excel_BuiltIn_Print_Area_9_1_1_1" localSheetId="8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3">#REF!</definedName>
    <definedName name="Excel_BuiltIn_Print_Titles" localSheetId="5">#REF!</definedName>
    <definedName name="Excel_BuiltIn_Print_Titles" localSheetId="8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3">#REF!</definedName>
    <definedName name="Excel_BuiltIn_Print_Titles_1" localSheetId="5">#REF!</definedName>
    <definedName name="Excel_BuiltIn_Print_Titles_1" localSheetId="8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3">#REF!</definedName>
    <definedName name="Excel_BuiltIn_Print_Titles_1_1" localSheetId="5">#REF!</definedName>
    <definedName name="Excel_BuiltIn_Print_Titles_1_1" localSheetId="8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3">#REF!</definedName>
    <definedName name="Excel_BuiltIn_Print_Titles_1_1_1" localSheetId="5">#REF!</definedName>
    <definedName name="Excel_BuiltIn_Print_Titles_1_1_1" localSheetId="8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3">#REF!</definedName>
    <definedName name="Excel_BuiltIn_Print_Titles_12" localSheetId="5">#REF!</definedName>
    <definedName name="Excel_BuiltIn_Print_Titles_12" localSheetId="8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3">#REF!</definedName>
    <definedName name="Excel_BuiltIn_Print_Titles_13" localSheetId="5">#REF!</definedName>
    <definedName name="Excel_BuiltIn_Print_Titles_13" localSheetId="8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3">#REF!</definedName>
    <definedName name="Excel_BuiltIn_Print_Titles_13_1" localSheetId="5">#REF!</definedName>
    <definedName name="Excel_BuiltIn_Print_Titles_13_1" localSheetId="8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3">#REF!</definedName>
    <definedName name="Excel_BuiltIn_Print_Titles_14" localSheetId="5">#REF!</definedName>
    <definedName name="Excel_BuiltIn_Print_Titles_14" localSheetId="8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3">#REF!</definedName>
    <definedName name="Excel_BuiltIn_Print_Titles_2" localSheetId="5">#REF!</definedName>
    <definedName name="Excel_BuiltIn_Print_Titles_2" localSheetId="8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3">#REF!</definedName>
    <definedName name="Excel_BuiltIn_Print_Titles_2_1" localSheetId="5">#REF!</definedName>
    <definedName name="Excel_BuiltIn_Print_Titles_2_1" localSheetId="8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3">#REF!</definedName>
    <definedName name="Excel_BuiltIn_Print_Titles_3" localSheetId="5">#REF!</definedName>
    <definedName name="Excel_BuiltIn_Print_Titles_3" localSheetId="8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3">#REF!</definedName>
    <definedName name="Excel_BuiltIn_Print_Titles_3_1" localSheetId="5">#REF!</definedName>
    <definedName name="Excel_BuiltIn_Print_Titles_3_1" localSheetId="8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3">#REF!</definedName>
    <definedName name="Excel_BuiltIn_Print_Titles_4" localSheetId="5">#REF!</definedName>
    <definedName name="Excel_BuiltIn_Print_Titles_4" localSheetId="8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3">#REF!</definedName>
    <definedName name="Excel_BuiltIn_Print_Titles_4_1" localSheetId="5">#REF!</definedName>
    <definedName name="Excel_BuiltIn_Print_Titles_4_1" localSheetId="8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3">#REF!</definedName>
    <definedName name="Excel_BuiltIn_Print_Titles_5" localSheetId="5">#REF!</definedName>
    <definedName name="Excel_BuiltIn_Print_Titles_5" localSheetId="8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3">#REF!</definedName>
    <definedName name="Excel_BuiltIn_Print_Titles_5_1" localSheetId="5">#REF!</definedName>
    <definedName name="Excel_BuiltIn_Print_Titles_5_1" localSheetId="8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3">#REF!</definedName>
    <definedName name="Excel_BuiltIn_Print_Titles_8" localSheetId="5">#REF!</definedName>
    <definedName name="Excel_BuiltIn_Print_Titles_8" localSheetId="8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3">#REF!</definedName>
    <definedName name="Excel_BuiltIn_Print_Titles_9" localSheetId="5">#REF!</definedName>
    <definedName name="Excel_BuiltIn_Print_Titles_9" localSheetId="8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3">#REF!</definedName>
    <definedName name="Excel_BuiltIn_Print_Titles_9_1" localSheetId="5">#REF!</definedName>
    <definedName name="Excel_BuiltIn_Print_Titles_9_1" localSheetId="8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4">#REF!</definedName>
    <definedName name="ff" localSheetId="14">#REF!</definedName>
    <definedName name="ff" localSheetId="15">#REF!</definedName>
    <definedName name="ff" localSheetId="3">#REF!</definedName>
    <definedName name="ff" localSheetId="5">#REF!</definedName>
    <definedName name="ff" localSheetId="8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4">#REF!</definedName>
    <definedName name="gggg" localSheetId="14">#REF!</definedName>
    <definedName name="gggg" localSheetId="15">#REF!</definedName>
    <definedName name="gggg" localSheetId="3">#REF!</definedName>
    <definedName name="gggg" localSheetId="5">#REF!</definedName>
    <definedName name="gggg" localSheetId="8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4">#REF!</definedName>
    <definedName name="Global.MNULL" localSheetId="14">#REF!</definedName>
    <definedName name="Global.MNULL" localSheetId="15">#REF!</definedName>
    <definedName name="Global.MNULL" localSheetId="3">#REF!</definedName>
    <definedName name="Global.MNULL" localSheetId="5">#REF!</definedName>
    <definedName name="Global.MNULL" localSheetId="8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4">#REF!</definedName>
    <definedName name="Global.NULL" localSheetId="14">#REF!</definedName>
    <definedName name="Global.NULL" localSheetId="15">#REF!</definedName>
    <definedName name="Global.NULL" localSheetId="3">#REF!</definedName>
    <definedName name="Global.NULL" localSheetId="5">#REF!</definedName>
    <definedName name="Global.NULL" localSheetId="8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3">#REF!</definedName>
    <definedName name="h" localSheetId="5">#REF!</definedName>
    <definedName name="h" localSheetId="8">#REF!</definedName>
    <definedName name="h">#REF!</definedName>
    <definedName name="hfci" localSheetId="3">#REF!</definedName>
    <definedName name="hfci" localSheetId="5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3">#REF!</definedName>
    <definedName name="hfcxtn" localSheetId="5">#REF!</definedName>
    <definedName name="hfcxtn" localSheetId="8">#REF!</definedName>
    <definedName name="hfcxtn">#REF!</definedName>
    <definedName name="htvjyn" localSheetId="6">#REF!</definedName>
    <definedName name="htvjyn" localSheetId="3">#REF!</definedName>
    <definedName name="htvjyn" localSheetId="5">#REF!</definedName>
    <definedName name="htvjyn" localSheetId="7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3">#REF!</definedName>
    <definedName name="i" localSheetId="5">#REF!</definedName>
    <definedName name="i" localSheetId="8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6">#REF!</definedName>
    <definedName name="iii" localSheetId="3">#REF!</definedName>
    <definedName name="iii" localSheetId="5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3">#REF!</definedName>
    <definedName name="iiiii" localSheetId="5">#REF!</definedName>
    <definedName name="iiiii" localSheetId="8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3">#REF!</definedName>
    <definedName name="Ind" localSheetId="5">#REF!</definedName>
    <definedName name="Ind" localSheetId="8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6">#REF!</definedName>
    <definedName name="Itog" localSheetId="3">#REF!</definedName>
    <definedName name="Itog" localSheetId="5">#REF!</definedName>
    <definedName name="Itog" localSheetId="8">#REF!</definedName>
    <definedName name="Itog" localSheetId="10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6">#REF!</definedName>
    <definedName name="jkjhggh" localSheetId="3">#REF!</definedName>
    <definedName name="jkjhggh" localSheetId="5">#REF!</definedName>
    <definedName name="jkjhggh" localSheetId="8">#REF!</definedName>
    <definedName name="jkjhggh" localSheetId="10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6">#REF!</definedName>
    <definedName name="kk" localSheetId="3">#REF!</definedName>
    <definedName name="kk" localSheetId="5">#REF!</definedName>
    <definedName name="kk" localSheetId="7">#REF!</definedName>
    <definedName name="kk">#REF!</definedName>
    <definedName name="kl" localSheetId="6">#REF!</definedName>
    <definedName name="kl" localSheetId="3">#REF!</definedName>
    <definedName name="kl" localSheetId="5">#REF!</definedName>
    <definedName name="kl" localSheetId="7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6">#REF!</definedName>
    <definedName name="KPlan" localSheetId="3">#REF!</definedName>
    <definedName name="KPlan" localSheetId="5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3">#REF!</definedName>
    <definedName name="l" localSheetId="5">#REF!</definedName>
    <definedName name="l" localSheetId="8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3">#REF!</definedName>
    <definedName name="language" localSheetId="5">#REF!</definedName>
    <definedName name="language" localSheetId="8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6">#REF!</definedName>
    <definedName name="m" localSheetId="3">#REF!</definedName>
    <definedName name="m" localSheetId="5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3">#REF!</definedName>
    <definedName name="n" localSheetId="5">#REF!</definedName>
    <definedName name="n" localSheetId="8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4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6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5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2">IF(ФОТр.тек.!n_3=1,ФОТр.тек.!n_2,ФОТр.тек.!n_3&amp;ФОТр.тек.!n_1)</definedName>
    <definedName name="n0x">IF(Прил.7!n_3=1,Прил.7!n_2,Прил.7!n_3&amp;Прил.7!n_1)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4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6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5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2">IF(ФОТр.тек.!n_3=1,ФОТр.тек.!n_2,ФОТр.тек.!n_3&amp;ФОТр.тек.!n_5)</definedName>
    <definedName name="n1x">IF(Прил.7!n_3=1,Прил.7!n_2,Прил.7!n_3&amp;Прил.7!n_5)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6">#REF!</definedName>
    <definedName name="Nalog" localSheetId="3">#REF!</definedName>
    <definedName name="Nalog" localSheetId="5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6">#REF!</definedName>
    <definedName name="NumColJournal" localSheetId="3">#REF!</definedName>
    <definedName name="NumColJournal" localSheetId="5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3">#REF!</definedName>
    <definedName name="o" localSheetId="5">#REF!</definedName>
    <definedName name="o" localSheetId="8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3">#REF!</definedName>
    <definedName name="Obj" localSheetId="5">#REF!</definedName>
    <definedName name="Obj" localSheetId="8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6">#REF!</definedName>
    <definedName name="oppp" localSheetId="3">#REF!</definedName>
    <definedName name="oppp" localSheetId="5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6">#REF!</definedName>
    <definedName name="pp" localSheetId="3">#REF!</definedName>
    <definedName name="pp" localSheetId="5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4">#REF!</definedName>
    <definedName name="Print_Area" localSheetId="15">#REF!</definedName>
    <definedName name="Print_Area" localSheetId="6">#REF!</definedName>
    <definedName name="Print_Area" localSheetId="3">#REF!</definedName>
    <definedName name="Print_Area" localSheetId="5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6">#REF!</definedName>
    <definedName name="propis" localSheetId="3">#REF!</definedName>
    <definedName name="propis" localSheetId="5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3">#REF!</definedName>
    <definedName name="q" localSheetId="5">#REF!</definedName>
    <definedName name="q" localSheetId="8">#REF!</definedName>
    <definedName name="q">#REF!</definedName>
    <definedName name="qq" localSheetId="3">#REF!</definedName>
    <definedName name="qq" localSheetId="5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6">#REF!</definedName>
    <definedName name="qqqqqqqqqqqqqqqqqqqqqqqqqqqqqqqqqqq" localSheetId="3">#REF!</definedName>
    <definedName name="qqqqqqqqqqqqqqqqqqqqqqqqqqqqqqqqqqq" localSheetId="5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3">#REF!</definedName>
    <definedName name="rehl" localSheetId="5">#REF!</definedName>
    <definedName name="rehl" localSheetId="8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3">#REF!</definedName>
    <definedName name="rf" localSheetId="5">#REF!</definedName>
    <definedName name="rf" localSheetId="8">#REF!</definedName>
    <definedName name="rf">#REF!</definedName>
    <definedName name="rrrrrr" localSheetId="6">#REF!</definedName>
    <definedName name="rrrrrr" localSheetId="3">#REF!</definedName>
    <definedName name="rrrrrr" localSheetId="5">#REF!</definedName>
    <definedName name="rrrrrr" localSheetId="7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3">#REF!</definedName>
    <definedName name="rtyrty" localSheetId="5">#REF!</definedName>
    <definedName name="rtyrty" localSheetId="8">#REF!</definedName>
    <definedName name="rtyrty">#REF!</definedName>
    <definedName name="rybuf" localSheetId="3">#REF!</definedName>
    <definedName name="rybuf" localSheetId="5">#REF!</definedName>
    <definedName name="rybuf">#REF!</definedName>
    <definedName name="rybuf3" localSheetId="3">#REF!</definedName>
    <definedName name="rybuf3" localSheetId="5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6">#REF!</definedName>
    <definedName name="SD_DC" localSheetId="3">#REF!</definedName>
    <definedName name="SD_DC" localSheetId="5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6">#REF!</definedName>
    <definedName name="SDDsfd" localSheetId="3">#REF!</definedName>
    <definedName name="SDDsfd" localSheetId="5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3">#REF!</definedName>
    <definedName name="SDSA" localSheetId="5">#REF!</definedName>
    <definedName name="SDSA" localSheetId="8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3">#REF!</definedName>
    <definedName name="SF_SFs" localSheetId="5">#REF!</definedName>
    <definedName name="SF_SFs" localSheetId="8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6">#REF!</definedName>
    <definedName name="SM" localSheetId="3">#REF!</definedName>
    <definedName name="SM" localSheetId="5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3">#REF!</definedName>
    <definedName name="SM_SM" localSheetId="5">#REF!</definedName>
    <definedName name="SM_SM" localSheetId="8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3">#REF!</definedName>
    <definedName name="SM_SM1" localSheetId="5">#REF!</definedName>
    <definedName name="SM_SM1" localSheetId="8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3">#REF!</definedName>
    <definedName name="SM_SM45" localSheetId="5">#REF!</definedName>
    <definedName name="SM_SM45" localSheetId="8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3">#REF!</definedName>
    <definedName name="SM_SM6" localSheetId="5">#REF!</definedName>
    <definedName name="SM_SM6" localSheetId="8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3">#REF!</definedName>
    <definedName name="SM_STO" localSheetId="5">#REF!</definedName>
    <definedName name="SM_STO" localSheetId="8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6">#REF!</definedName>
    <definedName name="SM_STO1" localSheetId="3">#REF!</definedName>
    <definedName name="SM_STO1" localSheetId="5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3">#REF!</definedName>
    <definedName name="SM_STO2" localSheetId="5">#REF!</definedName>
    <definedName name="SM_STO2" localSheetId="8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3">#REF!</definedName>
    <definedName name="SM_STO3" localSheetId="5">#REF!</definedName>
    <definedName name="SM_STO3" localSheetId="8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3">#REF!</definedName>
    <definedName name="Smmmmmmmmmmmmmmm" localSheetId="5">#REF!</definedName>
    <definedName name="Smmmmmmmmmmmmmmm" localSheetId="8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3">#REF!</definedName>
    <definedName name="SmPr" localSheetId="5">#REF!</definedName>
    <definedName name="SmPr" localSheetId="8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6">#REF!</definedName>
    <definedName name="Status" localSheetId="3">#REF!</definedName>
    <definedName name="Status" localSheetId="5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6">#REF!</definedName>
    <definedName name="SUM_" localSheetId="3">#REF!</definedName>
    <definedName name="SUM_" localSheetId="5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3">#REF!</definedName>
    <definedName name="SUM_1" localSheetId="5">#REF!</definedName>
    <definedName name="SUM_1" localSheetId="8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3">#REF!</definedName>
    <definedName name="sum_2" localSheetId="5">#REF!</definedName>
    <definedName name="sum_2" localSheetId="8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3">#REF!</definedName>
    <definedName name="SUM_3" localSheetId="5">#REF!</definedName>
    <definedName name="SUM_3" localSheetId="8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3">#REF!</definedName>
    <definedName name="sum_4" localSheetId="5">#REF!</definedName>
    <definedName name="sum_4" localSheetId="8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3">#REF!</definedName>
    <definedName name="SV" localSheetId="5">#REF!</definedName>
    <definedName name="SV" localSheetId="8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3">#REF!</definedName>
    <definedName name="SV_STO" localSheetId="5">#REF!</definedName>
    <definedName name="SV_STO" localSheetId="8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3">#REF!</definedName>
    <definedName name="t" localSheetId="5">#REF!</definedName>
    <definedName name="t" localSheetId="8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4">#REF!</definedName>
    <definedName name="time" localSheetId="14">#REF!</definedName>
    <definedName name="time" localSheetId="15">#REF!</definedName>
    <definedName name="time" localSheetId="3">#REF!</definedName>
    <definedName name="time" localSheetId="5">#REF!</definedName>
    <definedName name="time" localSheetId="8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3">#REF!</definedName>
    <definedName name="Time_diff" localSheetId="5">#REF!</definedName>
    <definedName name="Time_diff" localSheetId="8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3">#REF!</definedName>
    <definedName name="Times" localSheetId="5">#REF!</definedName>
    <definedName name="Times" localSheetId="8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3">#REF!</definedName>
    <definedName name="Times___0" localSheetId="5">#REF!</definedName>
    <definedName name="Times___0" localSheetId="8">#REF!</definedName>
    <definedName name="Times___0">#REF!</definedName>
    <definedName name="title">#REF!</definedName>
    <definedName name="ttt" localSheetId="6">#REF!</definedName>
    <definedName name="ttt" localSheetId="3">#REF!</definedName>
    <definedName name="ttt" localSheetId="5">#REF!</definedName>
    <definedName name="ttt" localSheetId="7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3">#REF!</definedName>
    <definedName name="ujl" localSheetId="5">#REF!</definedName>
    <definedName name="ujl" localSheetId="8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6">#REF!</definedName>
    <definedName name="USA_1" localSheetId="3">#REF!</definedName>
    <definedName name="USA_1" localSheetId="5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6">#REF!</definedName>
    <definedName name="v" localSheetId="3">#REF!</definedName>
    <definedName name="v" localSheetId="5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3">#REF!</definedName>
    <definedName name="VH" localSheetId="5">#REF!</definedName>
    <definedName name="VH" localSheetId="8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6">#REF!</definedName>
    <definedName name="w" localSheetId="3">#REF!</definedName>
    <definedName name="w" localSheetId="5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4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6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2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4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6">{#N/A,#N/A,FALSE,"Шаблон_Спец1"}</definedName>
    <definedName name="wrn.1." localSheetId="3">{#N/A,#N/A,FALSE,"Шаблон_Спец1"}</definedName>
    <definedName name="wrn.1." localSheetId="5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4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6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2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6">#REF!</definedName>
    <definedName name="xh" localSheetId="3">#REF!</definedName>
    <definedName name="xh" localSheetId="5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3">#REF!</definedName>
    <definedName name="y" localSheetId="5">#REF!</definedName>
    <definedName name="y" localSheetId="8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3">#REF!</definedName>
    <definedName name="Yamaha_26" localSheetId="5">#REF!</definedName>
    <definedName name="Yamaha_26" localSheetId="8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3">#REF!</definedName>
    <definedName name="yyy" localSheetId="5">#REF!</definedName>
    <definedName name="yyy" localSheetId="8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3">#REF!</definedName>
    <definedName name="ZAK1" localSheetId="5">#REF!</definedName>
    <definedName name="ZAK1" localSheetId="8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3">#REF!</definedName>
    <definedName name="ZAK2" localSheetId="5">#REF!</definedName>
    <definedName name="ZAK2" localSheetId="8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3">#REF!</definedName>
    <definedName name="zak3" localSheetId="5">#REF!</definedName>
    <definedName name="zak3" localSheetId="8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3">#REF!</definedName>
    <definedName name="zxdc" localSheetId="5">#REF!</definedName>
    <definedName name="zxdc" localSheetId="8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3">#REF!</definedName>
    <definedName name="zzzz" localSheetId="5">#REF!</definedName>
    <definedName name="zzzz" localSheetId="8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4">#REF!</definedName>
    <definedName name="а" localSheetId="14">#REF!</definedName>
    <definedName name="а" localSheetId="15">#REF!</definedName>
    <definedName name="а" localSheetId="3">#REF!</definedName>
    <definedName name="а" localSheetId="5">#REF!</definedName>
    <definedName name="а" localSheetId="8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6">#REF!</definedName>
    <definedName name="А10" localSheetId="3">#REF!</definedName>
    <definedName name="А10" localSheetId="5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3">#REF!</definedName>
    <definedName name="а12" localSheetId="5">#REF!</definedName>
    <definedName name="а12" localSheetId="8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3">#REF!</definedName>
    <definedName name="а124545" localSheetId="5">#REF!</definedName>
    <definedName name="а124545" localSheetId="8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3">#REF!</definedName>
    <definedName name="А15" localSheetId="5">#REF!</definedName>
    <definedName name="А15" localSheetId="8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3">#REF!</definedName>
    <definedName name="А2" localSheetId="5">#REF!</definedName>
    <definedName name="А2" localSheetId="8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3">#REF!</definedName>
    <definedName name="А34" localSheetId="5">#REF!</definedName>
    <definedName name="А34" localSheetId="8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3">#REF!</definedName>
    <definedName name="а35" localSheetId="5">#REF!</definedName>
    <definedName name="а35" localSheetId="8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3">#REF!</definedName>
    <definedName name="а36" localSheetId="5">#REF!</definedName>
    <definedName name="а36" localSheetId="8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3">#REF!</definedName>
    <definedName name="аа" localSheetId="5">#REF!</definedName>
    <definedName name="аа" localSheetId="8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4">#REF!</definedName>
    <definedName name="ааа" localSheetId="14">#REF!</definedName>
    <definedName name="ааа" localSheetId="15">#REF!</definedName>
    <definedName name="ааа" localSheetId="3">#REF!</definedName>
    <definedName name="ааа" localSheetId="5">#REF!</definedName>
    <definedName name="ааа" localSheetId="8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4">#REF!</definedName>
    <definedName name="аааа" localSheetId="11">#REF!</definedName>
    <definedName name="аааа" localSheetId="6">#REF!</definedName>
    <definedName name="аааа" localSheetId="3">#REF!</definedName>
    <definedName name="аааа" localSheetId="5">#REF!</definedName>
    <definedName name="аааа" localSheetId="7">#REF!</definedName>
    <definedName name="аааа" localSheetId="8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3">#REF!</definedName>
    <definedName name="ааааа" localSheetId="5">#REF!</definedName>
    <definedName name="ааааа" localSheetId="8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3">#REF!</definedName>
    <definedName name="аааааа" localSheetId="5">#REF!</definedName>
    <definedName name="аааааа" localSheetId="8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3">#REF!</definedName>
    <definedName name="ааааааа" localSheetId="5">#REF!</definedName>
    <definedName name="ааааааа" localSheetId="8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3">#REF!</definedName>
    <definedName name="аб" localSheetId="5">#REF!</definedName>
    <definedName name="аб" localSheetId="8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3">#REF!</definedName>
    <definedName name="абв10" localSheetId="5">#REF!</definedName>
    <definedName name="абв10" localSheetId="8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3">#REF!</definedName>
    <definedName name="ав" localSheetId="5">#REF!</definedName>
    <definedName name="ав" localSheetId="8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3">#REF!</definedName>
    <definedName name="авввввввввввввввввввв" localSheetId="5">#REF!</definedName>
    <definedName name="авввввввввввввввввввв" localSheetId="8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3">#REF!</definedName>
    <definedName name="авпявап" localSheetId="5">#REF!</definedName>
    <definedName name="авпявап" localSheetId="8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3">#REF!</definedName>
    <definedName name="авпяпав" localSheetId="5">#REF!</definedName>
    <definedName name="авпяпав" localSheetId="8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3">#REF!</definedName>
    <definedName name="авРВп" localSheetId="5">#REF!</definedName>
    <definedName name="авРВп" localSheetId="8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3">#REF!</definedName>
    <definedName name="авс" localSheetId="5">#REF!</definedName>
    <definedName name="авс" localSheetId="8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3">#REF!</definedName>
    <definedName name="аглвг" localSheetId="5">#REF!</definedName>
    <definedName name="аглвг" localSheetId="8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3">#REF!</definedName>
    <definedName name="админ" localSheetId="5">#REF!</definedName>
    <definedName name="админ" localSheetId="8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3">#REF!</definedName>
    <definedName name="аднг" localSheetId="5">#REF!</definedName>
    <definedName name="аднг" localSheetId="8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3">#REF!</definedName>
    <definedName name="адоад" localSheetId="5">#REF!</definedName>
    <definedName name="адоад" localSheetId="8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3">#REF!</definedName>
    <definedName name="адожд" localSheetId="5">#REF!</definedName>
    <definedName name="адожд" localSheetId="8">#REF!</definedName>
    <definedName name="адожд">#REF!</definedName>
    <definedName name="аервенрвперпар" localSheetId="3">#REF!</definedName>
    <definedName name="аервенрвперпар" localSheetId="5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6">#REF!</definedName>
    <definedName name="ало" localSheetId="3">#REF!</definedName>
    <definedName name="ало" localSheetId="5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3">#REF!</definedName>
    <definedName name="Алтайский_край" localSheetId="5">#REF!</definedName>
    <definedName name="Алтайский_край" localSheetId="8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3">#REF!</definedName>
    <definedName name="Алтайский_край_1" localSheetId="5">#REF!</definedName>
    <definedName name="Алтайский_край_1" localSheetId="8">#REF!</definedName>
    <definedName name="Алтайский_край_1">#REF!</definedName>
    <definedName name="аморт" localSheetId="3">#REF!</definedName>
    <definedName name="аморт" localSheetId="5">#REF!</definedName>
    <definedName name="аморт">#REF!</definedName>
    <definedName name="Амортизация" localSheetId="3">#REF!</definedName>
    <definedName name="Амортизация" localSheetId="5">#REF!</definedName>
    <definedName name="Амортизация">#REF!</definedName>
    <definedName name="АмортизацияНМА" localSheetId="3">#REF!</definedName>
    <definedName name="АмортизацияНМА" localSheetId="5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3">#REF!</definedName>
    <definedName name="Амурская_область" localSheetId="5">#REF!</definedName>
    <definedName name="Амурская_область" localSheetId="8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3">#REF!</definedName>
    <definedName name="Амурская_область_1" localSheetId="5">#REF!</definedName>
    <definedName name="Амурская_область_1" localSheetId="8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3">#REF!</definedName>
    <definedName name="ангданга" localSheetId="5">#REF!</definedName>
    <definedName name="ангданга" localSheetId="8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3">#REF!</definedName>
    <definedName name="ангщ" localSheetId="5">#REF!</definedName>
    <definedName name="ангщ" localSheetId="8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3">#REF!</definedName>
    <definedName name="анд" localSheetId="5">#REF!</definedName>
    <definedName name="анд" localSheetId="8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6">#REF!</definedName>
    <definedName name="анол" localSheetId="3">#REF!</definedName>
    <definedName name="анол" localSheetId="5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6">#REF!</definedName>
    <definedName name="аода" localSheetId="3">#REF!</definedName>
    <definedName name="аода" localSheetId="5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3">#REF!</definedName>
    <definedName name="аодадо" localSheetId="5">#REF!</definedName>
    <definedName name="аодадо" localSheetId="8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3">#REF!</definedName>
    <definedName name="аодра" localSheetId="5">#REF!</definedName>
    <definedName name="аодра" localSheetId="8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6">#REF!</definedName>
    <definedName name="аопы" localSheetId="3">#REF!</definedName>
    <definedName name="аопы" localSheetId="5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3">#REF!</definedName>
    <definedName name="аопыао" localSheetId="5">#REF!</definedName>
    <definedName name="аопыао" localSheetId="8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3">#REF!</definedName>
    <definedName name="аоыао" localSheetId="5">#REF!</definedName>
    <definedName name="аоыао" localSheetId="8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3">#REF!</definedName>
    <definedName name="ап" localSheetId="5">#REF!</definedName>
    <definedName name="ап" localSheetId="8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3">#REF!</definedName>
    <definedName name="ап12" localSheetId="5">#REF!</definedName>
    <definedName name="ап12" localSheetId="8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3">#REF!</definedName>
    <definedName name="апоап" localSheetId="5">#REF!</definedName>
    <definedName name="апоап" localSheetId="8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3">#REF!</definedName>
    <definedName name="аповоп" localSheetId="5">#REF!</definedName>
    <definedName name="аповоп" localSheetId="8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3">#REF!</definedName>
    <definedName name="апопр" localSheetId="5">#REF!</definedName>
    <definedName name="апопр" localSheetId="8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3">#REF!</definedName>
    <definedName name="апорапо" localSheetId="5">#REF!</definedName>
    <definedName name="апорапо" localSheetId="8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3">#REF!</definedName>
    <definedName name="апотиа" localSheetId="5">#REF!</definedName>
    <definedName name="апотиа" localSheetId="8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3">#REF!</definedName>
    <definedName name="апоыа" localSheetId="5">#REF!</definedName>
    <definedName name="апоыа" localSheetId="8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3">#REF!</definedName>
    <definedName name="апоыаоп" localSheetId="5">#REF!</definedName>
    <definedName name="апоыаоп" localSheetId="8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3">#REF!</definedName>
    <definedName name="апоыапо" localSheetId="5">#REF!</definedName>
    <definedName name="апоыапо" localSheetId="8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3">#REF!</definedName>
    <definedName name="апоыоо" localSheetId="5">#REF!</definedName>
    <definedName name="апоыоо" localSheetId="8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6">#REF!</definedName>
    <definedName name="аправи" localSheetId="3">#REF!</definedName>
    <definedName name="аправи" localSheetId="5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3">#REF!</definedName>
    <definedName name="апрво" localSheetId="5">#REF!</definedName>
    <definedName name="апрво" localSheetId="8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3">#REF!</definedName>
    <definedName name="апрыа" localSheetId="5">#REF!</definedName>
    <definedName name="апрыа" localSheetId="8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6">#REF!</definedName>
    <definedName name="апыо" localSheetId="3">#REF!</definedName>
    <definedName name="апыо" localSheetId="5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3">#REF!</definedName>
    <definedName name="апырр" localSheetId="5">#REF!</definedName>
    <definedName name="апырр" localSheetId="8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3">#REF!</definedName>
    <definedName name="араера" localSheetId="5">#REF!</definedName>
    <definedName name="араера" localSheetId="8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3">#REF!</definedName>
    <definedName name="арбь" localSheetId="5">#REF!</definedName>
    <definedName name="арбь" localSheetId="8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3">#REF!</definedName>
    <definedName name="арл" localSheetId="5">#REF!</definedName>
    <definedName name="арл" localSheetId="8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6">#REF!</definedName>
    <definedName name="аро" localSheetId="3">#REF!</definedName>
    <definedName name="аро" localSheetId="5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3">#REF!</definedName>
    <definedName name="ародар" localSheetId="5">#REF!</definedName>
    <definedName name="ародар" localSheetId="8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6">#REF!</definedName>
    <definedName name="ародарод" localSheetId="3">#REF!</definedName>
    <definedName name="ародарод" localSheetId="5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3">#REF!</definedName>
    <definedName name="ародра" localSheetId="5">#REF!</definedName>
    <definedName name="ародра" localSheetId="8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3">#REF!</definedName>
    <definedName name="арол" localSheetId="5">#REF!</definedName>
    <definedName name="арол" localSheetId="8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3">#REF!</definedName>
    <definedName name="аролаол" localSheetId="5">#REF!</definedName>
    <definedName name="аролаол" localSheetId="8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3">#REF!</definedName>
    <definedName name="арпа" localSheetId="5">#REF!</definedName>
    <definedName name="арпа" localSheetId="8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3">#REF!</definedName>
    <definedName name="Архангельская_область" localSheetId="5">#REF!</definedName>
    <definedName name="Архангельская_область" localSheetId="8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3">#REF!</definedName>
    <definedName name="Архангельская_область_1" localSheetId="5">#REF!</definedName>
    <definedName name="Архангельская_область_1" localSheetId="8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 localSheetId="3">#REF!</definedName>
    <definedName name="Астраханская_область" localSheetId="5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3">#REF!</definedName>
    <definedName name="АСУТП" localSheetId="5">#REF!</definedName>
    <definedName name="АСУТП" localSheetId="8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6">#REF!</definedName>
    <definedName name="аыв" localSheetId="3">#REF!</definedName>
    <definedName name="аыв" localSheetId="5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3">#REF!</definedName>
    <definedName name="аыоап" localSheetId="5">#REF!</definedName>
    <definedName name="аыоап" localSheetId="8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3">#REF!</definedName>
    <definedName name="аыоапо" localSheetId="5">#REF!</definedName>
    <definedName name="аыоапо" localSheetId="8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3">#REF!</definedName>
    <definedName name="аыопыао" localSheetId="5">#REF!</definedName>
    <definedName name="аыопыао" localSheetId="8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6">#REF!</definedName>
    <definedName name="аыпрыпр" localSheetId="3">#REF!</definedName>
    <definedName name="аыпрыпр" localSheetId="5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6">#REF!</definedName>
    <definedName name="б" localSheetId="3">#REF!</definedName>
    <definedName name="б" localSheetId="5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3">#REF!</definedName>
    <definedName name="_xlnm.Database" localSheetId="5">#REF!</definedName>
    <definedName name="_xlnm.Database" localSheetId="8">#REF!</definedName>
    <definedName name="_xlnm.Database">#REF!</definedName>
    <definedName name="баир" localSheetId="3">#REF!</definedName>
    <definedName name="баир" localSheetId="5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3">#REF!</definedName>
    <definedName name="БАК2" localSheetId="5">#REF!</definedName>
    <definedName name="БАК2" localSheetId="8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3">#REF!</definedName>
    <definedName name="Белгородская_область" localSheetId="5">#REF!</definedName>
    <definedName name="Белгородская_область" localSheetId="8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3">#REF!</definedName>
    <definedName name="блр4545" localSheetId="5">#REF!</definedName>
    <definedName name="блр4545" localSheetId="8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6">#REF!</definedName>
    <definedName name="Больш" localSheetId="3">#REF!</definedName>
    <definedName name="Больш" localSheetId="5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3">#REF!</definedName>
    <definedName name="бпрбь" localSheetId="5">#REF!</definedName>
    <definedName name="бпрбь" localSheetId="8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3">#REF!</definedName>
    <definedName name="Брянская_область" localSheetId="5">#REF!</definedName>
    <definedName name="Брянская_область" localSheetId="8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3">#REF!</definedName>
    <definedName name="Буровой_понтон" localSheetId="5">#REF!</definedName>
    <definedName name="Буровой_понтон" localSheetId="8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6">#REF!</definedName>
    <definedName name="бьюждж" localSheetId="3">#REF!</definedName>
    <definedName name="бьюждж" localSheetId="5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3">#REF!</definedName>
    <definedName name="бю.бю." localSheetId="5">#REF!</definedName>
    <definedName name="бю.бю." localSheetId="8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3">#REF!</definedName>
    <definedName name="в" localSheetId="5">#REF!</definedName>
    <definedName name="в" localSheetId="8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3">#REF!</definedName>
    <definedName name="В5" localSheetId="5">#REF!</definedName>
    <definedName name="В5" localSheetId="8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3">#REF!</definedName>
    <definedName name="Ва" localSheetId="5">#REF!</definedName>
    <definedName name="Ва" localSheetId="8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3">#REF!</definedName>
    <definedName name="ва3" localSheetId="5">#REF!</definedName>
    <definedName name="ва3" localSheetId="8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6">#REF!</definedName>
    <definedName name="вава" localSheetId="3">#REF!</definedName>
    <definedName name="вава" localSheetId="5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3">#REF!</definedName>
    <definedName name="вавввввввввввввв" localSheetId="5">#REF!</definedName>
    <definedName name="вавввввввввввввв" localSheetId="8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6">#REF!</definedName>
    <definedName name="ВАЛ_" localSheetId="3">#REF!</definedName>
    <definedName name="ВАЛ_" localSheetId="5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3">#REF!</definedName>
    <definedName name="ВАЛ_1" localSheetId="5">#REF!</definedName>
    <definedName name="ВАЛ_1" localSheetId="8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3">#REF!</definedName>
    <definedName name="ВАЛ_4" localSheetId="5">#REF!</definedName>
    <definedName name="ВАЛ_4" localSheetId="8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3">#REF!</definedName>
    <definedName name="Валаам" localSheetId="5">#REF!</definedName>
    <definedName name="Валаам" localSheetId="8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3">#REF!</definedName>
    <definedName name="вангл" localSheetId="5">#REF!</definedName>
    <definedName name="вангл" localSheetId="8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3">#REF!</definedName>
    <definedName name="ванлр" localSheetId="5">#REF!</definedName>
    <definedName name="ванлр" localSheetId="8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6">#REF!</definedName>
    <definedName name="вао" localSheetId="3">#REF!</definedName>
    <definedName name="вао" localSheetId="5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3">#REF!</definedName>
    <definedName name="вап" localSheetId="5">#REF!</definedName>
    <definedName name="вап" localSheetId="8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3">#REF!</definedName>
    <definedName name="вапвя" localSheetId="5">#REF!</definedName>
    <definedName name="вапвя" localSheetId="8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3">#REF!</definedName>
    <definedName name="вапр" localSheetId="5">#REF!</definedName>
    <definedName name="вапр" localSheetId="8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3">#REF!</definedName>
    <definedName name="вапяп" localSheetId="5">#REF!</definedName>
    <definedName name="вапяп" localSheetId="8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6">#REF!</definedName>
    <definedName name="варо" localSheetId="3">#REF!</definedName>
    <definedName name="варо" localSheetId="5">#REF!</definedName>
    <definedName name="варо" localSheetId="8">#REF!</definedName>
    <definedName name="варо" localSheetId="10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6">#REF!</definedName>
    <definedName name="ввв" localSheetId="3">#REF!</definedName>
    <definedName name="ввв" localSheetId="5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3">#REF!</definedName>
    <definedName name="вввв" localSheetId="5">#REF!</definedName>
    <definedName name="вввв" localSheetId="8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6">#REF!</definedName>
    <definedName name="вген" localSheetId="3">#REF!</definedName>
    <definedName name="вген" localSheetId="5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3">#REF!</definedName>
    <definedName name="вглльа" localSheetId="5">#REF!</definedName>
    <definedName name="вглльа" localSheetId="8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3">#REF!</definedName>
    <definedName name="ве" localSheetId="5">#REF!</definedName>
    <definedName name="ве" localSheetId="8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3">#REF!</definedName>
    <definedName name="ведущий" localSheetId="5">#REF!</definedName>
    <definedName name="ведущий" localSheetId="8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3">#REF!</definedName>
    <definedName name="венл" localSheetId="5">#REF!</definedName>
    <definedName name="венл" localSheetId="8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3">#REF!</definedName>
    <definedName name="вено" localSheetId="5">#REF!</definedName>
    <definedName name="вено" localSheetId="8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3">#REF!</definedName>
    <definedName name="веноевн" localSheetId="5">#REF!</definedName>
    <definedName name="веноевн" localSheetId="8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3">#REF!</definedName>
    <definedName name="венолвенп" localSheetId="5">#REF!</definedName>
    <definedName name="венолвенп" localSheetId="8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3">#REF!</definedName>
    <definedName name="веноь" localSheetId="5">#REF!</definedName>
    <definedName name="веноь" localSheetId="8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3">#REF!</definedName>
    <definedName name="венрол" localSheetId="5">#REF!</definedName>
    <definedName name="венрол" localSheetId="8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3">#REF!</definedName>
    <definedName name="венш" localSheetId="5">#REF!</definedName>
    <definedName name="венш" localSheetId="8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3">#REF!</definedName>
    <definedName name="вео" localSheetId="5">#REF!</definedName>
    <definedName name="вео" localSheetId="8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3">#REF!</definedName>
    <definedName name="Верхняя_часть" localSheetId="5">#REF!</definedName>
    <definedName name="Верхняя_часть" localSheetId="8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6">#REF!</definedName>
    <definedName name="веше" localSheetId="3">#REF!</definedName>
    <definedName name="веше" localSheetId="5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3">#REF!</definedName>
    <definedName name="вика" localSheetId="5">#REF!</definedName>
    <definedName name="вика" localSheetId="8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3">#REF!</definedName>
    <definedName name="вирваы" localSheetId="5">#REF!</definedName>
    <definedName name="вирваы" localSheetId="8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3">#REF!</definedName>
    <definedName name="вкпвп" localSheetId="5">#REF!</definedName>
    <definedName name="вкпвп" localSheetId="8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 localSheetId="3">#REF!</definedName>
    <definedName name="Владимирская_область" localSheetId="5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6">#REF!</definedName>
    <definedName name="внеове" localSheetId="3">#REF!</definedName>
    <definedName name="внеове" localSheetId="5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3">#REF!</definedName>
    <definedName name="внеое" localSheetId="5">#REF!</definedName>
    <definedName name="внеое" localSheetId="8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3">#REF!</definedName>
    <definedName name="внлг" localSheetId="5">#REF!</definedName>
    <definedName name="внлг" localSheetId="8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3">#REF!</definedName>
    <definedName name="внорьп" localSheetId="5">#REF!</definedName>
    <definedName name="внорьп" localSheetId="8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3">#REF!</definedName>
    <definedName name="внр" localSheetId="5">#REF!</definedName>
    <definedName name="внр" localSheetId="8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3">#REF!</definedName>
    <definedName name="вов" localSheetId="5">#REF!</definedName>
    <definedName name="вов" localSheetId="8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3">#REF!</definedName>
    <definedName name="вое" localSheetId="5">#REF!</definedName>
    <definedName name="вое" localSheetId="8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 localSheetId="3">#REF!</definedName>
    <definedName name="Волгоградская_область" localSheetId="5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3">#REF!</definedName>
    <definedName name="Вологодская_область" localSheetId="5">#REF!</definedName>
    <definedName name="Вологодская_область" localSheetId="8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3">#REF!</definedName>
    <definedName name="Вологодская_область_1" localSheetId="5">#REF!</definedName>
    <definedName name="Вологодская_область_1" localSheetId="8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3">#REF!</definedName>
    <definedName name="вопрв" localSheetId="5">#REF!</definedName>
    <definedName name="вопрв" localSheetId="8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3">#REF!</definedName>
    <definedName name="вопров" localSheetId="5">#REF!</definedName>
    <definedName name="вопров" localSheetId="8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3">#REF!</definedName>
    <definedName name="Воронежская_область" localSheetId="5">#REF!</definedName>
    <definedName name="Воронежская_область" localSheetId="8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6">#REF!</definedName>
    <definedName name="Вп" localSheetId="3">#REF!</definedName>
    <definedName name="Вп" localSheetId="5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3">#REF!</definedName>
    <definedName name="впа" localSheetId="5">#REF!</definedName>
    <definedName name="впа" localSheetId="8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3">#REF!</definedName>
    <definedName name="впо" localSheetId="5">#REF!</definedName>
    <definedName name="впо" localSheetId="8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6">#REF!</definedName>
    <definedName name="впор" localSheetId="3">#REF!</definedName>
    <definedName name="впор" localSheetId="5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3">#REF!</definedName>
    <definedName name="впр" localSheetId="5">#REF!</definedName>
    <definedName name="впр" localSheetId="8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3">#REF!</definedName>
    <definedName name="впрвпр" localSheetId="5">#REF!</definedName>
    <definedName name="впрвпр" localSheetId="8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3">#REF!</definedName>
    <definedName name="впрл" localSheetId="5">#REF!</definedName>
    <definedName name="впрл" localSheetId="8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3">#REF!</definedName>
    <definedName name="впрлвпр" localSheetId="5">#REF!</definedName>
    <definedName name="впрлвпр" localSheetId="8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3">#REF!</definedName>
    <definedName name="впрлпр" localSheetId="5">#REF!</definedName>
    <definedName name="впрлпр" localSheetId="8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3">#REF!</definedName>
    <definedName name="впрлрпл" localSheetId="5">#REF!</definedName>
    <definedName name="впрлрпл" localSheetId="8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3">#REF!</definedName>
    <definedName name="впро" localSheetId="5">#REF!</definedName>
    <definedName name="впро" localSheetId="8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3">#REF!</definedName>
    <definedName name="впров" localSheetId="5">#REF!</definedName>
    <definedName name="впров" localSheetId="8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3">#REF!</definedName>
    <definedName name="впрь" localSheetId="5">#REF!</definedName>
    <definedName name="впрь" localSheetId="8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3">#REF!</definedName>
    <definedName name="впрьвп" localSheetId="5">#REF!</definedName>
    <definedName name="впрьвп" localSheetId="8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3">#REF!</definedName>
    <definedName name="впрьрь" localSheetId="5">#REF!</definedName>
    <definedName name="впрьрь" localSheetId="8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3">#REF!</definedName>
    <definedName name="вр" localSheetId="5">#REF!</definedName>
    <definedName name="вр" localSheetId="8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3">#REF!</definedName>
    <definedName name="вравар" localSheetId="5">#REF!</definedName>
    <definedName name="вравар" localSheetId="8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3">#REF!</definedName>
    <definedName name="вро" localSheetId="5">#REF!</definedName>
    <definedName name="вро" localSheetId="8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3">#REF!</definedName>
    <definedName name="вров" localSheetId="5">#REF!</definedName>
    <definedName name="вров" localSheetId="8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3">#REF!</definedName>
    <definedName name="вровап" localSheetId="5">#REF!</definedName>
    <definedName name="вровап" localSheetId="8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3">#REF!</definedName>
    <definedName name="врп" localSheetId="5">#REF!</definedName>
    <definedName name="врп" localSheetId="8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3">#REF!</definedName>
    <definedName name="врплнл" localSheetId="5">#REF!</definedName>
    <definedName name="врплнл" localSheetId="8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3">#REF!</definedName>
    <definedName name="врпов" localSheetId="5">#REF!</definedName>
    <definedName name="врпов" localSheetId="8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3">#REF!</definedName>
    <definedName name="врповор" localSheetId="5">#REF!</definedName>
    <definedName name="врповор" localSheetId="8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6">#REF!</definedName>
    <definedName name="врьпврь" localSheetId="3">#REF!</definedName>
    <definedName name="врьпврь" localSheetId="5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6">#REF!</definedName>
    <definedName name="Всего_по_смете" localSheetId="3">#REF!</definedName>
    <definedName name="Всего_по_смете" localSheetId="5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6">#REF!</definedName>
    <definedName name="ВсегоШурфов" localSheetId="3">#REF!</definedName>
    <definedName name="ВсегоШурфов" localSheetId="5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3">#REF!</definedName>
    <definedName name="Вспомогательные_работы" localSheetId="5">#REF!</definedName>
    <definedName name="Вспомогательные_работы" localSheetId="8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3">#REF!</definedName>
    <definedName name="ВТ" localSheetId="5">#REF!</definedName>
    <definedName name="ВТ" localSheetId="8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3">#REF!</definedName>
    <definedName name="втор_кат" localSheetId="5">#REF!</definedName>
    <definedName name="втор_кат" localSheetId="8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3">#REF!</definedName>
    <definedName name="второй" localSheetId="5">#REF!</definedName>
    <definedName name="второй" localSheetId="8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3">#REF!</definedName>
    <definedName name="втратар" localSheetId="5">#REF!</definedName>
    <definedName name="втратар" localSheetId="8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 localSheetId="3">#REF!</definedName>
    <definedName name="Вычислительная_техника_1" localSheetId="5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3">#REF!</definedName>
    <definedName name="выы" localSheetId="5">#REF!</definedName>
    <definedName name="выы" localSheetId="8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3">#REF!</definedName>
    <definedName name="г" localSheetId="5">#REF!</definedName>
    <definedName name="г" localSheetId="8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6">#REF!</definedName>
    <definedName name="ГАП" localSheetId="3">#REF!</definedName>
    <definedName name="ГАП" localSheetId="5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6">#REF!</definedName>
    <definedName name="гелог" localSheetId="3">#REF!</definedName>
    <definedName name="гелог" localSheetId="5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3">#REF!</definedName>
    <definedName name="гео" localSheetId="5">#REF!</definedName>
    <definedName name="гео" localSheetId="8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3">#REF!</definedName>
    <definedName name="геог" localSheetId="5">#REF!</definedName>
    <definedName name="геог" localSheetId="8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3">#REF!</definedName>
    <definedName name="геодезия" localSheetId="5">#REF!</definedName>
    <definedName name="геодезия" localSheetId="8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3">#REF!</definedName>
    <definedName name="геол.1" localSheetId="5">#REF!</definedName>
    <definedName name="геол.1" localSheetId="8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6">#REF!</definedName>
    <definedName name="геол1" localSheetId="3">#REF!</definedName>
    <definedName name="геол1" localSheetId="5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3">#REF!</definedName>
    <definedName name="геол4" localSheetId="5">#REF!</definedName>
    <definedName name="геол4" localSheetId="8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3">#REF!</definedName>
    <definedName name="геология" localSheetId="5">#REF!</definedName>
    <definedName name="геология" localSheetId="8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3">#REF!</definedName>
    <definedName name="геоф" localSheetId="5">#REF!</definedName>
    <definedName name="геоф" localSheetId="8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3">#REF!</definedName>
    <definedName name="геоф1" localSheetId="5">#REF!</definedName>
    <definedName name="геоф1" localSheetId="8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3">#REF!</definedName>
    <definedName name="Геофиз" localSheetId="5">#REF!</definedName>
    <definedName name="Геофиз" localSheetId="8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3">#REF!</definedName>
    <definedName name="Геофиз1" localSheetId="5">#REF!</definedName>
    <definedName name="Геофиз1" localSheetId="8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3">#REF!</definedName>
    <definedName name="геофизика" localSheetId="5">#REF!</definedName>
    <definedName name="геофизика" localSheetId="8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6">#REF!</definedName>
    <definedName name="гидро1" localSheetId="3">#REF!</definedName>
    <definedName name="гидро1" localSheetId="5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6">#REF!</definedName>
    <definedName name="гидро5" localSheetId="3">#REF!</definedName>
    <definedName name="гидро5" localSheetId="5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3">#REF!</definedName>
    <definedName name="гидрол" localSheetId="5">#REF!</definedName>
    <definedName name="гидрол" localSheetId="8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3">#REF!</definedName>
    <definedName name="гидрол.4" localSheetId="5">#REF!</definedName>
    <definedName name="гидрол.4" localSheetId="8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3">#REF!</definedName>
    <definedName name="Гидролог" localSheetId="5">#REF!</definedName>
    <definedName name="Гидролог" localSheetId="8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3">#REF!</definedName>
    <definedName name="Гидролог4" localSheetId="5">#REF!</definedName>
    <definedName name="Гидролог4" localSheetId="8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6">#REF!</definedName>
    <definedName name="глрп" localSheetId="3">#REF!</definedName>
    <definedName name="глрп" localSheetId="5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3">#REF!</definedName>
    <definedName name="гном" localSheetId="5">#REF!</definedName>
    <definedName name="гном" localSheetId="8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6">#REF!</definedName>
    <definedName name="гор" localSheetId="3">#REF!</definedName>
    <definedName name="гор" localSheetId="5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3">#REF!</definedName>
    <definedName name="гос" localSheetId="5">#REF!</definedName>
    <definedName name="гос" localSheetId="8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3">#REF!</definedName>
    <definedName name="гпдш" localSheetId="5">#REF!</definedName>
    <definedName name="гпдш" localSheetId="8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3">#REF!</definedName>
    <definedName name="гпшд" localSheetId="5">#REF!</definedName>
    <definedName name="гпшд" localSheetId="8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6">#REF!</definedName>
    <definedName name="гш" localSheetId="3">#REF!</definedName>
    <definedName name="гш" localSheetId="5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3">#REF!</definedName>
    <definedName name="гшд" localSheetId="5">#REF!</definedName>
    <definedName name="гшд" localSheetId="8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3">#REF!</definedName>
    <definedName name="гшн" localSheetId="5">#REF!</definedName>
    <definedName name="гшн" localSheetId="8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4">#REF!</definedName>
    <definedName name="д" localSheetId="14">#REF!</definedName>
    <definedName name="д" localSheetId="15">#REF!</definedName>
    <definedName name="д" localSheetId="3">#REF!</definedName>
    <definedName name="д" localSheetId="5">#REF!</definedName>
    <definedName name="д" localSheetId="8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3">#REF!</definedName>
    <definedName name="д1" localSheetId="5">#REF!</definedName>
    <definedName name="д1" localSheetId="8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3">#REF!</definedName>
    <definedName name="д10" localSheetId="5">#REF!</definedName>
    <definedName name="д10" localSheetId="8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3">#REF!</definedName>
    <definedName name="д2" localSheetId="5">#REF!</definedName>
    <definedName name="д2" localSheetId="8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3">#REF!</definedName>
    <definedName name="д3" localSheetId="5">#REF!</definedName>
    <definedName name="д3" localSheetId="8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3">#REF!</definedName>
    <definedName name="д4" localSheetId="5">#REF!</definedName>
    <definedName name="д4" localSheetId="8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3">#REF!</definedName>
    <definedName name="д5" localSheetId="5">#REF!</definedName>
    <definedName name="д5" localSheetId="8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3">#REF!</definedName>
    <definedName name="д6" localSheetId="5">#REF!</definedName>
    <definedName name="д6" localSheetId="8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3">#REF!</definedName>
    <definedName name="д7" localSheetId="5">#REF!</definedName>
    <definedName name="д7" localSheetId="8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3">#REF!</definedName>
    <definedName name="д8" localSheetId="5">#REF!</definedName>
    <definedName name="д8" localSheetId="8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3">#REF!</definedName>
    <definedName name="д9" localSheetId="5">#REF!</definedName>
    <definedName name="д9" localSheetId="8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3">#REF!</definedName>
    <definedName name="дан" localSheetId="5">#REF!</definedName>
    <definedName name="дан" localSheetId="8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3">#REF!</definedName>
    <definedName name="Дата_изменения_группы_строек" localSheetId="5">#REF!</definedName>
    <definedName name="Дата_изменения_группы_строек" localSheetId="8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3">#REF!</definedName>
    <definedName name="Дата_изменения_локальной_сметы" localSheetId="5">#REF!</definedName>
    <definedName name="Дата_изменения_локальной_сметы" localSheetId="8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3">#REF!</definedName>
    <definedName name="Дата_изменения_объекта" localSheetId="5">#REF!</definedName>
    <definedName name="Дата_изменения_объекта" localSheetId="8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3">#REF!</definedName>
    <definedName name="Дата_изменения_объектной_сметы" localSheetId="5">#REF!</definedName>
    <definedName name="Дата_изменения_объектной_сметы" localSheetId="8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3">#REF!</definedName>
    <definedName name="Дата_изменения_очереди" localSheetId="5">#REF!</definedName>
    <definedName name="Дата_изменения_очереди" localSheetId="8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3">#REF!</definedName>
    <definedName name="Дата_изменения_пускового_комплекса" localSheetId="5">#REF!</definedName>
    <definedName name="Дата_изменения_пускового_комплекса" localSheetId="8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3">#REF!</definedName>
    <definedName name="Дата_изменения_сводного_сметного_расчета" localSheetId="5">#REF!</definedName>
    <definedName name="Дата_изменения_сводного_сметного_расчета" localSheetId="8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3">#REF!</definedName>
    <definedName name="Дата_изменения_стройки" localSheetId="5">#REF!</definedName>
    <definedName name="Дата_изменения_стройки" localSheetId="8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3">#REF!</definedName>
    <definedName name="Дата_создания_группы_строек" localSheetId="5">#REF!</definedName>
    <definedName name="Дата_создания_группы_строек" localSheetId="8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3">#REF!</definedName>
    <definedName name="Дата_создания_локальной_сметы" localSheetId="5">#REF!</definedName>
    <definedName name="Дата_создания_локальной_сметы" localSheetId="8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3">#REF!</definedName>
    <definedName name="Дата_создания_объекта" localSheetId="5">#REF!</definedName>
    <definedName name="Дата_создания_объекта" localSheetId="8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3">#REF!</definedName>
    <definedName name="Дата_создания_объектной_сметы" localSheetId="5">#REF!</definedName>
    <definedName name="Дата_создания_объектной_сметы" localSheetId="8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3">#REF!</definedName>
    <definedName name="Дата_создания_очереди" localSheetId="5">#REF!</definedName>
    <definedName name="Дата_создания_очереди" localSheetId="8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3">#REF!</definedName>
    <definedName name="Дата_создания_пускового_комплекса" localSheetId="5">#REF!</definedName>
    <definedName name="Дата_создания_пускового_комплекса" localSheetId="8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3">#REF!</definedName>
    <definedName name="Дата_создания_сводного_сметного_расчета" localSheetId="5">#REF!</definedName>
    <definedName name="Дата_создания_сводного_сметного_расчета" localSheetId="8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3">#REF!</definedName>
    <definedName name="Дата_создания_стройки" localSheetId="5">#REF!</definedName>
    <definedName name="Дата_создания_стройки" localSheetId="8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4">#REF!</definedName>
    <definedName name="дд" localSheetId="14">#REF!</definedName>
    <definedName name="дд" localSheetId="15">#REF!</definedName>
    <definedName name="дд" localSheetId="3">#REF!</definedName>
    <definedName name="дд" localSheetId="5">#REF!</definedName>
    <definedName name="дд" localSheetId="8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4">#REF!</definedName>
    <definedName name="дддд" localSheetId="14">#REF!</definedName>
    <definedName name="дддд" localSheetId="15">#REF!</definedName>
    <definedName name="дддд" localSheetId="3">#REF!</definedName>
    <definedName name="дддд" localSheetId="5">#REF!</definedName>
    <definedName name="дддд" localSheetId="8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3">#REF!</definedName>
    <definedName name="ддддд" localSheetId="5">#REF!</definedName>
    <definedName name="ддддд" localSheetId="8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4">#REF!</definedName>
    <definedName name="де" localSheetId="14">#REF!</definedName>
    <definedName name="де" localSheetId="15">#REF!</definedName>
    <definedName name="де" localSheetId="3">#REF!</definedName>
    <definedName name="де" localSheetId="5">#REF!</definedName>
    <definedName name="де" localSheetId="8">#REF!</definedName>
    <definedName name="де" localSheetId="12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6">#REF!</definedName>
    <definedName name="десятый" localSheetId="3">#REF!</definedName>
    <definedName name="десятый" localSheetId="5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4">#REF!</definedName>
    <definedName name="дефл." localSheetId="14">#REF!</definedName>
    <definedName name="дефл." localSheetId="15">#REF!</definedName>
    <definedName name="дефл." localSheetId="3">#REF!</definedName>
    <definedName name="дефл." localSheetId="5">#REF!</definedName>
    <definedName name="дефл." localSheetId="8">#REF!</definedName>
    <definedName name="дефл." localSheetId="12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6">#REF!</definedName>
    <definedName name="Дефлятор" localSheetId="3">#REF!</definedName>
    <definedName name="Дефлятор" localSheetId="5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6">#REF!</definedName>
    <definedName name="Дефлятор1" localSheetId="3">#REF!</definedName>
    <definedName name="Дефлятор1" localSheetId="5">#REF!</definedName>
    <definedName name="Дефлятор1" localSheetId="8">#REF!</definedName>
    <definedName name="Дефлятор1" localSheetId="10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6">#REF!</definedName>
    <definedName name="диапазон" localSheetId="3">#REF!</definedName>
    <definedName name="диапазон" localSheetId="5">#REF!</definedName>
    <definedName name="диапазон" localSheetId="8">#REF!</definedName>
    <definedName name="диапазон" localSheetId="10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6">#REF!</definedName>
    <definedName name="Диск" localSheetId="3">#REF!</definedName>
    <definedName name="Диск" localSheetId="5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3">#REF!</definedName>
    <definedName name="длдл" localSheetId="5">#REF!</definedName>
    <definedName name="длдл" localSheetId="8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6">#REF!</definedName>
    <definedName name="Длинна_границы" localSheetId="3">#REF!</definedName>
    <definedName name="Длинна_границы" localSheetId="5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3">#REF!</definedName>
    <definedName name="Длинна_трассы" localSheetId="5">#REF!</definedName>
    <definedName name="Длинна_трассы" localSheetId="8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6">#REF!</definedName>
    <definedName name="длозщшзщдлжб" localSheetId="3">#REF!</definedName>
    <definedName name="длозщшзщдлжб" localSheetId="5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3">#REF!</definedName>
    <definedName name="длолдолд" localSheetId="5">#REF!</definedName>
    <definedName name="длолдолд" localSheetId="8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3">#REF!</definedName>
    <definedName name="длощшл" localSheetId="5">#REF!</definedName>
    <definedName name="длощшл" localSheetId="8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6">#REF!</definedName>
    <definedName name="Дн_ставка" localSheetId="3">#REF!</definedName>
    <definedName name="Дн_ставка" localSheetId="5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3">#REF!</definedName>
    <definedName name="дна" localSheetId="5">#REF!</definedName>
    <definedName name="дна" localSheetId="8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4">#REF!</definedName>
    <definedName name="до" localSheetId="14">#REF!</definedName>
    <definedName name="до" localSheetId="15">#REF!</definedName>
    <definedName name="до" localSheetId="3">#REF!</definedName>
    <definedName name="до" localSheetId="5">#REF!</definedName>
    <definedName name="до" localSheetId="8">#REF!</definedName>
    <definedName name="до" localSheetId="12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4">#REF!</definedName>
    <definedName name="дол" localSheetId="14">#REF!</definedName>
    <definedName name="дол" localSheetId="15">#REF!</definedName>
    <definedName name="дол" localSheetId="3">#REF!</definedName>
    <definedName name="дол" localSheetId="5">#REF!</definedName>
    <definedName name="дол" localSheetId="8">#REF!</definedName>
    <definedName name="дол" localSheetId="12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6">#REF!</definedName>
    <definedName name="ДОЛЛАР" localSheetId="3">#REF!</definedName>
    <definedName name="ДОЛЛАР" localSheetId="5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3">#REF!</definedName>
    <definedName name="доорп" localSheetId="5">#REF!</definedName>
    <definedName name="доорп" localSheetId="8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6">#REF!</definedName>
    <definedName name="Доп._оборудование_1" localSheetId="3">#REF!</definedName>
    <definedName name="Доп._оборудование_1" localSheetId="5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3">#REF!</definedName>
    <definedName name="Доп_оборуд" localSheetId="5">#REF!</definedName>
    <definedName name="Доп_оборуд" localSheetId="8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3">#REF!</definedName>
    <definedName name="допдшгед" localSheetId="5">#REF!</definedName>
    <definedName name="допдшгед" localSheetId="8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6">#REF!</definedName>
    <definedName name="Дорога_1" localSheetId="3">#REF!</definedName>
    <definedName name="Дорога_1" localSheetId="5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3">#REF!</definedName>
    <definedName name="дп" localSheetId="5">#REF!</definedName>
    <definedName name="дп" localSheetId="8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3">#REF!</definedName>
    <definedName name="др" localSheetId="5">#REF!</definedName>
    <definedName name="др" localSheetId="8">#REF!</definedName>
    <definedName name="др">#REF!</definedName>
    <definedName name="др.матер" localSheetId="3">#REF!</definedName>
    <definedName name="др.матер" localSheetId="5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4">#REF!</definedName>
    <definedName name="ДС" localSheetId="14">#REF!</definedName>
    <definedName name="ДС" localSheetId="15">#REF!</definedName>
    <definedName name="ДС" localSheetId="3">#REF!</definedName>
    <definedName name="ДС" localSheetId="5">#REF!</definedName>
    <definedName name="ДС" localSheetId="8">#REF!</definedName>
    <definedName name="ДС" localSheetId="12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6">#REF!</definedName>
    <definedName name="дщшю" localSheetId="3">#REF!</definedName>
    <definedName name="дщшю" localSheetId="5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3">#REF!</definedName>
    <definedName name="дэ" localSheetId="5">#REF!</definedName>
    <definedName name="дэ" localSheetId="8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3">#REF!</definedName>
    <definedName name="е" localSheetId="5">#REF!</definedName>
    <definedName name="е" localSheetId="8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3">#REF!</definedName>
    <definedName name="евнл" localSheetId="5">#REF!</definedName>
    <definedName name="евнл" localSheetId="8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3">#REF!</definedName>
    <definedName name="евнлен" localSheetId="5">#REF!</definedName>
    <definedName name="евнлен" localSheetId="8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 localSheetId="3">#REF!</definedName>
    <definedName name="Еврейская_автономная_область" localSheetId="5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3">#REF!</definedName>
    <definedName name="Еврейская_автономная_область_1" localSheetId="5">#REF!</definedName>
    <definedName name="Еврейская_автономная_область_1" localSheetId="8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3">#REF!</definedName>
    <definedName name="еврор" localSheetId="5">#REF!</definedName>
    <definedName name="еврор" localSheetId="8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3">#REF!</definedName>
    <definedName name="еврь" localSheetId="5">#REF!</definedName>
    <definedName name="еврь" localSheetId="8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3">#REF!</definedName>
    <definedName name="Единица1" localSheetId="5">#REF!</definedName>
    <definedName name="Единица1" localSheetId="8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3">#REF!</definedName>
    <definedName name="Единица10" localSheetId="5">#REF!</definedName>
    <definedName name="Единица10" localSheetId="8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3">#REF!</definedName>
    <definedName name="Единица11" localSheetId="5">#REF!</definedName>
    <definedName name="Единица11" localSheetId="8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3">#REF!</definedName>
    <definedName name="Единица12" localSheetId="5">#REF!</definedName>
    <definedName name="Единица12" localSheetId="8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3">#REF!</definedName>
    <definedName name="Единица13" localSheetId="5">#REF!</definedName>
    <definedName name="Единица13" localSheetId="8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3">#REF!</definedName>
    <definedName name="Единица14" localSheetId="5">#REF!</definedName>
    <definedName name="Единица14" localSheetId="8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3">#REF!</definedName>
    <definedName name="Единица15" localSheetId="5">#REF!</definedName>
    <definedName name="Единица15" localSheetId="8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3">#REF!</definedName>
    <definedName name="Единица16" localSheetId="5">#REF!</definedName>
    <definedName name="Единица16" localSheetId="8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3">#REF!</definedName>
    <definedName name="Единица17" localSheetId="5">#REF!</definedName>
    <definedName name="Единица17" localSheetId="8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3">#REF!</definedName>
    <definedName name="Единица18" localSheetId="5">#REF!</definedName>
    <definedName name="Единица18" localSheetId="8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3">#REF!</definedName>
    <definedName name="Единица19" localSheetId="5">#REF!</definedName>
    <definedName name="Единица19" localSheetId="8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3">#REF!</definedName>
    <definedName name="Единица2" localSheetId="5">#REF!</definedName>
    <definedName name="Единица2" localSheetId="8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3">#REF!</definedName>
    <definedName name="Единица20" localSheetId="5">#REF!</definedName>
    <definedName name="Единица20" localSheetId="8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3">#REF!</definedName>
    <definedName name="Единица21" localSheetId="5">#REF!</definedName>
    <definedName name="Единица21" localSheetId="8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3">#REF!</definedName>
    <definedName name="Единица22" localSheetId="5">#REF!</definedName>
    <definedName name="Единица22" localSheetId="8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3">#REF!</definedName>
    <definedName name="Единица23" localSheetId="5">#REF!</definedName>
    <definedName name="Единица23" localSheetId="8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3">#REF!</definedName>
    <definedName name="Единица24" localSheetId="5">#REF!</definedName>
    <definedName name="Единица24" localSheetId="8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3">#REF!</definedName>
    <definedName name="Единица25" localSheetId="5">#REF!</definedName>
    <definedName name="Единица25" localSheetId="8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3">#REF!</definedName>
    <definedName name="Единица26" localSheetId="5">#REF!</definedName>
    <definedName name="Единица26" localSheetId="8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3">#REF!</definedName>
    <definedName name="Единица27" localSheetId="5">#REF!</definedName>
    <definedName name="Единица27" localSheetId="8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3">#REF!</definedName>
    <definedName name="Единица28" localSheetId="5">#REF!</definedName>
    <definedName name="Единица28" localSheetId="8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3">#REF!</definedName>
    <definedName name="Единица29" localSheetId="5">#REF!</definedName>
    <definedName name="Единица29" localSheetId="8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3">#REF!</definedName>
    <definedName name="Единица3" localSheetId="5">#REF!</definedName>
    <definedName name="Единица3" localSheetId="8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3">#REF!</definedName>
    <definedName name="Единица30" localSheetId="5">#REF!</definedName>
    <definedName name="Единица30" localSheetId="8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3">#REF!</definedName>
    <definedName name="Единица31" localSheetId="5">#REF!</definedName>
    <definedName name="Единица31" localSheetId="8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3">#REF!</definedName>
    <definedName name="Единица32" localSheetId="5">#REF!</definedName>
    <definedName name="Единица32" localSheetId="8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3">#REF!</definedName>
    <definedName name="Единица33" localSheetId="5">#REF!</definedName>
    <definedName name="Единица33" localSheetId="8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3">#REF!</definedName>
    <definedName name="Единица34" localSheetId="5">#REF!</definedName>
    <definedName name="Единица34" localSheetId="8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3">#REF!</definedName>
    <definedName name="Единица35" localSheetId="5">#REF!</definedName>
    <definedName name="Единица35" localSheetId="8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3">#REF!</definedName>
    <definedName name="Единица36" localSheetId="5">#REF!</definedName>
    <definedName name="Единица36" localSheetId="8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3">#REF!</definedName>
    <definedName name="Единица37" localSheetId="5">#REF!</definedName>
    <definedName name="Единица37" localSheetId="8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3">#REF!</definedName>
    <definedName name="Единица38" localSheetId="5">#REF!</definedName>
    <definedName name="Единица38" localSheetId="8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3">#REF!</definedName>
    <definedName name="Единица39" localSheetId="5">#REF!</definedName>
    <definedName name="Единица39" localSheetId="8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3">#REF!</definedName>
    <definedName name="Единица4" localSheetId="5">#REF!</definedName>
    <definedName name="Единица4" localSheetId="8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3">#REF!</definedName>
    <definedName name="Единица40" localSheetId="5">#REF!</definedName>
    <definedName name="Единица40" localSheetId="8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3">#REF!</definedName>
    <definedName name="Единица41" localSheetId="5">#REF!</definedName>
    <definedName name="Единица41" localSheetId="8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3">#REF!</definedName>
    <definedName name="Единица42" localSheetId="5">#REF!</definedName>
    <definedName name="Единица42" localSheetId="8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3">#REF!</definedName>
    <definedName name="Единица43" localSheetId="5">#REF!</definedName>
    <definedName name="Единица43" localSheetId="8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3">#REF!</definedName>
    <definedName name="Единица44" localSheetId="5">#REF!</definedName>
    <definedName name="Единица44" localSheetId="8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3">#REF!</definedName>
    <definedName name="Единица45" localSheetId="5">#REF!</definedName>
    <definedName name="Единица45" localSheetId="8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3">#REF!</definedName>
    <definedName name="Единица46" localSheetId="5">#REF!</definedName>
    <definedName name="Единица46" localSheetId="8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3">#REF!</definedName>
    <definedName name="Единица47" localSheetId="5">#REF!</definedName>
    <definedName name="Единица47" localSheetId="8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3">#REF!</definedName>
    <definedName name="Единица48" localSheetId="5">#REF!</definedName>
    <definedName name="Единица48" localSheetId="8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3">#REF!</definedName>
    <definedName name="Единица49" localSheetId="5">#REF!</definedName>
    <definedName name="Единица49" localSheetId="8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3">#REF!</definedName>
    <definedName name="Единица5" localSheetId="5">#REF!</definedName>
    <definedName name="Единица5" localSheetId="8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3">#REF!</definedName>
    <definedName name="Единица50" localSheetId="5">#REF!</definedName>
    <definedName name="Единица50" localSheetId="8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3">#REF!</definedName>
    <definedName name="Единица51" localSheetId="5">#REF!</definedName>
    <definedName name="Единица51" localSheetId="8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3">#REF!</definedName>
    <definedName name="Единица52" localSheetId="5">#REF!</definedName>
    <definedName name="Единица52" localSheetId="8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3">#REF!</definedName>
    <definedName name="Единица53" localSheetId="5">#REF!</definedName>
    <definedName name="Единица53" localSheetId="8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3">#REF!</definedName>
    <definedName name="Единица54" localSheetId="5">#REF!</definedName>
    <definedName name="Единица54" localSheetId="8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3">#REF!</definedName>
    <definedName name="Единица55" localSheetId="5">#REF!</definedName>
    <definedName name="Единица55" localSheetId="8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3">#REF!</definedName>
    <definedName name="Единица56" localSheetId="5">#REF!</definedName>
    <definedName name="Единица56" localSheetId="8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3">#REF!</definedName>
    <definedName name="Единица57" localSheetId="5">#REF!</definedName>
    <definedName name="Единица57" localSheetId="8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3">#REF!</definedName>
    <definedName name="Единица58" localSheetId="5">#REF!</definedName>
    <definedName name="Единица58" localSheetId="8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3">#REF!</definedName>
    <definedName name="Единица59" localSheetId="5">#REF!</definedName>
    <definedName name="Единица59" localSheetId="8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3">#REF!</definedName>
    <definedName name="Единица6" localSheetId="5">#REF!</definedName>
    <definedName name="Единица6" localSheetId="8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3">#REF!</definedName>
    <definedName name="Единица60" localSheetId="5">#REF!</definedName>
    <definedName name="Единица60" localSheetId="8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3">#REF!</definedName>
    <definedName name="Единица7" localSheetId="5">#REF!</definedName>
    <definedName name="Единица7" localSheetId="8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3">#REF!</definedName>
    <definedName name="Единица8" localSheetId="5">#REF!</definedName>
    <definedName name="Единица8" localSheetId="8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3">#REF!</definedName>
    <definedName name="Единица9" localSheetId="5">#REF!</definedName>
    <definedName name="Единица9" localSheetId="8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3">#REF!</definedName>
    <definedName name="ен" localSheetId="5">#REF!</definedName>
    <definedName name="ен" localSheetId="8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3">#REF!</definedName>
    <definedName name="енвлпр" localSheetId="5">#REF!</definedName>
    <definedName name="енвлпр" localSheetId="8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3">#REF!</definedName>
    <definedName name="енг" localSheetId="5">#REF!</definedName>
    <definedName name="енг" localSheetId="8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3">#REF!</definedName>
    <definedName name="енк" localSheetId="5">#REF!</definedName>
    <definedName name="енк" localSheetId="8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3">#REF!</definedName>
    <definedName name="енлопр" localSheetId="5">#REF!</definedName>
    <definedName name="енлопр" localSheetId="8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3">#REF!</definedName>
    <definedName name="ено" localSheetId="5">#REF!</definedName>
    <definedName name="ено" localSheetId="8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3">#REF!</definedName>
    <definedName name="еное" localSheetId="5">#REF!</definedName>
    <definedName name="еное" localSheetId="8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3">#REF!</definedName>
    <definedName name="ео" localSheetId="5">#REF!</definedName>
    <definedName name="ео" localSheetId="8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3">#REF!</definedName>
    <definedName name="еов" localSheetId="5">#REF!</definedName>
    <definedName name="еов" localSheetId="8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3">#REF!</definedName>
    <definedName name="ер" localSheetId="5">#REF!</definedName>
    <definedName name="ер" localSheetId="8">#REF!</definedName>
    <definedName name="ер">#REF!</definedName>
    <definedName name="ЕСН2004" localSheetId="3">#REF!</definedName>
    <definedName name="ЕСН2004" localSheetId="5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3">#REF!</definedName>
    <definedName name="еуг" localSheetId="5">#REF!</definedName>
    <definedName name="еуг" localSheetId="8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4">#REF!</definedName>
    <definedName name="ж" localSheetId="14">#REF!</definedName>
    <definedName name="ж" localSheetId="15">#REF!</definedName>
    <definedName name="ж" localSheetId="3">#REF!</definedName>
    <definedName name="ж" localSheetId="5">#REF!</definedName>
    <definedName name="ж" localSheetId="8">#REF!</definedName>
    <definedName name="ж" localSheetId="12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6">#REF!</definedName>
    <definedName name="жжж" localSheetId="3">#REF!</definedName>
    <definedName name="жжж" localSheetId="5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3">#REF!</definedName>
    <definedName name="жпф" localSheetId="5">#REF!</definedName>
    <definedName name="жпф" localSheetId="8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3">#REF!</definedName>
    <definedName name="Зависимые" localSheetId="5">#REF!</definedName>
    <definedName name="Зависимые" localSheetId="8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3">#REF!</definedName>
    <definedName name="Заголовок_печати" localSheetId="5">#REF!</definedName>
    <definedName name="Заголовок_печати" localSheetId="8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3">#REF!</definedName>
    <definedName name="Заголовок_раздела" localSheetId="5">#REF!</definedName>
    <definedName name="Заголовок_раздела" localSheetId="8">#REF!</definedName>
    <definedName name="Заголовок_раздела">#REF!</definedName>
    <definedName name="ЗаданиеГС_КМ" localSheetId="3">#REF!</definedName>
    <definedName name="ЗаданиеГС_КМ" localSheetId="5">#REF!</definedName>
    <definedName name="ЗаданиеГС_КМ">#REF!</definedName>
    <definedName name="ЗаданиеЭСС_КМ" localSheetId="3">#REF!</definedName>
    <definedName name="ЗаданиеЭСС_КМ" localSheetId="5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6">#REF!</definedName>
    <definedName name="Заказчик" localSheetId="3">#REF!</definedName>
    <definedName name="Заказчик" localSheetId="5">#REF!</definedName>
    <definedName name="Заказчик" localSheetId="8">#REF!</definedName>
    <definedName name="Заказчик" localSheetId="10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6">#REF!</definedName>
    <definedName name="зждзд" localSheetId="3">#REF!</definedName>
    <definedName name="зждзд" localSheetId="5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4">#REF!</definedName>
    <definedName name="зз" localSheetId="14">#REF!</definedName>
    <definedName name="зз" localSheetId="15">#REF!</definedName>
    <definedName name="зз" localSheetId="3">#REF!</definedName>
    <definedName name="зз" localSheetId="5">#REF!</definedName>
    <definedName name="зз" localSheetId="8">#REF!</definedName>
    <definedName name="зз" localSheetId="12">#REF!</definedName>
    <definedName name="зз">#REF!</definedName>
    <definedName name="зззз" localSheetId="3">#REF!</definedName>
    <definedName name="зззз" localSheetId="5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6">#REF!</definedName>
    <definedName name="ЗИП_Всего_1" localSheetId="3">#REF!</definedName>
    <definedName name="ЗИП_Всего_1" localSheetId="5">#REF!</definedName>
    <definedName name="ЗИП_Всего_1" localSheetId="8">#REF!</definedName>
    <definedName name="ЗИП_Всего_1" localSheetId="10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6">#REF!</definedName>
    <definedName name="зощр" localSheetId="3">#REF!</definedName>
    <definedName name="зощр" localSheetId="5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3">#REF!</definedName>
    <definedName name="ЗЮзя" localSheetId="5">#REF!</definedName>
    <definedName name="ЗЮзя" localSheetId="8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6">#REF!</definedName>
    <definedName name="Ивановская_область" localSheetId="3">#REF!</definedName>
    <definedName name="Ивановская_область" localSheetId="5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3">#REF!</definedName>
    <definedName name="ивпт" localSheetId="5">#REF!</definedName>
    <definedName name="ивпт" localSheetId="8">#REF!</definedName>
    <definedName name="ивпт">#REF!</definedName>
    <definedName name="Иди" localSheetId="3">#REF!</definedName>
    <definedName name="Иди" localSheetId="5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3">#REF!</definedName>
    <definedName name="ии" localSheetId="5">#REF!</definedName>
    <definedName name="ии" localSheetId="8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4">#REF!</definedName>
    <definedName name="иии" localSheetId="14">#REF!</definedName>
    <definedName name="иии" localSheetId="15">#REF!</definedName>
    <definedName name="иии" localSheetId="3">#REF!</definedName>
    <definedName name="иии" localSheetId="5">#REF!</definedName>
    <definedName name="иии" localSheetId="8">#REF!</definedName>
    <definedName name="иии" localSheetId="12">#REF!</definedName>
    <definedName name="иии">#REF!</definedName>
    <definedName name="ИИМбал" localSheetId="3">#REF!</definedName>
    <definedName name="ИИМбал" localSheetId="5">#REF!</definedName>
    <definedName name="ИИМбал">#REF!</definedName>
    <definedName name="ИиНИ" localSheetId="3">#REF!</definedName>
    <definedName name="ИиНИ" localSheetId="5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3">#REF!</definedName>
    <definedName name="ик" localSheetId="5">#REF!</definedName>
    <definedName name="ик" localSheetId="8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6">#REF!</definedName>
    <definedName name="имт" localSheetId="3">#REF!</definedName>
    <definedName name="имт" localSheetId="5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3">#REF!</definedName>
    <definedName name="Инвестор" localSheetId="5">#REF!</definedName>
    <definedName name="Инвестор" localSheetId="8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3">#REF!</definedName>
    <definedName name="Инд" localSheetId="5">#REF!</definedName>
    <definedName name="Инд" localSheetId="8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3">#REF!</definedName>
    <definedName name="Индекс_ЛН_группы_строек" localSheetId="5">#REF!</definedName>
    <definedName name="Индекс_ЛН_группы_строек" localSheetId="8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3">#REF!</definedName>
    <definedName name="Индекс_ЛН_локальной_сметы" localSheetId="5">#REF!</definedName>
    <definedName name="Индекс_ЛН_локальной_сметы" localSheetId="8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3">#REF!</definedName>
    <definedName name="Индекс_ЛН_объекта" localSheetId="5">#REF!</definedName>
    <definedName name="Индекс_ЛН_объекта" localSheetId="8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3">#REF!</definedName>
    <definedName name="Индекс_ЛН_объектной_сметы" localSheetId="5">#REF!</definedName>
    <definedName name="Индекс_ЛН_объектной_сметы" localSheetId="8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3">#REF!</definedName>
    <definedName name="Индекс_ЛН_очереди" localSheetId="5">#REF!</definedName>
    <definedName name="Индекс_ЛН_очереди" localSheetId="8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3">#REF!</definedName>
    <definedName name="Индекс_ЛН_пускового_комплекса" localSheetId="5">#REF!</definedName>
    <definedName name="Индекс_ЛН_пускового_комплекса" localSheetId="8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3">#REF!</definedName>
    <definedName name="Индекс_ЛН_сводного_сметного_расчета" localSheetId="5">#REF!</definedName>
    <definedName name="Индекс_ЛН_сводного_сметного_расчета" localSheetId="8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3">#REF!</definedName>
    <definedName name="Индекс_ЛН_стройки" localSheetId="5">#REF!</definedName>
    <definedName name="Индекс_ЛН_стройки" localSheetId="8">#REF!</definedName>
    <definedName name="Индекс_ЛН_стройки">#REF!</definedName>
    <definedName name="Ини" localSheetId="6">#REF!</definedName>
    <definedName name="Ини" localSheetId="3">#REF!</definedName>
    <definedName name="Ини" localSheetId="5">#REF!</definedName>
    <definedName name="Ини" localSheetId="7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3">#REF!</definedName>
    <definedName name="инфл" localSheetId="5">#REF!</definedName>
    <definedName name="инфл" localSheetId="8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3">#REF!</definedName>
    <definedName name="иолд" localSheetId="5">#REF!</definedName>
    <definedName name="иолд" localSheetId="8">#REF!</definedName>
    <definedName name="иолд">#REF!</definedName>
    <definedName name="ИОСост" localSheetId="3">#REF!</definedName>
    <definedName name="ИОСост" localSheetId="5">#REF!</definedName>
    <definedName name="ИОСост">#REF!</definedName>
    <definedName name="ИОСпс" localSheetId="3">#REF!</definedName>
    <definedName name="ИОСпс" localSheetId="5">#REF!</definedName>
    <definedName name="ИОСпс">#REF!</definedName>
    <definedName name="ИОСсг" localSheetId="3">#REF!</definedName>
    <definedName name="ИОСсг" localSheetId="5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3">#REF!</definedName>
    <definedName name="иошль" localSheetId="5">#REF!</definedName>
    <definedName name="иошль" localSheetId="8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3">#REF!</definedName>
    <definedName name="ип" localSheetId="5">#REF!</definedName>
    <definedName name="ип" localSheetId="8">#REF!</definedName>
    <definedName name="ип">#REF!</definedName>
    <definedName name="Ипос" localSheetId="3">#REF!</definedName>
    <definedName name="Ипос" localSheetId="5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3">#REF!</definedName>
    <definedName name="ИПусто" localSheetId="5">#REF!</definedName>
    <definedName name="ИПусто" localSheetId="8">#REF!</definedName>
    <definedName name="ИПусто">#REF!</definedName>
    <definedName name="Ипц" localSheetId="3">#REF!</definedName>
    <definedName name="Ипц" localSheetId="5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3">#REF!</definedName>
    <definedName name="Иркутская_область" localSheetId="5">#REF!</definedName>
    <definedName name="Иркутская_область" localSheetId="8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3">#REF!</definedName>
    <definedName name="Иркутская_область_1" localSheetId="5">#REF!</definedName>
    <definedName name="Иркутская_область_1" localSheetId="8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6">#REF!</definedName>
    <definedName name="ИС__И.Максимов" localSheetId="3">#REF!</definedName>
    <definedName name="ИС__И.Максимов" localSheetId="5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3">#REF!</definedName>
    <definedName name="итог" localSheetId="5">#REF!</definedName>
    <definedName name="итог" localSheetId="8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3">#REF!</definedName>
    <definedName name="Итого_ЗПМ__по_рес_расчету_с_учетом_к_тов" localSheetId="5">#REF!</definedName>
    <definedName name="Итого_ЗПМ__по_рес_расчету_с_учетом_к_тов" localSheetId="8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3">#REF!</definedName>
    <definedName name="Итого_материалы" localSheetId="5">#REF!</definedName>
    <definedName name="Итого_материалы" localSheetId="8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8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3">#REF!</definedName>
    <definedName name="Итого_машины_и_механизмы" localSheetId="5">#REF!</definedName>
    <definedName name="Итого_машины_и_механизмы" localSheetId="8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 localSheetId="3">#REF!</definedName>
    <definedName name="Итого_НР_по_акту_по_ресурсному_расчету" localSheetId="5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3">#REF!</definedName>
    <definedName name="Итого_НР_по_ресурсному_расчету" localSheetId="5">#REF!</definedName>
    <definedName name="Итого_НР_по_ресурсному_расчету" localSheetId="8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3">#REF!</definedName>
    <definedName name="Итого_ОЗП" localSheetId="5">#REF!</definedName>
    <definedName name="Итого_ОЗП" localSheetId="8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3">#REF!</definedName>
    <definedName name="Итого_ОЗП_по_рес_расчету_с_учетом_к_тов" localSheetId="5">#REF!</definedName>
    <definedName name="Итого_ОЗП_по_рес_расчету_с_учетом_к_тов" localSheetId="8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3">#REF!</definedName>
    <definedName name="Итого_ПЗ" localSheetId="5">#REF!</definedName>
    <definedName name="Итого_ПЗ" localSheetId="8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3">#REF!</definedName>
    <definedName name="Итого_ПЗ_в_базисных_ценах" localSheetId="5">#REF!</definedName>
    <definedName name="Итого_ПЗ_в_базисных_ценах" localSheetId="8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3">#REF!</definedName>
    <definedName name="Итого_ПЗ_по_рес_расчету_с_учетом_к_тов" localSheetId="5">#REF!</definedName>
    <definedName name="Итого_ПЗ_по_рес_расчету_с_учетом_к_тов" localSheetId="8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3">#REF!</definedName>
    <definedName name="Итого_по_разделу_V" localSheetId="5">#REF!</definedName>
    <definedName name="Итого_по_разделу_V" localSheetId="8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3">#REF!</definedName>
    <definedName name="Итого_по_смете" localSheetId="5">#REF!</definedName>
    <definedName name="Итого_по_смете" localSheetId="8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 localSheetId="3">#REF!</definedName>
    <definedName name="Итого_СП_по_акту_по_ресурсному_расчету" localSheetId="5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3">#REF!</definedName>
    <definedName name="Итого_СП_по_ресурсному_расчету" localSheetId="5">#REF!</definedName>
    <definedName name="Итого_СП_по_ресурсному_расчету" localSheetId="8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3">#REF!</definedName>
    <definedName name="Итого_ЭММ__по_рес_расчету_с_учетом_к_тов" localSheetId="5">#REF!</definedName>
    <definedName name="Итого_ЭММ__по_рес_расчету_с_учетом_к_тов" localSheetId="8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3">#REF!</definedName>
    <definedName name="ить" localSheetId="5">#REF!</definedName>
    <definedName name="ить" localSheetId="8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3">#REF!</definedName>
    <definedName name="итьоиьб" localSheetId="5">#REF!</definedName>
    <definedName name="итьоиьб" localSheetId="8">#REF!</definedName>
    <definedName name="итьоиьб">#REF!</definedName>
    <definedName name="Иуе" localSheetId="3">#REF!</definedName>
    <definedName name="Иуе" localSheetId="5">#REF!</definedName>
    <definedName name="Иуе">#REF!</definedName>
    <definedName name="ИуеРЭО" localSheetId="3">#REF!</definedName>
    <definedName name="ИуеРЭО" localSheetId="5">#REF!</definedName>
    <definedName name="ИуеРЭО">#REF!</definedName>
    <definedName name="Ицпп" localSheetId="3">#REF!</definedName>
    <definedName name="Ицпп" localSheetId="5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3">#REF!</definedName>
    <definedName name="й" localSheetId="5">#REF!</definedName>
    <definedName name="й" localSheetId="8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6">#REF!</definedName>
    <definedName name="йцйу3йк" localSheetId="3">#REF!</definedName>
    <definedName name="йцйу3йк" localSheetId="5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6">#REF!</definedName>
    <definedName name="йцу" localSheetId="3">#REF!</definedName>
    <definedName name="йцу" localSheetId="5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3">#REF!</definedName>
    <definedName name="К" localSheetId="5">#REF!</definedName>
    <definedName name="К" localSheetId="8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3">#REF!</definedName>
    <definedName name="к_ЗПМ" localSheetId="5">#REF!</definedName>
    <definedName name="к_ЗПМ" localSheetId="8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3">#REF!</definedName>
    <definedName name="к_МАТ" localSheetId="5">#REF!</definedName>
    <definedName name="к_МАТ" localSheetId="8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3">#REF!</definedName>
    <definedName name="к_ОЗП" localSheetId="5">#REF!</definedName>
    <definedName name="к_ОЗП" localSheetId="8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3">#REF!</definedName>
    <definedName name="к_ПЗ" localSheetId="5">#REF!</definedName>
    <definedName name="к_ПЗ" localSheetId="8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3">#REF!</definedName>
    <definedName name="к_ЭМ" localSheetId="5">#REF!</definedName>
    <definedName name="к_ЭМ" localSheetId="8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3">#REF!</definedName>
    <definedName name="к1" localSheetId="5">#REF!</definedName>
    <definedName name="к1" localSheetId="8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3">#REF!</definedName>
    <definedName name="к10" localSheetId="5">#REF!</definedName>
    <definedName name="к10" localSheetId="8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3">#REF!</definedName>
    <definedName name="к101" localSheetId="5">#REF!</definedName>
    <definedName name="к101" localSheetId="8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3">#REF!</definedName>
    <definedName name="К105" localSheetId="5">#REF!</definedName>
    <definedName name="К105" localSheetId="8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3">#REF!</definedName>
    <definedName name="к11" localSheetId="5">#REF!</definedName>
    <definedName name="к11" localSheetId="8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3">#REF!</definedName>
    <definedName name="к12" localSheetId="5">#REF!</definedName>
    <definedName name="к12" localSheetId="8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3">#REF!</definedName>
    <definedName name="к13" localSheetId="5">#REF!</definedName>
    <definedName name="к13" localSheetId="8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3">#REF!</definedName>
    <definedName name="к14" localSheetId="5">#REF!</definedName>
    <definedName name="к14" localSheetId="8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3">#REF!</definedName>
    <definedName name="к15" localSheetId="5">#REF!</definedName>
    <definedName name="к15" localSheetId="8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3">#REF!</definedName>
    <definedName name="к16" localSheetId="5">#REF!</definedName>
    <definedName name="к16" localSheetId="8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3">#REF!</definedName>
    <definedName name="к17" localSheetId="5">#REF!</definedName>
    <definedName name="к17" localSheetId="8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3">#REF!</definedName>
    <definedName name="к18" localSheetId="5">#REF!</definedName>
    <definedName name="к18" localSheetId="8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3">#REF!</definedName>
    <definedName name="к19" localSheetId="5">#REF!</definedName>
    <definedName name="к19" localSheetId="8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3">#REF!</definedName>
    <definedName name="к2" localSheetId="5">#REF!</definedName>
    <definedName name="к2" localSheetId="8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3">#REF!</definedName>
    <definedName name="к20" localSheetId="5">#REF!</definedName>
    <definedName name="к20" localSheetId="8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3">#REF!</definedName>
    <definedName name="к21" localSheetId="5">#REF!</definedName>
    <definedName name="к21" localSheetId="8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3">#REF!</definedName>
    <definedName name="к22" localSheetId="5">#REF!</definedName>
    <definedName name="к22" localSheetId="8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3">#REF!</definedName>
    <definedName name="к23" localSheetId="5">#REF!</definedName>
    <definedName name="к23" localSheetId="8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3">#REF!</definedName>
    <definedName name="к231" localSheetId="5">#REF!</definedName>
    <definedName name="к231" localSheetId="8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3">#REF!</definedName>
    <definedName name="к24" localSheetId="5">#REF!</definedName>
    <definedName name="к24" localSheetId="8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3">#REF!</definedName>
    <definedName name="к25" localSheetId="5">#REF!</definedName>
    <definedName name="к25" localSheetId="8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3">#REF!</definedName>
    <definedName name="к26" localSheetId="5">#REF!</definedName>
    <definedName name="к26" localSheetId="8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3">#REF!</definedName>
    <definedName name="к27" localSheetId="5">#REF!</definedName>
    <definedName name="к27" localSheetId="8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3">#REF!</definedName>
    <definedName name="к28" localSheetId="5">#REF!</definedName>
    <definedName name="к28" localSheetId="8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3">#REF!</definedName>
    <definedName name="к29" localSheetId="5">#REF!</definedName>
    <definedName name="к29" localSheetId="8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3">#REF!</definedName>
    <definedName name="к2п" localSheetId="5">#REF!</definedName>
    <definedName name="к2п" localSheetId="8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3">#REF!</definedName>
    <definedName name="к3" localSheetId="5">#REF!</definedName>
    <definedName name="к3" localSheetId="8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3">#REF!</definedName>
    <definedName name="к30" localSheetId="5">#REF!</definedName>
    <definedName name="к30" localSheetId="8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3">#REF!</definedName>
    <definedName name="к3п" localSheetId="5">#REF!</definedName>
    <definedName name="к3п" localSheetId="8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3">#REF!</definedName>
    <definedName name="к5" localSheetId="5">#REF!</definedName>
    <definedName name="к5" localSheetId="8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3">#REF!</definedName>
    <definedName name="к6" localSheetId="5">#REF!</definedName>
    <definedName name="к6" localSheetId="8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3">#REF!</definedName>
    <definedName name="к7" localSheetId="5">#REF!</definedName>
    <definedName name="к7" localSheetId="8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3">#REF!</definedName>
    <definedName name="к8" localSheetId="5">#REF!</definedName>
    <definedName name="к8" localSheetId="8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3">#REF!</definedName>
    <definedName name="к9" localSheetId="5">#REF!</definedName>
    <definedName name="к9" localSheetId="8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3">#REF!</definedName>
    <definedName name="Кабардино_Балкарская_Республика" localSheetId="5">#REF!</definedName>
    <definedName name="Кабардино_Балкарская_Республика" localSheetId="8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6">#REF!</definedName>
    <definedName name="Кабели_1" localSheetId="3">#REF!</definedName>
    <definedName name="Кабели_1" localSheetId="5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3">#REF!</definedName>
    <definedName name="кабель" localSheetId="5">#REF!</definedName>
    <definedName name="кабель" localSheetId="8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6">#REF!</definedName>
    <definedName name="кака" localSheetId="3">#REF!</definedName>
    <definedName name="кака" localSheetId="5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3">#REF!</definedName>
    <definedName name="Калининградская_область" localSheetId="5">#REF!</definedName>
    <definedName name="Калининградская_область" localSheetId="8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3">#REF!</definedName>
    <definedName name="калплан" localSheetId="5">#REF!</definedName>
    <definedName name="калплан" localSheetId="8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3">#REF!</definedName>
    <definedName name="Калужская_область" localSheetId="5">#REF!</definedName>
    <definedName name="Калужская_область" localSheetId="8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3">#REF!</definedName>
    <definedName name="Камеральных" localSheetId="5">#REF!</definedName>
    <definedName name="Камеральных" localSheetId="8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3">#REF!</definedName>
    <definedName name="Камчатская_область" localSheetId="5">#REF!</definedName>
    <definedName name="Камчатская_область" localSheetId="8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3">#REF!</definedName>
    <definedName name="Камчатская_область_1" localSheetId="5">#REF!</definedName>
    <definedName name="Камчатская_область_1" localSheetId="8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3">#REF!</definedName>
    <definedName name="Карачаево_Черкесская_Республика" localSheetId="5">#REF!</definedName>
    <definedName name="Карачаево_Черкесская_Республика" localSheetId="8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 localSheetId="3">#REF!</definedName>
    <definedName name="Категория_сложности" localSheetId="5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3">#REF!</definedName>
    <definedName name="катя" localSheetId="5">#REF!</definedName>
    <definedName name="катя" localSheetId="8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6">#REF!</definedName>
    <definedName name="КВАРТАЛ2" localSheetId="3">#REF!</definedName>
    <definedName name="КВАРТАЛ2" localSheetId="5">#REF!</definedName>
    <definedName name="КВАРТАЛ2" localSheetId="8">#REF!</definedName>
    <definedName name="КВАРТАЛ2" localSheetId="10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6">#REF!</definedName>
    <definedName name="кгкг" localSheetId="3">#REF!</definedName>
    <definedName name="кгкг" localSheetId="5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3">#REF!</definedName>
    <definedName name="кеке" localSheetId="5">#REF!</definedName>
    <definedName name="кеке" localSheetId="8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3">#REF!</definedName>
    <definedName name="Кемеровская_область" localSheetId="5">#REF!</definedName>
    <definedName name="Кемеровская_область" localSheetId="8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3">#REF!</definedName>
    <definedName name="Кемеровская_область_1" localSheetId="5">#REF!</definedName>
    <definedName name="Кемеровская_область_1" localSheetId="8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3">#REF!</definedName>
    <definedName name="кенрке" localSheetId="5">#REF!</definedName>
    <definedName name="кенрке" localSheetId="8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3">#REF!</definedName>
    <definedName name="кенроолтьб" localSheetId="5">#REF!</definedName>
    <definedName name="кенроолтьб" localSheetId="8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3">#REF!</definedName>
    <definedName name="керл" localSheetId="5">#REF!</definedName>
    <definedName name="керл" localSheetId="8">#REF!</definedName>
    <definedName name="керл">#REF!</definedName>
    <definedName name="КЗ_Имущество" localSheetId="3">#REF!</definedName>
    <definedName name="КЗ_Имущество" localSheetId="5">#REF!</definedName>
    <definedName name="КЗ_Имущество">#REF!</definedName>
    <definedName name="КЗ_ИП" localSheetId="3">#REF!</definedName>
    <definedName name="КЗ_ИП" localSheetId="5">#REF!</definedName>
    <definedName name="КЗ_ИП">#REF!</definedName>
    <definedName name="КЗ_НИОКР" localSheetId="3">#REF!</definedName>
    <definedName name="КЗ_НИОКР" localSheetId="5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3">#REF!</definedName>
    <definedName name="КИП" localSheetId="5">#REF!</definedName>
    <definedName name="КИП" localSheetId="8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6">#REF!</definedName>
    <definedName name="КИПиавтом" localSheetId="3">#REF!</definedName>
    <definedName name="КИПиавтом" localSheetId="5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3">#REF!</definedName>
    <definedName name="Кировская_область" localSheetId="5">#REF!</definedName>
    <definedName name="Кировская_область" localSheetId="8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3">#REF!</definedName>
    <definedName name="Кировская_область_1" localSheetId="5">#REF!</definedName>
    <definedName name="Кировская_область_1" localSheetId="8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4">#REF!</definedName>
    <definedName name="кк" localSheetId="14">#REF!</definedName>
    <definedName name="кк" localSheetId="15">#REF!</definedName>
    <definedName name="кк" localSheetId="3">#REF!</definedName>
    <definedName name="кк" localSheetId="5">#REF!</definedName>
    <definedName name="кк" localSheetId="8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3">#REF!</definedName>
    <definedName name="ккее" localSheetId="5">#REF!</definedName>
    <definedName name="ккее" localSheetId="8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3">#REF!</definedName>
    <definedName name="ккк" localSheetId="5">#REF!</definedName>
    <definedName name="ккк" localSheetId="8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6">#REF!</definedName>
    <definedName name="книга" localSheetId="3">#REF!</definedName>
    <definedName name="книга" localSheetId="5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3">#REF!</definedName>
    <definedName name="Кобщ" localSheetId="5">#REF!</definedName>
    <definedName name="Кобщ" localSheetId="8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3">#REF!</definedName>
    <definedName name="КОД" localSheetId="5">#REF!</definedName>
    <definedName name="КОД" localSheetId="8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3">#REF!</definedName>
    <definedName name="кол" localSheetId="5">#REF!</definedName>
    <definedName name="кол" localSheetId="8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3">#REF!</definedName>
    <definedName name="Количество_землепользователей" localSheetId="5">#REF!</definedName>
    <definedName name="Количество_землепользователей" localSheetId="8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3">#REF!</definedName>
    <definedName name="Количество_контуров" localSheetId="5">#REF!</definedName>
    <definedName name="Количество_контуров" localSheetId="8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3">#REF!</definedName>
    <definedName name="Количество_культур" localSheetId="5">#REF!</definedName>
    <definedName name="Количество_культур" localSheetId="8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 localSheetId="3">#REF!</definedName>
    <definedName name="Количество_планшетов" localSheetId="5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3">#REF!</definedName>
    <definedName name="Количество_предприятий" localSheetId="5">#REF!</definedName>
    <definedName name="Количество_предприятий" localSheetId="8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3">#REF!</definedName>
    <definedName name="Количество_согласований" localSheetId="5">#REF!</definedName>
    <definedName name="Количество_согласований" localSheetId="8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6">#REF!</definedName>
    <definedName name="ком." localSheetId="3">#REF!</definedName>
    <definedName name="ком." localSheetId="5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3">#REF!</definedName>
    <definedName name="Командировочные_расходы" localSheetId="5">#REF!</definedName>
    <definedName name="Командировочные_расходы" localSheetId="8">#REF!</definedName>
    <definedName name="Командировочные_расходы">#REF!</definedName>
    <definedName name="Компания" localSheetId="3">#REF!</definedName>
    <definedName name="Компания" localSheetId="5">#REF!</definedName>
    <definedName name="Компания">#REF!</definedName>
    <definedName name="комплект" localSheetId="6">#REF!</definedName>
    <definedName name="комплект" localSheetId="3">#REF!</definedName>
    <definedName name="комплект" localSheetId="5">#REF!</definedName>
    <definedName name="комплект" localSheetId="7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6">#REF!</definedName>
    <definedName name="конкурс" localSheetId="3">#REF!</definedName>
    <definedName name="конкурс" localSheetId="5">#REF!</definedName>
    <definedName name="конкурс" localSheetId="8">#REF!</definedName>
    <definedName name="конкурс" localSheetId="10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6">#REF!</definedName>
    <definedName name="Контроллер_1" localSheetId="3">#REF!</definedName>
    <definedName name="Контроллер_1" localSheetId="5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3">#REF!</definedName>
    <definedName name="кор" localSheetId="5">#REF!</definedName>
    <definedName name="кор" localSheetId="8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3">#REF!</definedName>
    <definedName name="кореал" localSheetId="5">#REF!</definedName>
    <definedName name="кореал" localSheetId="8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3">#REF!</definedName>
    <definedName name="Корнеева" localSheetId="5">#REF!</definedName>
    <definedName name="Корнеева" localSheetId="8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4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6">{#N/A,#N/A,FALSE,"Шаблон_Спец1"}</definedName>
    <definedName name="корр" localSheetId="3">{#N/A,#N/A,FALSE,"Шаблон_Спец1"}</definedName>
    <definedName name="корр" localSheetId="5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 localSheetId="3">#REF!</definedName>
    <definedName name="Костромская_область" localSheetId="5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6">#REF!</definedName>
    <definedName name="КОЭФ3" localSheetId="3">#REF!</definedName>
    <definedName name="КОЭФ3" localSheetId="5">#REF!</definedName>
    <definedName name="КОЭФ3" localSheetId="8">#REF!</definedName>
    <definedName name="КОЭФ3" localSheetId="10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6">#REF!</definedName>
    <definedName name="КоэфБезПоля" localSheetId="3">#REF!</definedName>
    <definedName name="КоэфБезПоля" localSheetId="5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3">#REF!</definedName>
    <definedName name="КоэфГорЗак" localSheetId="5">#REF!</definedName>
    <definedName name="КоэфГорЗак" localSheetId="8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6">#REF!</definedName>
    <definedName name="Коэффициент" localSheetId="3">#REF!</definedName>
    <definedName name="Коэффициент" localSheetId="5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3">#REF!</definedName>
    <definedName name="кп" localSheetId="5">#REF!</definedName>
    <definedName name="кп" localSheetId="8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6">#REF!</definedName>
    <definedName name="крас" localSheetId="3">#REF!</definedName>
    <definedName name="крас" localSheetId="5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3">#REF!</definedName>
    <definedName name="Краснодарский_край" localSheetId="5">#REF!</definedName>
    <definedName name="Краснодарский_край" localSheetId="8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3">#REF!</definedName>
    <definedName name="Красноярский_край" localSheetId="5">#REF!</definedName>
    <definedName name="Красноярский_край" localSheetId="8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3">#REF!</definedName>
    <definedName name="Красноярский_край_1" localSheetId="5">#REF!</definedName>
    <definedName name="Красноярский_край_1" localSheetId="8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6">#REF!</definedName>
    <definedName name="_xlnm.Criteria" localSheetId="3">#REF!</definedName>
    <definedName name="_xlnm.Criteria" localSheetId="5">#REF!</definedName>
    <definedName name="_xlnm.Criteria" localSheetId="8">#REF!</definedName>
    <definedName name="_xlnm.Criteria" localSheetId="10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6">#REF!</definedName>
    <definedName name="куку" localSheetId="3">#REF!</definedName>
    <definedName name="куку" localSheetId="5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3">#REF!</definedName>
    <definedName name="Курганская_область" localSheetId="5">#REF!</definedName>
    <definedName name="Курганская_область" localSheetId="8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3">#REF!</definedName>
    <definedName name="Курганская_область_1" localSheetId="5">#REF!</definedName>
    <definedName name="Курганская_область_1" localSheetId="8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3">#REF!</definedName>
    <definedName name="курс" localSheetId="5">#REF!</definedName>
    <definedName name="курс" localSheetId="8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3">#REF!</definedName>
    <definedName name="Курс_1" localSheetId="5">#REF!</definedName>
    <definedName name="Курс_1" localSheetId="8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3">#REF!</definedName>
    <definedName name="курс_дол" localSheetId="5">#REF!</definedName>
    <definedName name="курс_дол" localSheetId="8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6">#REF!</definedName>
    <definedName name="Курс_доллара_США" localSheetId="3">#REF!</definedName>
    <definedName name="Курс_доллара_США" localSheetId="5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3">#REF!</definedName>
    <definedName name="курс1" localSheetId="5">#REF!</definedName>
    <definedName name="курс1" localSheetId="8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3">#REF!</definedName>
    <definedName name="Курская_область" localSheetId="5">#REF!</definedName>
    <definedName name="Курская_область" localSheetId="8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3">#REF!</definedName>
    <definedName name="кшн" localSheetId="5">#REF!</definedName>
    <definedName name="кшн" localSheetId="8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6">#REF!</definedName>
    <definedName name="лаборатория" localSheetId="3">#REF!</definedName>
    <definedName name="лаборатория" localSheetId="5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3">#REF!</definedName>
    <definedName name="ЛабШурфов" localSheetId="5">#REF!</definedName>
    <definedName name="ЛабШурфов" localSheetId="8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3">#REF!</definedName>
    <definedName name="лв" localSheetId="5">#REF!</definedName>
    <definedName name="лв" localSheetId="8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3">#REF!</definedName>
    <definedName name="лвнг" localSheetId="5">#REF!</definedName>
    <definedName name="лвнг" localSheetId="8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4">#REF!</definedName>
    <definedName name="лд" localSheetId="14">#REF!</definedName>
    <definedName name="лд" localSheetId="15">#REF!</definedName>
    <definedName name="лд" localSheetId="3">#REF!</definedName>
    <definedName name="лд" localSheetId="5">#REF!</definedName>
    <definedName name="лд" localSheetId="8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4">#REF!</definedName>
    <definedName name="лдд" localSheetId="14">#REF!</definedName>
    <definedName name="лдд" localSheetId="15">#REF!</definedName>
    <definedName name="лдд" localSheetId="3">#REF!</definedName>
    <definedName name="лдд" localSheetId="5">#REF!</definedName>
    <definedName name="лдд" localSheetId="8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3">#REF!</definedName>
    <definedName name="лдллл" localSheetId="5">#REF!</definedName>
    <definedName name="лдллл" localSheetId="8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6">#REF!</definedName>
    <definedName name="ленин" localSheetId="3">#REF!</definedName>
    <definedName name="ленин" localSheetId="5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3">#REF!</definedName>
    <definedName name="Ленинградская_область" localSheetId="5">#REF!</definedName>
    <definedName name="Ленинградская_область" localSheetId="8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6">#REF!</definedName>
    <definedName name="ЛимитУРС_ПИР" localSheetId="3">#REF!</definedName>
    <definedName name="ЛимитУРС_ПИР" localSheetId="5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3">#REF!</definedName>
    <definedName name="Липецкая_область" localSheetId="5">#REF!</definedName>
    <definedName name="Липецкая_область" localSheetId="8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3">#REF!</definedName>
    <definedName name="лист" localSheetId="5">#REF!</definedName>
    <definedName name="лист" localSheetId="8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3">#REF!</definedName>
    <definedName name="Лифты" localSheetId="5">#REF!</definedName>
    <definedName name="Лифты" localSheetId="8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3">#REF!</definedName>
    <definedName name="лкон" localSheetId="5">#REF!</definedName>
    <definedName name="лкон" localSheetId="8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4">#REF!</definedName>
    <definedName name="лл" localSheetId="14">#REF!</definedName>
    <definedName name="лл" localSheetId="15">#REF!</definedName>
    <definedName name="лл" localSheetId="3">#REF!</definedName>
    <definedName name="лл" localSheetId="5">#REF!</definedName>
    <definedName name="лл" localSheetId="8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3">#REF!</definedName>
    <definedName name="ллддд" localSheetId="5">#REF!</definedName>
    <definedName name="ллддд" localSheetId="8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3">#REF!</definedName>
    <definedName name="ллдж" localSheetId="5">#REF!</definedName>
    <definedName name="ллдж" localSheetId="8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4">#REF!</definedName>
    <definedName name="ллл" localSheetId="14">#REF!</definedName>
    <definedName name="ллл" localSheetId="15">#REF!</definedName>
    <definedName name="ллл" localSheetId="3">#REF!</definedName>
    <definedName name="ллл" localSheetId="5">#REF!</definedName>
    <definedName name="ллл" localSheetId="8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3">#REF!</definedName>
    <definedName name="лн" localSheetId="5">#REF!</definedName>
    <definedName name="лн" localSheetId="8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3">#REF!</definedName>
    <definedName name="лнвг" localSheetId="5">#REF!</definedName>
    <definedName name="лнвг" localSheetId="8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3">#REF!</definedName>
    <definedName name="лнгва" localSheetId="5">#REF!</definedName>
    <definedName name="лнгва" localSheetId="8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3">#REF!</definedName>
    <definedName name="ло" localSheetId="5">#REF!</definedName>
    <definedName name="ло" localSheetId="8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3">#REF!</definedName>
    <definedName name="ловпр" localSheetId="5">#REF!</definedName>
    <definedName name="ловпр" localSheetId="8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3">#REF!</definedName>
    <definedName name="логалгнеелн" localSheetId="5">#REF!</definedName>
    <definedName name="логалгнеелн" localSheetId="8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3">#REF!</definedName>
    <definedName name="лодло" localSheetId="5">#REF!</definedName>
    <definedName name="лодло" localSheetId="8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3">#REF!</definedName>
    <definedName name="лодол" localSheetId="5">#REF!</definedName>
    <definedName name="лодол" localSheetId="8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3">#REF!</definedName>
    <definedName name="лол" localSheetId="5">#REF!</definedName>
    <definedName name="лол" localSheetId="8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3">#REF!</definedName>
    <definedName name="лорщшгошщлдбжд" localSheetId="5">#REF!</definedName>
    <definedName name="лорщшгошщлдбжд" localSheetId="8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3">#REF!</definedName>
    <definedName name="лпрра" localSheetId="5">#REF!</definedName>
    <definedName name="лпрра" localSheetId="8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3">#REF!</definedName>
    <definedName name="лрал" localSheetId="5">#REF!</definedName>
    <definedName name="лрал" localSheetId="8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3">#REF!</definedName>
    <definedName name="лрлд" localSheetId="5">#REF!</definedName>
    <definedName name="лрлд" localSheetId="8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3">#REF!</definedName>
    <definedName name="лрр" localSheetId="5">#REF!</definedName>
    <definedName name="лрр" localSheetId="8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6">#REF!</definedName>
    <definedName name="М" localSheetId="3">#REF!</definedName>
    <definedName name="М" localSheetId="5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 localSheetId="3">#REF!</definedName>
    <definedName name="Магаданская_область" localSheetId="5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3">#REF!</definedName>
    <definedName name="Магаданская_область_1" localSheetId="5">#REF!</definedName>
    <definedName name="Магаданская_область_1" localSheetId="8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6">#REF!</definedName>
    <definedName name="МАРЖА" localSheetId="3">#REF!</definedName>
    <definedName name="МАРЖА" localSheetId="5">#REF!</definedName>
    <definedName name="МАРЖА" localSheetId="8">#REF!</definedName>
    <definedName name="МАРЖА" localSheetId="10">#REF!</definedName>
    <definedName name="МАРЖА">#REF!</definedName>
    <definedName name="матер" localSheetId="3">#REF!</definedName>
    <definedName name="матер" localSheetId="5">#REF!</definedName>
    <definedName name="матер">#REF!</definedName>
    <definedName name="матер." localSheetId="3">#REF!</definedName>
    <definedName name="матер." localSheetId="5">#REF!</definedName>
    <definedName name="матер.">#REF!</definedName>
    <definedName name="матер.рем" localSheetId="3">#REF!</definedName>
    <definedName name="матер.рем" localSheetId="5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3">#REF!</definedName>
    <definedName name="Месяцы" localSheetId="5">#REF!</definedName>
    <definedName name="Месяцы" localSheetId="8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3">#REF!</definedName>
    <definedName name="Месяцы2" localSheetId="5">#REF!</definedName>
    <definedName name="Месяцы2" localSheetId="8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3">#REF!</definedName>
    <definedName name="Месяцы3" localSheetId="5">#REF!</definedName>
    <definedName name="Месяцы3" localSheetId="8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6">#REF!</definedName>
    <definedName name="МИ_Т" localSheetId="3">#REF!</definedName>
    <definedName name="МИ_Т" localSheetId="5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3">#REF!</definedName>
    <definedName name="МИА5" localSheetId="5">#REF!</definedName>
    <definedName name="МИА5" localSheetId="8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4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6">{0,"овz";1,"z";2,"аz";5,"овz"}</definedName>
    <definedName name="мил" localSheetId="3">{0,"овz";1,"z";2,"аz";5,"овz"}</definedName>
    <definedName name="мил" localSheetId="5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6">#REF!</definedName>
    <definedName name="мин" localSheetId="3">#REF!</definedName>
    <definedName name="мин" localSheetId="5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3">#REF!</definedName>
    <definedName name="мись" localSheetId="5">#REF!</definedName>
    <definedName name="мись" localSheetId="8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3">#REF!</definedName>
    <definedName name="мит" localSheetId="5">#REF!</definedName>
    <definedName name="мит" localSheetId="8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6">#REF!</definedName>
    <definedName name="мм" localSheetId="3">#REF!</definedName>
    <definedName name="мм" localSheetId="5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3">#REF!</definedName>
    <definedName name="МММММММММ" localSheetId="5">#REF!</definedName>
    <definedName name="МММММММММ" localSheetId="8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3">#REF!</definedName>
    <definedName name="мн" localSheetId="5">#REF!</definedName>
    <definedName name="мн" localSheetId="8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4">#REF!</definedName>
    <definedName name="Модель2" localSheetId="14">#REF!</definedName>
    <definedName name="Модель2" localSheetId="15">#REF!</definedName>
    <definedName name="Модель2" localSheetId="3">#REF!</definedName>
    <definedName name="Модель2" localSheetId="5">#REF!</definedName>
    <definedName name="Модель2" localSheetId="8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3">#REF!</definedName>
    <definedName name="мойка" localSheetId="5">#REF!</definedName>
    <definedName name="мойка" localSheetId="8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6">#REF!</definedName>
    <definedName name="Монтаж" localSheetId="3">#REF!</definedName>
    <definedName name="Монтаж" localSheetId="5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3">#REF!</definedName>
    <definedName name="Монтажные_работы_в_базисных_ценах" localSheetId="5">#REF!</definedName>
    <definedName name="Монтажные_работы_в_базисных_ценах" localSheetId="8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6">#REF!</definedName>
    <definedName name="Московская_область" localSheetId="3">#REF!</definedName>
    <definedName name="Московская_область" localSheetId="5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3">#REF!</definedName>
    <definedName name="мотаж2" localSheetId="5">#REF!</definedName>
    <definedName name="мотаж2" localSheetId="8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3">#REF!</definedName>
    <definedName name="мпртмит" localSheetId="5">#REF!</definedName>
    <definedName name="мпртмит" localSheetId="8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3">#REF!</definedName>
    <definedName name="мтч" localSheetId="5">#REF!</definedName>
    <definedName name="мтч" localSheetId="8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3">#REF!</definedName>
    <definedName name="мтьюп" localSheetId="5">#REF!</definedName>
    <definedName name="мтьюп" localSheetId="8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6">#REF!</definedName>
    <definedName name="Мурманская_область" localSheetId="3">#REF!</definedName>
    <definedName name="Мурманская_область" localSheetId="5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3">#REF!</definedName>
    <definedName name="Мурманская_область_1" localSheetId="5">#REF!</definedName>
    <definedName name="Мурманская_область_1" localSheetId="8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6">#REF!</definedName>
    <definedName name="над" localSheetId="3">#REF!</definedName>
    <definedName name="над" localSheetId="5">#REF!</definedName>
    <definedName name="над" localSheetId="8">#REF!</definedName>
    <definedName name="над" localSheetId="10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6">#REF!</definedName>
    <definedName name="Название_проекта" localSheetId="3">#REF!</definedName>
    <definedName name="Название_проекта" localSheetId="5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 localSheetId="3">#REF!</definedName>
    <definedName name="Наименование_группы_строек" localSheetId="5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3">#REF!</definedName>
    <definedName name="Наименование_локальной_сметы" localSheetId="5">#REF!</definedName>
    <definedName name="Наименование_локальной_сметы" localSheetId="8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3">#REF!</definedName>
    <definedName name="Наименование_объекта" localSheetId="5">#REF!</definedName>
    <definedName name="Наименование_объекта" localSheetId="8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3">#REF!</definedName>
    <definedName name="Наименование_объектной_сметы" localSheetId="5">#REF!</definedName>
    <definedName name="Наименование_объектной_сметы" localSheetId="8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3">#REF!</definedName>
    <definedName name="Наименование_организации_заказчика" localSheetId="5">#REF!</definedName>
    <definedName name="Наименование_организации_заказчика" localSheetId="8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3">#REF!</definedName>
    <definedName name="Наименование_очереди" localSheetId="5">#REF!</definedName>
    <definedName name="Наименование_очереди" localSheetId="8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3">#REF!</definedName>
    <definedName name="Наименование_проектной_организации" localSheetId="5">#REF!</definedName>
    <definedName name="Наименование_проектной_организации" localSheetId="8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3">#REF!</definedName>
    <definedName name="Наименование_пускового_комплекса" localSheetId="5">#REF!</definedName>
    <definedName name="Наименование_пускового_комплекса" localSheetId="8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3">#REF!</definedName>
    <definedName name="Наименование_сводного_сметного_расчета" localSheetId="5">#REF!</definedName>
    <definedName name="Наименование_сводного_сметного_расчета" localSheetId="8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3">#REF!</definedName>
    <definedName name="Наименование_строительства" localSheetId="5">#REF!</definedName>
    <definedName name="Наименование_строительства" localSheetId="8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3">#REF!</definedName>
    <definedName name="Наименование_стройки" localSheetId="5">#REF!</definedName>
    <definedName name="Наименование_стройки" localSheetId="8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3">#REF!</definedName>
    <definedName name="накладные" localSheetId="5">#REF!</definedName>
    <definedName name="накладные" localSheetId="8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3">#REF!</definedName>
    <definedName name="науки" localSheetId="5">#REF!</definedName>
    <definedName name="науки" localSheetId="8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6">#REF!</definedName>
    <definedName name="нвле" localSheetId="3">#REF!</definedName>
    <definedName name="нвле" localSheetId="5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3">#REF!</definedName>
    <definedName name="нгагл" localSheetId="5">#REF!</definedName>
    <definedName name="нгагл" localSheetId="8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3">#REF!</definedName>
    <definedName name="нго" localSheetId="5">#REF!</definedName>
    <definedName name="нго" localSheetId="8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3">#REF!</definedName>
    <definedName name="нгпнрап" localSheetId="5">#REF!</definedName>
    <definedName name="нгпнрап" localSheetId="8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3">#REF!</definedName>
    <definedName name="НДС" localSheetId="5">#REF!</definedName>
    <definedName name="НДС" localSheetId="8">#REF!</definedName>
    <definedName name="НДС">#REF!</definedName>
    <definedName name="НДСИмущество" localSheetId="3">#REF!</definedName>
    <definedName name="НДСИмущество" localSheetId="5">#REF!</definedName>
    <definedName name="НДСИмущество">#REF!</definedName>
    <definedName name="НДСИП" localSheetId="3">#REF!</definedName>
    <definedName name="НДСИП" localSheetId="5">#REF!</definedName>
    <definedName name="НДСИП">#REF!</definedName>
    <definedName name="НДСНИОКР" localSheetId="3">#REF!</definedName>
    <definedName name="НДСНИОКР" localSheetId="5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3">#REF!</definedName>
    <definedName name="нево" localSheetId="5">#REF!</definedName>
    <definedName name="нево" localSheetId="8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6">#REF!</definedName>
    <definedName name="нер" localSheetId="3">#REF!</definedName>
    <definedName name="нер" localSheetId="5">#REF!</definedName>
    <definedName name="нер" localSheetId="8">#REF!</definedName>
    <definedName name="нер" localSheetId="10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6">#REF!</definedName>
    <definedName name="неуо" localSheetId="3">#REF!</definedName>
    <definedName name="неуо" localSheetId="5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3">#REF!</definedName>
    <definedName name="Нижегородская_область" localSheetId="5">#REF!</definedName>
    <definedName name="Нижегородская_область" localSheetId="8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3">#REF!</definedName>
    <definedName name="Нижняя_часть" localSheetId="5">#REF!</definedName>
    <definedName name="Нижняя_часть" localSheetId="8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3">#REF!</definedName>
    <definedName name="нии" localSheetId="5">#REF!</definedName>
    <definedName name="нии" localSheetId="8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4">#REF!</definedName>
    <definedName name="нн" localSheetId="14">#REF!</definedName>
    <definedName name="нн" localSheetId="15">#REF!</definedName>
    <definedName name="нн" localSheetId="3">#REF!</definedName>
    <definedName name="нн" localSheetId="5">#REF!</definedName>
    <definedName name="нн" localSheetId="8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3">#REF!</definedName>
    <definedName name="но" localSheetId="5">#REF!</definedName>
    <definedName name="но" localSheetId="8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3">#REF!</definedName>
    <definedName name="Новгородская_область" localSheetId="5">#REF!</definedName>
    <definedName name="Новгородская_область" localSheetId="8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3">#REF!</definedName>
    <definedName name="Новосибирская_область" localSheetId="5">#REF!</definedName>
    <definedName name="Новосибирская_область" localSheetId="8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3">#REF!</definedName>
    <definedName name="Новосибирская_область_1" localSheetId="5">#REF!</definedName>
    <definedName name="Новосибирская_область_1" localSheetId="8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6">#REF!</definedName>
    <definedName name="новый" localSheetId="3">#REF!</definedName>
    <definedName name="новый" localSheetId="5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3">#REF!</definedName>
    <definedName name="Номер" localSheetId="5">#REF!</definedName>
    <definedName name="Номер" localSheetId="8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3">#REF!</definedName>
    <definedName name="Номер_договора" localSheetId="5">#REF!</definedName>
    <definedName name="Номер_договора" localSheetId="8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3">#REF!</definedName>
    <definedName name="Номер_пп" localSheetId="5">#REF!</definedName>
    <definedName name="Номер_пп" localSheetId="8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3">#REF!</definedName>
    <definedName name="Номер_раздела" localSheetId="5">#REF!</definedName>
    <definedName name="Номер_раздела" localSheetId="8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6">#REF!</definedName>
    <definedName name="НормаАУП_на_УЕ" localSheetId="3">#REF!</definedName>
    <definedName name="НормаАУП_на_УЕ" localSheetId="5">#REF!</definedName>
    <definedName name="НормаАУП_на_УЕ" localSheetId="7">#REF!</definedName>
    <definedName name="НормаАУП_на_УЕ">#REF!</definedName>
    <definedName name="НормаПП_на_УЕ" localSheetId="6">#REF!</definedName>
    <definedName name="НормаПП_на_УЕ" localSheetId="3">#REF!</definedName>
    <definedName name="НормаПП_на_УЕ" localSheetId="5">#REF!</definedName>
    <definedName name="НормаПП_на_УЕ" localSheetId="7">#REF!</definedName>
    <definedName name="НормаПП_на_УЕ">#REF!</definedName>
    <definedName name="НормаРостаУЕ" localSheetId="6">#REF!</definedName>
    <definedName name="НормаРостаУЕ" localSheetId="3">#REF!</definedName>
    <definedName name="НормаРостаУЕ" localSheetId="5">#REF!</definedName>
    <definedName name="НормаРостаУЕ" localSheetId="7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4">граж</definedName>
    <definedName name="нр" localSheetId="13">граж</definedName>
    <definedName name="нр" localSheetId="15">граж</definedName>
    <definedName name="нр" localSheetId="11">граж</definedName>
    <definedName name="нр" localSheetId="6">граж</definedName>
    <definedName name="нр" localSheetId="3">граж</definedName>
    <definedName name="нр" localSheetId="5">граж</definedName>
    <definedName name="нр" localSheetId="7">граж</definedName>
    <definedName name="нр" localSheetId="8">граж</definedName>
    <definedName name="нр" localSheetId="12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6">#REF!</definedName>
    <definedName name="о" localSheetId="3">#REF!</definedName>
    <definedName name="о" localSheetId="5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6">#REF!</definedName>
    <definedName name="об" localSheetId="3">#REF!</definedName>
    <definedName name="об" localSheetId="5">#REF!</definedName>
    <definedName name="об" localSheetId="8">#REF!</definedName>
    <definedName name="об" localSheetId="10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6">'Прил. 3'!$A$1:$H$43</definedName>
    <definedName name="_xlnm.Print_Area" localSheetId="3">'Прил.1 Сравнит табл'!$A$1:$D$32</definedName>
    <definedName name="_xlnm.Print_Area" localSheetId="5">'Прил.2 Расч стоим'!$A$1:$J$26</definedName>
    <definedName name="_xlnm.Print_Area" localSheetId="7">'Прил.4 РМ'!$A$1:$E$48</definedName>
    <definedName name="_xlnm.Print_Area" localSheetId="8">'Прил.5 Расчет СМР и ОБ'!$A$1:$J$64</definedName>
    <definedName name="_xlnm.Print_Area" localSheetId="9">'Прил.6 Расчет ОБ'!$A$1:$G$20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3">#REF!</definedName>
    <definedName name="Область_печати_ИМ" localSheetId="5">#REF!</definedName>
    <definedName name="Область_печати_ИМ" localSheetId="8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3">#REF!</definedName>
    <definedName name="Оборудование_в_базисных_ценах" localSheetId="5">#REF!</definedName>
    <definedName name="Оборудование_в_базисных_ценах" localSheetId="8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 localSheetId="3">#REF!</definedName>
    <definedName name="Обоснование_поправки" localSheetId="5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6">#REF!</definedName>
    <definedName name="объем___0" localSheetId="3">#REF!</definedName>
    <definedName name="объем___0" localSheetId="5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3">#REF!</definedName>
    <definedName name="объем___0___0" localSheetId="5">#REF!</definedName>
    <definedName name="объем___0___0" localSheetId="8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3">#REF!</definedName>
    <definedName name="объем___0___0___0" localSheetId="5">#REF!</definedName>
    <definedName name="объем___0___0___0" localSheetId="8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3">#REF!</definedName>
    <definedName name="объем___0___0___0___0" localSheetId="5">#REF!</definedName>
    <definedName name="объем___0___0___0___0" localSheetId="8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3">#REF!</definedName>
    <definedName name="объем___0___0___2" localSheetId="5">#REF!</definedName>
    <definedName name="объем___0___0___2" localSheetId="8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3">#REF!</definedName>
    <definedName name="объем___0___0___3" localSheetId="5">#REF!</definedName>
    <definedName name="объем___0___0___3" localSheetId="8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3">#REF!</definedName>
    <definedName name="объем___0___0___4" localSheetId="5">#REF!</definedName>
    <definedName name="объем___0___0___4" localSheetId="8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3">#REF!</definedName>
    <definedName name="объем___0___1" localSheetId="5">#REF!</definedName>
    <definedName name="объем___0___1" localSheetId="8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3">#REF!</definedName>
    <definedName name="объем___0___10" localSheetId="5">#REF!</definedName>
    <definedName name="объем___0___10" localSheetId="8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3">#REF!</definedName>
    <definedName name="объем___0___12" localSheetId="5">#REF!</definedName>
    <definedName name="объем___0___12" localSheetId="8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3">#REF!</definedName>
    <definedName name="объем___0___2" localSheetId="5">#REF!</definedName>
    <definedName name="объем___0___2" localSheetId="8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3">#REF!</definedName>
    <definedName name="объем___0___2___0" localSheetId="5">#REF!</definedName>
    <definedName name="объем___0___2___0" localSheetId="8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3">#REF!</definedName>
    <definedName name="объем___0___3" localSheetId="5">#REF!</definedName>
    <definedName name="объем___0___3" localSheetId="8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3">#REF!</definedName>
    <definedName name="объем___0___4" localSheetId="5">#REF!</definedName>
    <definedName name="объем___0___4" localSheetId="8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3">#REF!</definedName>
    <definedName name="объем___0___5" localSheetId="5">#REF!</definedName>
    <definedName name="объем___0___5" localSheetId="8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3">#REF!</definedName>
    <definedName name="объем___0___6" localSheetId="5">#REF!</definedName>
    <definedName name="объем___0___6" localSheetId="8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3">#REF!</definedName>
    <definedName name="объем___0___8" localSheetId="5">#REF!</definedName>
    <definedName name="объем___0___8" localSheetId="8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3">#REF!</definedName>
    <definedName name="объем___1" localSheetId="5">#REF!</definedName>
    <definedName name="объем___1" localSheetId="8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3">#REF!</definedName>
    <definedName name="объем___1___0" localSheetId="5">#REF!</definedName>
    <definedName name="объем___1___0" localSheetId="8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3">#REF!</definedName>
    <definedName name="объем___10" localSheetId="5">#REF!</definedName>
    <definedName name="объем___10" localSheetId="8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6">#REF!</definedName>
    <definedName name="объем___10___0___0" localSheetId="3">#REF!</definedName>
    <definedName name="объем___10___0___0" localSheetId="5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3">#REF!</definedName>
    <definedName name="объем___10___1" localSheetId="5">#REF!</definedName>
    <definedName name="объем___10___1" localSheetId="8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3">#REF!</definedName>
    <definedName name="объем___10___10" localSheetId="5">#REF!</definedName>
    <definedName name="объем___10___10" localSheetId="8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3">#REF!</definedName>
    <definedName name="объем___10___12" localSheetId="5">#REF!</definedName>
    <definedName name="объем___10___12" localSheetId="8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6">#REF!</definedName>
    <definedName name="объем___11" localSheetId="3">#REF!</definedName>
    <definedName name="объем___11" localSheetId="5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6">#REF!</definedName>
    <definedName name="объем___11___10" localSheetId="3">#REF!</definedName>
    <definedName name="объем___11___10" localSheetId="5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3">#REF!</definedName>
    <definedName name="объем___11___2" localSheetId="5">#REF!</definedName>
    <definedName name="объем___11___2" localSheetId="8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3">#REF!</definedName>
    <definedName name="объем___11___4" localSheetId="5">#REF!</definedName>
    <definedName name="объем___11___4" localSheetId="8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3">#REF!</definedName>
    <definedName name="объем___11___6" localSheetId="5">#REF!</definedName>
    <definedName name="объем___11___6" localSheetId="8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3">#REF!</definedName>
    <definedName name="объем___11___8" localSheetId="5">#REF!</definedName>
    <definedName name="объем___11___8" localSheetId="8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6">#REF!</definedName>
    <definedName name="объем___2" localSheetId="3">#REF!</definedName>
    <definedName name="объем___2" localSheetId="5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3">#REF!</definedName>
    <definedName name="объем___2___0" localSheetId="5">#REF!</definedName>
    <definedName name="объем___2___0" localSheetId="8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3">#REF!</definedName>
    <definedName name="объем___2___0___0" localSheetId="5">#REF!</definedName>
    <definedName name="объем___2___0___0" localSheetId="8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3">#REF!</definedName>
    <definedName name="объем___2___0___0___0" localSheetId="5">#REF!</definedName>
    <definedName name="объем___2___0___0___0" localSheetId="8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3">#REF!</definedName>
    <definedName name="объем___2___1" localSheetId="5">#REF!</definedName>
    <definedName name="объем___2___1" localSheetId="8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3">#REF!</definedName>
    <definedName name="объем___2___10" localSheetId="5">#REF!</definedName>
    <definedName name="объем___2___10" localSheetId="8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3">#REF!</definedName>
    <definedName name="объем___2___12" localSheetId="5">#REF!</definedName>
    <definedName name="объем___2___12" localSheetId="8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3">#REF!</definedName>
    <definedName name="объем___2___2" localSheetId="5">#REF!</definedName>
    <definedName name="объем___2___2" localSheetId="8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3">#REF!</definedName>
    <definedName name="объем___2___3" localSheetId="5">#REF!</definedName>
    <definedName name="объем___2___3" localSheetId="8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3">#REF!</definedName>
    <definedName name="объем___2___4" localSheetId="5">#REF!</definedName>
    <definedName name="объем___2___4" localSheetId="8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3">#REF!</definedName>
    <definedName name="объем___2___6" localSheetId="5">#REF!</definedName>
    <definedName name="объем___2___6" localSheetId="8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3">#REF!</definedName>
    <definedName name="объем___2___8" localSheetId="5">#REF!</definedName>
    <definedName name="объем___2___8" localSheetId="8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3">#REF!</definedName>
    <definedName name="объем___3" localSheetId="5">#REF!</definedName>
    <definedName name="объем___3" localSheetId="8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3">#REF!</definedName>
    <definedName name="объем___3___0" localSheetId="5">#REF!</definedName>
    <definedName name="объем___3___0" localSheetId="8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6">#REF!</definedName>
    <definedName name="объем___3___10" localSheetId="3">#REF!</definedName>
    <definedName name="объем___3___10" localSheetId="5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3">#REF!</definedName>
    <definedName name="объем___3___2" localSheetId="5">#REF!</definedName>
    <definedName name="объем___3___2" localSheetId="8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3">#REF!</definedName>
    <definedName name="объем___3___3" localSheetId="5">#REF!</definedName>
    <definedName name="объем___3___3" localSheetId="8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3">#REF!</definedName>
    <definedName name="объем___3___4" localSheetId="5">#REF!</definedName>
    <definedName name="объем___3___4" localSheetId="8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3">#REF!</definedName>
    <definedName name="объем___3___6" localSheetId="5">#REF!</definedName>
    <definedName name="объем___3___6" localSheetId="8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3">#REF!</definedName>
    <definedName name="объем___3___8" localSheetId="5">#REF!</definedName>
    <definedName name="объем___3___8" localSheetId="8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3">#REF!</definedName>
    <definedName name="объем___4" localSheetId="5">#REF!</definedName>
    <definedName name="объем___4" localSheetId="8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6">#REF!</definedName>
    <definedName name="объем___4___0___0" localSheetId="3">#REF!</definedName>
    <definedName name="объем___4___0___0" localSheetId="5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3">#REF!</definedName>
    <definedName name="объем___4___0___0___0" localSheetId="5">#REF!</definedName>
    <definedName name="объем___4___0___0___0" localSheetId="8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3">#REF!</definedName>
    <definedName name="объем___4___10" localSheetId="5">#REF!</definedName>
    <definedName name="объем___4___10" localSheetId="8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3">#REF!</definedName>
    <definedName name="объем___4___12" localSheetId="5">#REF!</definedName>
    <definedName name="объем___4___12" localSheetId="8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3">#REF!</definedName>
    <definedName name="объем___4___2" localSheetId="5">#REF!</definedName>
    <definedName name="объем___4___2" localSheetId="8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3">#REF!</definedName>
    <definedName name="объем___4___3" localSheetId="5">#REF!</definedName>
    <definedName name="объем___4___3" localSheetId="8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3">#REF!</definedName>
    <definedName name="объем___4___4" localSheetId="5">#REF!</definedName>
    <definedName name="объем___4___4" localSheetId="8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3">#REF!</definedName>
    <definedName name="объем___4___6" localSheetId="5">#REF!</definedName>
    <definedName name="объем___4___6" localSheetId="8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3">#REF!</definedName>
    <definedName name="объем___4___8" localSheetId="5">#REF!</definedName>
    <definedName name="объем___4___8" localSheetId="8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6">#REF!</definedName>
    <definedName name="объем___5___0" localSheetId="3">#REF!</definedName>
    <definedName name="объем___5___0" localSheetId="5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3">#REF!</definedName>
    <definedName name="объем___5___0___0" localSheetId="5">#REF!</definedName>
    <definedName name="объем___5___0___0" localSheetId="8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3">#REF!</definedName>
    <definedName name="объем___5___0___0___0" localSheetId="5">#REF!</definedName>
    <definedName name="объем___5___0___0___0" localSheetId="8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6">#REF!</definedName>
    <definedName name="объем___6___0" localSheetId="3">#REF!</definedName>
    <definedName name="объем___6___0" localSheetId="5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3">#REF!</definedName>
    <definedName name="объем___6___0___0" localSheetId="5">#REF!</definedName>
    <definedName name="объем___6___0___0" localSheetId="8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3">#REF!</definedName>
    <definedName name="объем___6___0___0___0" localSheetId="5">#REF!</definedName>
    <definedName name="объем___6___0___0___0" localSheetId="8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3">#REF!</definedName>
    <definedName name="объем___6___1" localSheetId="5">#REF!</definedName>
    <definedName name="объем___6___1" localSheetId="8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3">#REF!</definedName>
    <definedName name="объем___6___10" localSheetId="5">#REF!</definedName>
    <definedName name="объем___6___10" localSheetId="8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3">#REF!</definedName>
    <definedName name="объем___6___12" localSheetId="5">#REF!</definedName>
    <definedName name="объем___6___12" localSheetId="8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3">#REF!</definedName>
    <definedName name="объем___6___2" localSheetId="5">#REF!</definedName>
    <definedName name="объем___6___2" localSheetId="8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3">#REF!</definedName>
    <definedName name="объем___6___4" localSheetId="5">#REF!</definedName>
    <definedName name="объем___6___4" localSheetId="8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3">#REF!</definedName>
    <definedName name="объем___6___6" localSheetId="5">#REF!</definedName>
    <definedName name="объем___6___6" localSheetId="8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3">#REF!</definedName>
    <definedName name="объем___6___8" localSheetId="5">#REF!</definedName>
    <definedName name="объем___6___8" localSheetId="8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3">#REF!</definedName>
    <definedName name="объем___7" localSheetId="5">#REF!</definedName>
    <definedName name="объем___7" localSheetId="8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3">#REF!</definedName>
    <definedName name="объем___7___0" localSheetId="5">#REF!</definedName>
    <definedName name="объем___7___0" localSheetId="8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3">#REF!</definedName>
    <definedName name="объем___7___10" localSheetId="5">#REF!</definedName>
    <definedName name="объем___7___10" localSheetId="8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3">#REF!</definedName>
    <definedName name="объем___7___2" localSheetId="5">#REF!</definedName>
    <definedName name="объем___7___2" localSheetId="8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3">#REF!</definedName>
    <definedName name="объем___7___4" localSheetId="5">#REF!</definedName>
    <definedName name="объем___7___4" localSheetId="8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3">#REF!</definedName>
    <definedName name="объем___7___6" localSheetId="5">#REF!</definedName>
    <definedName name="объем___7___6" localSheetId="8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3">#REF!</definedName>
    <definedName name="объем___7___8" localSheetId="5">#REF!</definedName>
    <definedName name="объем___7___8" localSheetId="8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3">#REF!</definedName>
    <definedName name="объем___8" localSheetId="5">#REF!</definedName>
    <definedName name="объем___8" localSheetId="8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3">#REF!</definedName>
    <definedName name="объем___8___0" localSheetId="5">#REF!</definedName>
    <definedName name="объем___8___0" localSheetId="8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3">#REF!</definedName>
    <definedName name="объем___8___0___0" localSheetId="5">#REF!</definedName>
    <definedName name="объем___8___0___0" localSheetId="8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3">#REF!</definedName>
    <definedName name="объем___8___0___0___0" localSheetId="5">#REF!</definedName>
    <definedName name="объем___8___0___0___0" localSheetId="8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3">#REF!</definedName>
    <definedName name="объем___8___1" localSheetId="5">#REF!</definedName>
    <definedName name="объем___8___1" localSheetId="8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3">#REF!</definedName>
    <definedName name="объем___8___10" localSheetId="5">#REF!</definedName>
    <definedName name="объем___8___10" localSheetId="8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3">#REF!</definedName>
    <definedName name="объем___8___12" localSheetId="5">#REF!</definedName>
    <definedName name="объем___8___12" localSheetId="8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3">#REF!</definedName>
    <definedName name="объем___8___2" localSheetId="5">#REF!</definedName>
    <definedName name="объем___8___2" localSheetId="8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3">#REF!</definedName>
    <definedName name="объем___8___4" localSheetId="5">#REF!</definedName>
    <definedName name="объем___8___4" localSheetId="8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3">#REF!</definedName>
    <definedName name="объем___8___6" localSheetId="5">#REF!</definedName>
    <definedName name="объем___8___6" localSheetId="8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3">#REF!</definedName>
    <definedName name="объем___8___8" localSheetId="5">#REF!</definedName>
    <definedName name="объем___8___8" localSheetId="8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3">#REF!</definedName>
    <definedName name="объем___9" localSheetId="5">#REF!</definedName>
    <definedName name="объем___9" localSheetId="8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3">#REF!</definedName>
    <definedName name="объем___9___0" localSheetId="5">#REF!</definedName>
    <definedName name="объем___9___0" localSheetId="8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3">#REF!</definedName>
    <definedName name="объем___9___0___0" localSheetId="5">#REF!</definedName>
    <definedName name="объем___9___0___0" localSheetId="8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3">#REF!</definedName>
    <definedName name="объем___9___0___0___0" localSheetId="5">#REF!</definedName>
    <definedName name="объем___9___0___0___0" localSheetId="8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3">#REF!</definedName>
    <definedName name="объем___9___10" localSheetId="5">#REF!</definedName>
    <definedName name="объем___9___10" localSheetId="8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3">#REF!</definedName>
    <definedName name="объем___9___2" localSheetId="5">#REF!</definedName>
    <definedName name="объем___9___2" localSheetId="8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3">#REF!</definedName>
    <definedName name="объем___9___4" localSheetId="5">#REF!</definedName>
    <definedName name="объем___9___4" localSheetId="8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3">#REF!</definedName>
    <definedName name="объем___9___6" localSheetId="5">#REF!</definedName>
    <definedName name="объем___9___6" localSheetId="8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3">#REF!</definedName>
    <definedName name="объем___9___8" localSheetId="5">#REF!</definedName>
    <definedName name="объем___9___8" localSheetId="8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3">#REF!</definedName>
    <definedName name="объем1" localSheetId="5">#REF!</definedName>
    <definedName name="объем1" localSheetId="8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3">#REF!</definedName>
    <definedName name="ов" localSheetId="5">#REF!</definedName>
    <definedName name="ов" localSheetId="8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3">#REF!</definedName>
    <definedName name="овао" localSheetId="5">#REF!</definedName>
    <definedName name="овао" localSheetId="8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3">#REF!</definedName>
    <definedName name="овено" localSheetId="5">#REF!</definedName>
    <definedName name="овено" localSheetId="8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3">#REF!</definedName>
    <definedName name="овпв" localSheetId="5">#REF!</definedName>
    <definedName name="овпв" localSheetId="8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3">#REF!</definedName>
    <definedName name="одлпд" localSheetId="5">#REF!</definedName>
    <definedName name="одлпд" localSheetId="8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3">#REF!</definedName>
    <definedName name="оев" localSheetId="5">#REF!</definedName>
    <definedName name="оев" localSheetId="8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3">#REF!</definedName>
    <definedName name="оек" localSheetId="5">#REF!</definedName>
    <definedName name="оек" localSheetId="8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6">#REF!</definedName>
    <definedName name="окн" localSheetId="3">#REF!</definedName>
    <definedName name="окн" localSheetId="5">#REF!</definedName>
    <definedName name="окн" localSheetId="8">#REF!</definedName>
    <definedName name="окн" localSheetId="10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4">#REF!</definedName>
    <definedName name="ол" localSheetId="14">#REF!</definedName>
    <definedName name="ол" localSheetId="15">#REF!</definedName>
    <definedName name="ол" localSheetId="3">#REF!</definedName>
    <definedName name="ол" localSheetId="5">#REF!</definedName>
    <definedName name="ол" localSheetId="8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3">#REF!</definedName>
    <definedName name="олодод" localSheetId="5">#REF!</definedName>
    <definedName name="олодод" localSheetId="8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3">#REF!</definedName>
    <definedName name="олорлшгш" localSheetId="5">#REF!</definedName>
    <definedName name="олорлшгш" localSheetId="8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3">#REF!</definedName>
    <definedName name="олпрол" localSheetId="5">#REF!</definedName>
    <definedName name="олпрол" localSheetId="8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3">#REF!</definedName>
    <definedName name="олролрт" localSheetId="5">#REF!</definedName>
    <definedName name="олролрт" localSheetId="8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3">#REF!</definedName>
    <definedName name="олрщшошшлд" localSheetId="5">#REF!</definedName>
    <definedName name="олрщшошшлд" localSheetId="8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3">#REF!</definedName>
    <definedName name="олюдю" localSheetId="5">#REF!</definedName>
    <definedName name="олюдю" localSheetId="8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3">#REF!</definedName>
    <definedName name="ОЛЯ" localSheetId="5">#REF!</definedName>
    <definedName name="ОЛЯ" localSheetId="8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3">#REF!</definedName>
    <definedName name="Омская_область" localSheetId="5">#REF!</definedName>
    <definedName name="Омская_область" localSheetId="8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3">#REF!</definedName>
    <definedName name="Омская_область_1" localSheetId="5">#REF!</definedName>
    <definedName name="Омская_область_1" localSheetId="8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3">#REF!</definedName>
    <definedName name="оо" localSheetId="5">#REF!</definedName>
    <definedName name="оо" localSheetId="8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4">#REF!</definedName>
    <definedName name="ооо" localSheetId="14">#REF!</definedName>
    <definedName name="ооо" localSheetId="15">#REF!</definedName>
    <definedName name="ооо" localSheetId="3">#REF!</definedName>
    <definedName name="ооо" localSheetId="5">#REF!</definedName>
    <definedName name="ооо" localSheetId="8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3">#REF!</definedName>
    <definedName name="ООО_НИИПРИИ___Севзапинжтехнология" localSheetId="5">#REF!</definedName>
    <definedName name="ООО_НИИПРИИ___Севзапинжтехнология" localSheetId="8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3">#REF!</definedName>
    <definedName name="оооо" localSheetId="5">#REF!</definedName>
    <definedName name="оооо" localSheetId="8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3">#REF!</definedName>
    <definedName name="ООС" localSheetId="5">#REF!</definedName>
    <definedName name="ООС" localSheetId="8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3">#REF!</definedName>
    <definedName name="оос1" localSheetId="5">#REF!</definedName>
    <definedName name="оос1" localSheetId="8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3">#REF!</definedName>
    <definedName name="оот" localSheetId="5">#REF!</definedName>
    <definedName name="оот" localSheetId="8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3">#REF!</definedName>
    <definedName name="опао" localSheetId="5">#REF!</definedName>
    <definedName name="опао" localSheetId="8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3">#REF!</definedName>
    <definedName name="Описание_группы_строек" localSheetId="5">#REF!</definedName>
    <definedName name="Описание_группы_строек" localSheetId="8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3">#REF!</definedName>
    <definedName name="Описание_локальной_сметы" localSheetId="5">#REF!</definedName>
    <definedName name="Описание_локальной_сметы" localSheetId="8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3">#REF!</definedName>
    <definedName name="Описание_объекта" localSheetId="5">#REF!</definedName>
    <definedName name="Описание_объекта" localSheetId="8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3">#REF!</definedName>
    <definedName name="Описание_объектной_сметы" localSheetId="5">#REF!</definedName>
    <definedName name="Описание_объектной_сметы" localSheetId="8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3">#REF!</definedName>
    <definedName name="Описание_очереди" localSheetId="5">#REF!</definedName>
    <definedName name="Описание_очереди" localSheetId="8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3">#REF!</definedName>
    <definedName name="Описание_пускового_комплекса" localSheetId="5">#REF!</definedName>
    <definedName name="Описание_пускового_комплекса" localSheetId="8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3">#REF!</definedName>
    <definedName name="Описание_сводного_сметного_расчета" localSheetId="5">#REF!</definedName>
    <definedName name="Описание_сводного_сметного_расчета" localSheetId="8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3">#REF!</definedName>
    <definedName name="Описание_стройки" localSheetId="5">#REF!</definedName>
    <definedName name="Описание_стройки" localSheetId="8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3">#REF!</definedName>
    <definedName name="ор" localSheetId="5">#REF!</definedName>
    <definedName name="ор" localSheetId="8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 localSheetId="3">#REF!</definedName>
    <definedName name="Оренбургская_область" localSheetId="5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3">#REF!</definedName>
    <definedName name="Оренбургская_область_1" localSheetId="5">#REF!</definedName>
    <definedName name="Оренбургская_область_1" localSheetId="8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3">#REF!</definedName>
    <definedName name="Орловская_область" localSheetId="5">#REF!</definedName>
    <definedName name="Орловская_область" localSheetId="8">#REF!</definedName>
    <definedName name="Орловская_область">#REF!</definedName>
    <definedName name="ОсвоениеИмущества" localSheetId="6">#REF!</definedName>
    <definedName name="ОсвоениеИмущества" localSheetId="3">#REF!</definedName>
    <definedName name="ОсвоениеИмущества" localSheetId="5">#REF!</definedName>
    <definedName name="ОсвоениеИмущества" localSheetId="7">#REF!</definedName>
    <definedName name="ОсвоениеИмущества">#REF!</definedName>
    <definedName name="ОсвоениеИП" localSheetId="6">#REF!</definedName>
    <definedName name="ОсвоениеИП" localSheetId="3">#REF!</definedName>
    <definedName name="ОсвоениеИП" localSheetId="5">#REF!</definedName>
    <definedName name="ОсвоениеИП" localSheetId="7">#REF!</definedName>
    <definedName name="ОсвоениеИП">#REF!</definedName>
    <definedName name="ОсвоениеНИОКР" localSheetId="6">#REF!</definedName>
    <definedName name="ОсвоениеНИОКР" localSheetId="3">#REF!</definedName>
    <definedName name="ОсвоениеНИОКР" localSheetId="5">#REF!</definedName>
    <definedName name="ОсвоениеНИОКР" localSheetId="7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3">#REF!</definedName>
    <definedName name="Основание" localSheetId="5">#REF!</definedName>
    <definedName name="Основание" localSheetId="8">#REF!</definedName>
    <definedName name="Основание">#REF!</definedName>
    <definedName name="ОтпускИзЕНЭС" localSheetId="6">#REF!</definedName>
    <definedName name="ОтпускИзЕНЭС" localSheetId="3">#REF!</definedName>
    <definedName name="ОтпускИзЕНЭС" localSheetId="5">#REF!</definedName>
    <definedName name="ОтпускИзЕНЭС" localSheetId="7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3">#REF!</definedName>
    <definedName name="Отчетный_период__учет_выполненных_работ" localSheetId="5">#REF!</definedName>
    <definedName name="Отчетный_период__учет_выполненных_работ" localSheetId="8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6">#REF!</definedName>
    <definedName name="оьт" localSheetId="3">#REF!</definedName>
    <definedName name="оьт" localSheetId="5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3">#REF!</definedName>
    <definedName name="оьыватв" localSheetId="5">#REF!</definedName>
    <definedName name="оьыватв" localSheetId="8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3">#REF!</definedName>
    <definedName name="оюю" localSheetId="5">#REF!</definedName>
    <definedName name="оюю" localSheetId="8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3">#REF!</definedName>
    <definedName name="п" localSheetId="5">#REF!</definedName>
    <definedName name="п" localSheetId="8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3">#REF!</definedName>
    <definedName name="п121" localSheetId="5">#REF!</definedName>
    <definedName name="п121" localSheetId="8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3">#REF!</definedName>
    <definedName name="паа12" localSheetId="5">#REF!</definedName>
    <definedName name="паа12" localSheetId="8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3">#REF!</definedName>
    <definedName name="паирав" localSheetId="5">#REF!</definedName>
    <definedName name="паирав" localSheetId="8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3">#REF!</definedName>
    <definedName name="пао" localSheetId="5">#REF!</definedName>
    <definedName name="пао" localSheetId="8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3">#REF!</definedName>
    <definedName name="пап" localSheetId="5">#REF!</definedName>
    <definedName name="пап" localSheetId="8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3">#REF!</definedName>
    <definedName name="парп" localSheetId="5">#REF!</definedName>
    <definedName name="парп" localSheetId="8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6">#REF!</definedName>
    <definedName name="паша" localSheetId="3">#REF!</definedName>
    <definedName name="паша" localSheetId="5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3">#REF!</definedName>
    <definedName name="ПБ" localSheetId="5">#REF!</definedName>
    <definedName name="ПБ" localSheetId="8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3">#REF!</definedName>
    <definedName name="пвар" localSheetId="5">#REF!</definedName>
    <definedName name="пвар" localSheetId="8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3">#REF!</definedName>
    <definedName name="пвопв" localSheetId="5">#REF!</definedName>
    <definedName name="пвопв" localSheetId="8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3">#REF!</definedName>
    <definedName name="пвр" localSheetId="5">#REF!</definedName>
    <definedName name="пвр" localSheetId="8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3">#REF!</definedName>
    <definedName name="пврл" localSheetId="5">#REF!</definedName>
    <definedName name="пврл" localSheetId="8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3">#REF!</definedName>
    <definedName name="пвррь" localSheetId="5">#REF!</definedName>
    <definedName name="пвррь" localSheetId="8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3">#REF!</definedName>
    <definedName name="пврьп" localSheetId="5">#REF!</definedName>
    <definedName name="пврьп" localSheetId="8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3">#REF!</definedName>
    <definedName name="пврьпв" localSheetId="5">#REF!</definedName>
    <definedName name="пврьпв" localSheetId="8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3">#REF!</definedName>
    <definedName name="пврьпврь" localSheetId="5">#REF!</definedName>
    <definedName name="пврьпврь" localSheetId="8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3">#REF!</definedName>
    <definedName name="пвСпп" localSheetId="5">#REF!</definedName>
    <definedName name="пвСпп" localSheetId="8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6">#REF!</definedName>
    <definedName name="пвьрвпрь" localSheetId="3">#REF!</definedName>
    <definedName name="пвьрвпрь" localSheetId="5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3">#REF!</definedName>
    <definedName name="пг" localSheetId="5">#REF!</definedName>
    <definedName name="пг" localSheetId="8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3">#REF!</definedName>
    <definedName name="пгшд" localSheetId="5">#REF!</definedName>
    <definedName name="пгшд" localSheetId="8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3">#REF!</definedName>
    <definedName name="пдплд" localSheetId="5">#REF!</definedName>
    <definedName name="пдплд" localSheetId="8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3">#REF!</definedName>
    <definedName name="Пензенская_область" localSheetId="5">#REF!</definedName>
    <definedName name="Пензенская_область" localSheetId="8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3">#REF!</definedName>
    <definedName name="перв_кат" localSheetId="5">#REF!</definedName>
    <definedName name="перв_кат" localSheetId="8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3">#REF!</definedName>
    <definedName name="первая_кат" localSheetId="5">#REF!</definedName>
    <definedName name="первая_кат" localSheetId="8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3">#REF!</definedName>
    <definedName name="первый" localSheetId="5">#REF!</definedName>
    <definedName name="первый" localSheetId="8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3">#REF!</definedName>
    <definedName name="Пермская_область" localSheetId="5">#REF!</definedName>
    <definedName name="Пермская_область" localSheetId="8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3">#REF!</definedName>
    <definedName name="Пермская_область_1" localSheetId="5">#REF!</definedName>
    <definedName name="Пермская_область_1" localSheetId="8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6">#REF!</definedName>
    <definedName name="Пи" localSheetId="3">#REF!</definedName>
    <definedName name="Пи" localSheetId="5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3">#REF!</definedName>
    <definedName name="Пи_" localSheetId="5">#REF!</definedName>
    <definedName name="Пи_" localSheetId="8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3">#REF!</definedName>
    <definedName name="пионер" localSheetId="5">#REF!</definedName>
    <definedName name="пионер" localSheetId="8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6">#REF!</definedName>
    <definedName name="пл" localSheetId="3">#REF!</definedName>
    <definedName name="пл" localSheetId="5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6">#REF!</definedName>
    <definedName name="плдпол" localSheetId="3">#REF!</definedName>
    <definedName name="плдпол" localSheetId="5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3">#REF!</definedName>
    <definedName name="плдполд" localSheetId="5">#REF!</definedName>
    <definedName name="плдполд" localSheetId="8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3">#REF!</definedName>
    <definedName name="плодолд" localSheetId="5">#REF!</definedName>
    <definedName name="плодолд" localSheetId="8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3">#REF!</definedName>
    <definedName name="Площадь" localSheetId="5">#REF!</definedName>
    <definedName name="Площадь" localSheetId="8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3">#REF!</definedName>
    <definedName name="Площадь_нелинейных_объектов" localSheetId="5">#REF!</definedName>
    <definedName name="Площадь_нелинейных_объектов" localSheetId="8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3">#REF!</definedName>
    <definedName name="Площадь_планшетов" localSheetId="5">#REF!</definedName>
    <definedName name="Площадь_планшетов" localSheetId="8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6">#REF!</definedName>
    <definedName name="плыа" localSheetId="3">#REF!</definedName>
    <definedName name="плыа" localSheetId="5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3">#REF!</definedName>
    <definedName name="плю" localSheetId="5">#REF!</definedName>
    <definedName name="плю" localSheetId="8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3">#REF!</definedName>
    <definedName name="по" localSheetId="5">#REF!</definedName>
    <definedName name="по" localSheetId="8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6">#REF!</definedName>
    <definedName name="пов" localSheetId="3">#REF!</definedName>
    <definedName name="пов" localSheetId="5">#REF!</definedName>
    <definedName name="пов" localSheetId="8">#REF!</definedName>
    <definedName name="пов" localSheetId="10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6">#REF!</definedName>
    <definedName name="Подгон" localSheetId="3">#REF!</definedName>
    <definedName name="Подгон" localSheetId="5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3">#REF!</definedName>
    <definedName name="Подзаголовок" localSheetId="5">#REF!</definedName>
    <definedName name="Подзаголовок" localSheetId="8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3">#REF!</definedName>
    <definedName name="подлен" localSheetId="5">#REF!</definedName>
    <definedName name="подлен" localSheetId="8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3">#REF!</definedName>
    <definedName name="подлжддлджд" localSheetId="5">#REF!</definedName>
    <definedName name="подлжддлджд" localSheetId="8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3">#REF!</definedName>
    <definedName name="Подпись1" localSheetId="5">#REF!</definedName>
    <definedName name="Подпись1" localSheetId="8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3">#REF!</definedName>
    <definedName name="Подпись2" localSheetId="5">#REF!</definedName>
    <definedName name="Подпись2" localSheetId="8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3">#REF!</definedName>
    <definedName name="Подпись3" localSheetId="5">#REF!</definedName>
    <definedName name="Подпись3" localSheetId="8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3">#REF!</definedName>
    <definedName name="Подпись4" localSheetId="5">#REF!</definedName>
    <definedName name="Подпись4" localSheetId="8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3">#REF!</definedName>
    <definedName name="Подпись5" localSheetId="5">#REF!</definedName>
    <definedName name="Подпись5" localSheetId="8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6">#REF!</definedName>
    <definedName name="подста" localSheetId="3">#REF!</definedName>
    <definedName name="подста" localSheetId="5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6">#REF!</definedName>
    <definedName name="Покупное_ПО" localSheetId="3">#REF!</definedName>
    <definedName name="Покупное_ПО" localSheetId="5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3">#REF!</definedName>
    <definedName name="Покупные" localSheetId="5">#REF!</definedName>
    <definedName name="Покупные" localSheetId="8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3">#REF!</definedName>
    <definedName name="Покупные_изделия" localSheetId="5">#REF!</definedName>
    <definedName name="Покупные_изделия" localSheetId="8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3">#REF!</definedName>
    <definedName name="полд" localSheetId="5">#REF!</definedName>
    <definedName name="полд" localSheetId="8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3">#REF!</definedName>
    <definedName name="Полевые" localSheetId="5">#REF!</definedName>
    <definedName name="Полевые" localSheetId="8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3">#REF!</definedName>
    <definedName name="попр" localSheetId="5">#REF!</definedName>
    <definedName name="попр" localSheetId="8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3">#REF!</definedName>
    <definedName name="пордолд" localSheetId="5">#REF!</definedName>
    <definedName name="пордолд" localSheetId="8">#REF!</definedName>
    <definedName name="пордолд">#REF!</definedName>
    <definedName name="ПотериНорма" localSheetId="6">#REF!</definedName>
    <definedName name="ПотериНорма" localSheetId="3">#REF!</definedName>
    <definedName name="ПотериНорма" localSheetId="5">#REF!</definedName>
    <definedName name="ПотериНорма" localSheetId="7">#REF!</definedName>
    <definedName name="ПотериНорма">#REF!</definedName>
    <definedName name="ПотериФакт" localSheetId="6">#REF!</definedName>
    <definedName name="ПотериФакт" localSheetId="3">#REF!</definedName>
    <definedName name="ПотериФакт" localSheetId="5">#REF!</definedName>
    <definedName name="ПотериФакт" localSheetId="7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3">#REF!</definedName>
    <definedName name="поток2" localSheetId="5">#REF!</definedName>
    <definedName name="поток2" localSheetId="8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4">#REF!</definedName>
    <definedName name="пп" localSheetId="14">#REF!</definedName>
    <definedName name="пп" localSheetId="15">#REF!</definedName>
    <definedName name="пп" localSheetId="6">#REF!</definedName>
    <definedName name="пп" localSheetId="3">#REF!</definedName>
    <definedName name="пп" localSheetId="5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3">#REF!</definedName>
    <definedName name="ппвьпр" localSheetId="5">#REF!</definedName>
    <definedName name="ппвьпр" localSheetId="8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4">#REF!</definedName>
    <definedName name="ппп" localSheetId="14">#REF!</definedName>
    <definedName name="ппп" localSheetId="15">#REF!</definedName>
    <definedName name="ппп" localSheetId="3">#REF!</definedName>
    <definedName name="ппп" localSheetId="5">#REF!</definedName>
    <definedName name="ппп" localSheetId="8">#REF!</definedName>
    <definedName name="ппп" localSheetId="12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 localSheetId="3">#REF!</definedName>
    <definedName name="пппппппппппппппппппппппа" localSheetId="5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3">#REF!</definedName>
    <definedName name="ПР" localSheetId="5">#REF!</definedName>
    <definedName name="ПР" localSheetId="8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3">#REF!</definedName>
    <definedName name="правоп" localSheetId="5">#REF!</definedName>
    <definedName name="правоп" localSheetId="8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6">#REF!</definedName>
    <definedName name="прд" localSheetId="3">#REF!</definedName>
    <definedName name="прд" localSheetId="5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3">#REF!</definedName>
    <definedName name="прдо" localSheetId="5">#REF!</definedName>
    <definedName name="прдо" localSheetId="8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3">#REF!</definedName>
    <definedName name="прер" localSheetId="5">#REF!</definedName>
    <definedName name="прер" localSheetId="8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6">#REF!</definedName>
    <definedName name="прибыль" localSheetId="3">#REF!</definedName>
    <definedName name="прибыль" localSheetId="5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3">#REF!</definedName>
    <definedName name="Прибыль_RAB" localSheetId="5">#REF!</definedName>
    <definedName name="Прибыль_RAB">#REF!</definedName>
    <definedName name="Прибыль_Масса" localSheetId="3">#REF!</definedName>
    <definedName name="Прибыль_Масса" localSheetId="5">#REF!</definedName>
    <definedName name="Прибыль_Масса">#REF!</definedName>
    <definedName name="Прибыль_Метод" localSheetId="3">#REF!</definedName>
    <definedName name="Прибыль_Метод" localSheetId="5">#REF!</definedName>
    <definedName name="Прибыль_Метод">#REF!</definedName>
    <definedName name="Прибыль_ПроцентОС" localSheetId="3">#REF!</definedName>
    <definedName name="Прибыль_ПроцентОС" localSheetId="5">#REF!</definedName>
    <definedName name="Прибыль_ПроцентОС">#REF!</definedName>
    <definedName name="Прибыль_ПроцентСС" localSheetId="3">#REF!</definedName>
    <definedName name="Прибыль_ПроцентСС" localSheetId="5">#REF!</definedName>
    <definedName name="Прибыль_ПроцентСС">#REF!</definedName>
    <definedName name="Прибыль_ФД" localSheetId="3">#REF!</definedName>
    <definedName name="Прибыль_ФД" localSheetId="5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3">#REF!</definedName>
    <definedName name="Прикладное_ПО" localSheetId="5">#REF!</definedName>
    <definedName name="Прикладное_ПО" localSheetId="8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3">#REF!</definedName>
    <definedName name="Прилож" localSheetId="5">#REF!</definedName>
    <definedName name="Прилож" localSheetId="8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6">#REF!</definedName>
    <definedName name="Приморский_край" localSheetId="3">#REF!</definedName>
    <definedName name="Приморский_край" localSheetId="5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3">#REF!</definedName>
    <definedName name="Приморский_край_1" localSheetId="5">#REF!</definedName>
    <definedName name="Приморский_край_1" localSheetId="8">#REF!</definedName>
    <definedName name="Приморский_край_1">#REF!</definedName>
    <definedName name="приоб" localSheetId="3">#REF!</definedName>
    <definedName name="приоб" localSheetId="5">#REF!</definedName>
    <definedName name="приоб">#REF!</definedName>
    <definedName name="приобр" localSheetId="3">#REF!</definedName>
    <definedName name="приобр" localSheetId="5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6">#REF!</definedName>
    <definedName name="прл" localSheetId="3">#REF!</definedName>
    <definedName name="прл" localSheetId="5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3">#REF!</definedName>
    <definedName name="прлв" localSheetId="5">#REF!</definedName>
    <definedName name="прлв" localSheetId="8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3">#REF!</definedName>
    <definedName name="прлвпрл" localSheetId="5">#REF!</definedName>
    <definedName name="прлвпрл" localSheetId="8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3">#REF!</definedName>
    <definedName name="прлпврл" localSheetId="5">#REF!</definedName>
    <definedName name="прлпврл" localSheetId="8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3">#REF!</definedName>
    <definedName name="прлпр" localSheetId="5">#REF!</definedName>
    <definedName name="прлпр" localSheetId="8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3">#REF!</definedName>
    <definedName name="прльп" localSheetId="5">#REF!</definedName>
    <definedName name="прльп" localSheetId="8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3">#REF!</definedName>
    <definedName name="про" localSheetId="5">#REF!</definedName>
    <definedName name="про" localSheetId="8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3">#REF!</definedName>
    <definedName name="пробная" localSheetId="5">#REF!</definedName>
    <definedName name="пробная" localSheetId="8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3">#REF!</definedName>
    <definedName name="Проверил" localSheetId="5">#REF!</definedName>
    <definedName name="Проверил" localSheetId="8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3">#REF!</definedName>
    <definedName name="провпо" localSheetId="5">#REF!</definedName>
    <definedName name="провпо" localSheetId="8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6">#REF!</definedName>
    <definedName name="проект" localSheetId="3">#REF!</definedName>
    <definedName name="проект" localSheetId="5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3">#REF!</definedName>
    <definedName name="проект2" localSheetId="5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6">#REF!</definedName>
    <definedName name="пролоддошщ" localSheetId="3">#REF!</definedName>
    <definedName name="пролоддошщ" localSheetId="5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6">#REF!</definedName>
    <definedName name="Промбезоп" localSheetId="3">#REF!</definedName>
    <definedName name="Промбезоп" localSheetId="5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3">#REF!</definedName>
    <definedName name="Промышленная" localSheetId="5">#REF!</definedName>
    <definedName name="Промышленная" localSheetId="8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6">#REF!</definedName>
    <definedName name="пропр" localSheetId="3">#REF!</definedName>
    <definedName name="пропр" localSheetId="5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3">#REF!</definedName>
    <definedName name="пропропрспро" localSheetId="5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6">#REF!</definedName>
    <definedName name="протоколРМВК" localSheetId="3">#REF!</definedName>
    <definedName name="протоколРМВК" localSheetId="5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3">#REF!</definedName>
    <definedName name="прочие" localSheetId="5">#REF!</definedName>
    <definedName name="прочие" localSheetId="8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3">#REF!</definedName>
    <definedName name="Прочие_затраты_в_базисных_ценах" localSheetId="5">#REF!</definedName>
    <definedName name="Прочие_затраты_в_базисных_ценах" localSheetId="8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6">#REF!</definedName>
    <definedName name="Прочие_работы" localSheetId="3">#REF!</definedName>
    <definedName name="Прочие_работы" localSheetId="5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6">#REF!</definedName>
    <definedName name="прпр_1" localSheetId="3">#REF!</definedName>
    <definedName name="прпр_1" localSheetId="5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3">#REF!</definedName>
    <definedName name="пртпр" localSheetId="5">#REF!</definedName>
    <definedName name="пртпр" localSheetId="8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3">#REF!</definedName>
    <definedName name="прч" localSheetId="5">#REF!</definedName>
    <definedName name="прч" localSheetId="8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3">#REF!</definedName>
    <definedName name="прь" localSheetId="5">#REF!</definedName>
    <definedName name="прь" localSheetId="8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3">#REF!</definedName>
    <definedName name="прьв" localSheetId="5">#REF!</definedName>
    <definedName name="прьв" localSheetId="8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6">#REF!</definedName>
    <definedName name="прьто" localSheetId="3">#REF!</definedName>
    <definedName name="прьто" localSheetId="5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3">#REF!</definedName>
    <definedName name="пс" localSheetId="5">#REF!</definedName>
    <definedName name="пс" localSheetId="8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3">#REF!</definedName>
    <definedName name="пс40" localSheetId="5">#REF!</definedName>
    <definedName name="пс40" localSheetId="8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6">#REF!</definedName>
    <definedName name="Псковская_область" localSheetId="3">#REF!</definedName>
    <definedName name="Псковская_область" localSheetId="5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3">#REF!</definedName>
    <definedName name="псрл" localSheetId="5">#REF!</definedName>
    <definedName name="псрл" localSheetId="8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6">#REF!</definedName>
    <definedName name="пшждю" localSheetId="3">#REF!</definedName>
    <definedName name="пшждю" localSheetId="5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3">#REF!</definedName>
    <definedName name="пьбю" localSheetId="5">#REF!</definedName>
    <definedName name="пьбю" localSheetId="8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3">#REF!</definedName>
    <definedName name="пьюию" localSheetId="5">#REF!</definedName>
    <definedName name="пьюию" localSheetId="8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3">#REF!</definedName>
    <definedName name="пятый" localSheetId="5">#REF!</definedName>
    <definedName name="пятый" localSheetId="8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3">#REF!</definedName>
    <definedName name="р" localSheetId="5">#REF!</definedName>
    <definedName name="р" localSheetId="8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3">#REF!</definedName>
    <definedName name="раб" localSheetId="5">#REF!</definedName>
    <definedName name="раб" localSheetId="8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6">#REF!</definedName>
    <definedName name="Работа1" localSheetId="3">#REF!</definedName>
    <definedName name="Работа1" localSheetId="5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3">#REF!</definedName>
    <definedName name="Работа10" localSheetId="5">#REF!</definedName>
    <definedName name="Работа10" localSheetId="8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3">#REF!</definedName>
    <definedName name="Работа11" localSheetId="5">#REF!</definedName>
    <definedName name="Работа11" localSheetId="8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3">#REF!</definedName>
    <definedName name="Работа12" localSheetId="5">#REF!</definedName>
    <definedName name="Работа12" localSheetId="8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3">#REF!</definedName>
    <definedName name="Работа13" localSheetId="5">#REF!</definedName>
    <definedName name="Работа13" localSheetId="8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3">#REF!</definedName>
    <definedName name="Работа14" localSheetId="5">#REF!</definedName>
    <definedName name="Работа14" localSheetId="8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3">#REF!</definedName>
    <definedName name="Работа15" localSheetId="5">#REF!</definedName>
    <definedName name="Работа15" localSheetId="8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3">#REF!</definedName>
    <definedName name="Работа16" localSheetId="5">#REF!</definedName>
    <definedName name="Работа16" localSheetId="8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3">#REF!</definedName>
    <definedName name="Работа17" localSheetId="5">#REF!</definedName>
    <definedName name="Работа17" localSheetId="8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3">#REF!</definedName>
    <definedName name="Работа18" localSheetId="5">#REF!</definedName>
    <definedName name="Работа18" localSheetId="8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3">#REF!</definedName>
    <definedName name="Работа19" localSheetId="5">#REF!</definedName>
    <definedName name="Работа19" localSheetId="8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3">#REF!</definedName>
    <definedName name="Работа2" localSheetId="5">#REF!</definedName>
    <definedName name="Работа2" localSheetId="8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3">#REF!</definedName>
    <definedName name="Работа20" localSheetId="5">#REF!</definedName>
    <definedName name="Работа20" localSheetId="8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3">#REF!</definedName>
    <definedName name="Работа21" localSheetId="5">#REF!</definedName>
    <definedName name="Работа21" localSheetId="8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3">#REF!</definedName>
    <definedName name="Работа22" localSheetId="5">#REF!</definedName>
    <definedName name="Работа22" localSheetId="8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3">#REF!</definedName>
    <definedName name="Работа23" localSheetId="5">#REF!</definedName>
    <definedName name="Работа23" localSheetId="8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3">#REF!</definedName>
    <definedName name="Работа24" localSheetId="5">#REF!</definedName>
    <definedName name="Работа24" localSheetId="8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3">#REF!</definedName>
    <definedName name="Работа25" localSheetId="5">#REF!</definedName>
    <definedName name="Работа25" localSheetId="8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3">#REF!</definedName>
    <definedName name="Работа26" localSheetId="5">#REF!</definedName>
    <definedName name="Работа26" localSheetId="8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3">#REF!</definedName>
    <definedName name="Работа27" localSheetId="5">#REF!</definedName>
    <definedName name="Работа27" localSheetId="8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3">#REF!</definedName>
    <definedName name="Работа28" localSheetId="5">#REF!</definedName>
    <definedName name="Работа28" localSheetId="8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3">#REF!</definedName>
    <definedName name="Работа29" localSheetId="5">#REF!</definedName>
    <definedName name="Работа29" localSheetId="8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3">#REF!</definedName>
    <definedName name="Работа3" localSheetId="5">#REF!</definedName>
    <definedName name="Работа3" localSheetId="8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3">#REF!</definedName>
    <definedName name="Работа30" localSheetId="5">#REF!</definedName>
    <definedName name="Работа30" localSheetId="8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3">#REF!</definedName>
    <definedName name="Работа31" localSheetId="5">#REF!</definedName>
    <definedName name="Работа31" localSheetId="8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3">#REF!</definedName>
    <definedName name="Работа32" localSheetId="5">#REF!</definedName>
    <definedName name="Работа32" localSheetId="8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3">#REF!</definedName>
    <definedName name="Работа33" localSheetId="5">#REF!</definedName>
    <definedName name="Работа33" localSheetId="8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3">#REF!</definedName>
    <definedName name="Работа34" localSheetId="5">#REF!</definedName>
    <definedName name="Работа34" localSheetId="8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3">#REF!</definedName>
    <definedName name="Работа35" localSheetId="5">#REF!</definedName>
    <definedName name="Работа35" localSheetId="8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3">#REF!</definedName>
    <definedName name="Работа36" localSheetId="5">#REF!</definedName>
    <definedName name="Работа36" localSheetId="8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3">#REF!</definedName>
    <definedName name="Работа37" localSheetId="5">#REF!</definedName>
    <definedName name="Работа37" localSheetId="8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3">#REF!</definedName>
    <definedName name="Работа38" localSheetId="5">#REF!</definedName>
    <definedName name="Работа38" localSheetId="8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3">#REF!</definedName>
    <definedName name="Работа39" localSheetId="5">#REF!</definedName>
    <definedName name="Работа39" localSheetId="8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3">#REF!</definedName>
    <definedName name="Работа4" localSheetId="5">#REF!</definedName>
    <definedName name="Работа4" localSheetId="8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3">#REF!</definedName>
    <definedName name="Работа40" localSheetId="5">#REF!</definedName>
    <definedName name="Работа40" localSheetId="8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3">#REF!</definedName>
    <definedName name="Работа41" localSheetId="5">#REF!</definedName>
    <definedName name="Работа41" localSheetId="8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3">#REF!</definedName>
    <definedName name="Работа42" localSheetId="5">#REF!</definedName>
    <definedName name="Работа42" localSheetId="8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3">#REF!</definedName>
    <definedName name="Работа43" localSheetId="5">#REF!</definedName>
    <definedName name="Работа43" localSheetId="8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3">#REF!</definedName>
    <definedName name="Работа44" localSheetId="5">#REF!</definedName>
    <definedName name="Работа44" localSheetId="8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3">#REF!</definedName>
    <definedName name="Работа45" localSheetId="5">#REF!</definedName>
    <definedName name="Работа45" localSheetId="8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3">#REF!</definedName>
    <definedName name="Работа46" localSheetId="5">#REF!</definedName>
    <definedName name="Работа46" localSheetId="8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3">#REF!</definedName>
    <definedName name="Работа47" localSheetId="5">#REF!</definedName>
    <definedName name="Работа47" localSheetId="8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3">#REF!</definedName>
    <definedName name="Работа48" localSheetId="5">#REF!</definedName>
    <definedName name="Работа48" localSheetId="8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3">#REF!</definedName>
    <definedName name="Работа49" localSheetId="5">#REF!</definedName>
    <definedName name="Работа49" localSheetId="8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3">#REF!</definedName>
    <definedName name="Работа5" localSheetId="5">#REF!</definedName>
    <definedName name="Работа5" localSheetId="8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3">#REF!</definedName>
    <definedName name="Работа50" localSheetId="5">#REF!</definedName>
    <definedName name="Работа50" localSheetId="8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3">#REF!</definedName>
    <definedName name="Работа51" localSheetId="5">#REF!</definedName>
    <definedName name="Работа51" localSheetId="8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3">#REF!</definedName>
    <definedName name="Работа52" localSheetId="5">#REF!</definedName>
    <definedName name="Работа52" localSheetId="8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3">#REF!</definedName>
    <definedName name="Работа53" localSheetId="5">#REF!</definedName>
    <definedName name="Работа53" localSheetId="8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3">#REF!</definedName>
    <definedName name="Работа54" localSheetId="5">#REF!</definedName>
    <definedName name="Работа54" localSheetId="8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3">#REF!</definedName>
    <definedName name="Работа55" localSheetId="5">#REF!</definedName>
    <definedName name="Работа55" localSheetId="8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3">#REF!</definedName>
    <definedName name="Работа56" localSheetId="5">#REF!</definedName>
    <definedName name="Работа56" localSheetId="8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3">#REF!</definedName>
    <definedName name="Работа57" localSheetId="5">#REF!</definedName>
    <definedName name="Работа57" localSheetId="8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3">#REF!</definedName>
    <definedName name="Работа58" localSheetId="5">#REF!</definedName>
    <definedName name="Работа58" localSheetId="8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3">#REF!</definedName>
    <definedName name="Работа59" localSheetId="5">#REF!</definedName>
    <definedName name="Работа59" localSheetId="8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3">#REF!</definedName>
    <definedName name="Работа6" localSheetId="5">#REF!</definedName>
    <definedName name="Работа6" localSheetId="8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3">#REF!</definedName>
    <definedName name="Работа60" localSheetId="5">#REF!</definedName>
    <definedName name="Работа60" localSheetId="8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3">#REF!</definedName>
    <definedName name="Работа7" localSheetId="5">#REF!</definedName>
    <definedName name="Работа7" localSheetId="8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3">#REF!</definedName>
    <definedName name="Работа8" localSheetId="5">#REF!</definedName>
    <definedName name="Работа8" localSheetId="8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3">#REF!</definedName>
    <definedName name="Работа9" localSheetId="5">#REF!</definedName>
    <definedName name="Работа9" localSheetId="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3">#REF!</definedName>
    <definedName name="Раздел" localSheetId="5">#REF!</definedName>
    <definedName name="Раздел" localSheetId="8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3">#REF!</definedName>
    <definedName name="Разработка" localSheetId="5">#REF!</definedName>
    <definedName name="Разработка" localSheetId="8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3">#REF!</definedName>
    <definedName name="Разработка_" localSheetId="5">#REF!</definedName>
    <definedName name="Разработка_" localSheetId="8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6">#REF!</definedName>
    <definedName name="раоб" localSheetId="3">#REF!</definedName>
    <definedName name="раоб" localSheetId="5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3">#REF!</definedName>
    <definedName name="раобароб" localSheetId="5">#REF!</definedName>
    <definedName name="раобароб" localSheetId="8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3">#REF!</definedName>
    <definedName name="раобь" localSheetId="5">#REF!</definedName>
    <definedName name="раобь" localSheetId="8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3">#REF!</definedName>
    <definedName name="раолао" localSheetId="5">#REF!</definedName>
    <definedName name="раолао" localSheetId="8">#REF!</definedName>
    <definedName name="раолао">#REF!</definedName>
    <definedName name="РасходыНаПотери" localSheetId="3">#REF!</definedName>
    <definedName name="РасходыНаПотери" localSheetId="5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3">#REF!</definedName>
    <definedName name="расчет" localSheetId="5">#REF!</definedName>
    <definedName name="расчет" localSheetId="8">#REF!</definedName>
    <definedName name="расчет">#REF!</definedName>
    <definedName name="расчет1">#REF!</definedName>
    <definedName name="Расчёт1">#REF!</definedName>
    <definedName name="расш" localSheetId="6">#REF!</definedName>
    <definedName name="расш" localSheetId="3">#REF!</definedName>
    <definedName name="расш" localSheetId="5">#REF!</definedName>
    <definedName name="расш" localSheetId="7">#REF!</definedName>
    <definedName name="расш">#REF!</definedName>
    <definedName name="расш." localSheetId="6">#REF!</definedName>
    <definedName name="расш." localSheetId="3">#REF!</definedName>
    <definedName name="расш." localSheetId="5">#REF!</definedName>
    <definedName name="расш." localSheetId="7">#REF!</definedName>
    <definedName name="расш.">#REF!</definedName>
    <definedName name="Расшифровка" localSheetId="6">#REF!</definedName>
    <definedName name="Расшифровка" localSheetId="3">#REF!</definedName>
    <definedName name="Расшифровка" localSheetId="5">#REF!</definedName>
    <definedName name="Расшифровка" localSheetId="7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3">#REF!</definedName>
    <definedName name="рбтмь" localSheetId="5">#REF!</definedName>
    <definedName name="рбтмь" localSheetId="8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3">#REF!</definedName>
    <definedName name="ргл" localSheetId="5">#REF!</definedName>
    <definedName name="ргл" localSheetId="8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3">#REF!</definedName>
    <definedName name="РД" localSheetId="5">#REF!</definedName>
    <definedName name="РД" localSheetId="8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3">#REF!</definedName>
    <definedName name="рдп" localSheetId="5">#REF!</definedName>
    <definedName name="рдп" localSheetId="8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 localSheetId="3">#REF!</definedName>
    <definedName name="Регистрационный_номер_группы_строек" localSheetId="5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3">#REF!</definedName>
    <definedName name="Регистрационный_номер_локальной_сметы" localSheetId="5">#REF!</definedName>
    <definedName name="Регистрационный_номер_локальной_сметы" localSheetId="8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3">#REF!</definedName>
    <definedName name="Регистрационный_номер_объекта" localSheetId="5">#REF!</definedName>
    <definedName name="Регистрационный_номер_объекта" localSheetId="8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3">#REF!</definedName>
    <definedName name="Регистрационный_номер_объектной_сметы" localSheetId="5">#REF!</definedName>
    <definedName name="Регистрационный_номер_объектной_сметы" localSheetId="8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3">#REF!</definedName>
    <definedName name="Регистрационный_номер_очереди" localSheetId="5">#REF!</definedName>
    <definedName name="Регистрационный_номер_очереди" localSheetId="8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8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3">#REF!</definedName>
    <definedName name="Регистрационный_номер_стройки" localSheetId="5">#REF!</definedName>
    <definedName name="Регистрационный_номер_стройки" localSheetId="8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3">#REF!</definedName>
    <definedName name="регламент" localSheetId="5">#REF!</definedName>
    <definedName name="регламент" localSheetId="8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3">#REF!</definedName>
    <definedName name="Регулярная_часть" localSheetId="5">#REF!</definedName>
    <definedName name="Регулярная_часть" localSheetId="8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3">#REF!</definedName>
    <definedName name="рек" localSheetId="5">#REF!</definedName>
    <definedName name="рек" localSheetId="8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3">#REF!</definedName>
    <definedName name="Республика_Адыгея" localSheetId="5">#REF!</definedName>
    <definedName name="Республика_Адыгея" localSheetId="8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3">#REF!</definedName>
    <definedName name="Республика_Алтай" localSheetId="5">#REF!</definedName>
    <definedName name="Республика_Алтай" localSheetId="8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3">#REF!</definedName>
    <definedName name="Республика_Алтай_1" localSheetId="5">#REF!</definedName>
    <definedName name="Республика_Алтай_1" localSheetId="8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3">#REF!</definedName>
    <definedName name="Республика_Башкортостан" localSheetId="5">#REF!</definedName>
    <definedName name="Республика_Башкортостан" localSheetId="8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3">#REF!</definedName>
    <definedName name="Республика_Башкортостан_1" localSheetId="5">#REF!</definedName>
    <definedName name="Республика_Башкортостан_1" localSheetId="8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3">#REF!</definedName>
    <definedName name="Республика_Бурятия" localSheetId="5">#REF!</definedName>
    <definedName name="Республика_Бурятия" localSheetId="8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3">#REF!</definedName>
    <definedName name="Республика_Бурятия_1" localSheetId="5">#REF!</definedName>
    <definedName name="Республика_Бурятия_1" localSheetId="8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3">#REF!</definedName>
    <definedName name="Республика_Дагестан" localSheetId="5">#REF!</definedName>
    <definedName name="Республика_Дагестан" localSheetId="8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3">#REF!</definedName>
    <definedName name="Республика_Ингушетия" localSheetId="5">#REF!</definedName>
    <definedName name="Республика_Ингушетия" localSheetId="8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3">#REF!</definedName>
    <definedName name="Республика_Калмыкия" localSheetId="5">#REF!</definedName>
    <definedName name="Республика_Калмыкия" localSheetId="8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3">#REF!</definedName>
    <definedName name="Республика_Карелия" localSheetId="5">#REF!</definedName>
    <definedName name="Республика_Карелия" localSheetId="8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3">#REF!</definedName>
    <definedName name="Республика_Карелия_1" localSheetId="5">#REF!</definedName>
    <definedName name="Республика_Карелия_1" localSheetId="8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3">#REF!</definedName>
    <definedName name="Республика_Коми" localSheetId="5">#REF!</definedName>
    <definedName name="Республика_Коми" localSheetId="8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3">#REF!</definedName>
    <definedName name="Республика_Коми_1" localSheetId="5">#REF!</definedName>
    <definedName name="Республика_Коми_1" localSheetId="8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3">#REF!</definedName>
    <definedName name="Республика_Марий_Эл" localSheetId="5">#REF!</definedName>
    <definedName name="Республика_Марий_Эл" localSheetId="8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3">#REF!</definedName>
    <definedName name="Республика_Мордовия" localSheetId="5">#REF!</definedName>
    <definedName name="Республика_Мордовия" localSheetId="8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3">#REF!</definedName>
    <definedName name="Республика_Саха__Якутия" localSheetId="5">#REF!</definedName>
    <definedName name="Республика_Саха__Якутия" localSheetId="8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3">#REF!</definedName>
    <definedName name="Республика_Саха__Якутия_1" localSheetId="5">#REF!</definedName>
    <definedName name="Республика_Саха__Якутия_1" localSheetId="8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3">#REF!</definedName>
    <definedName name="Республика_Северная_Осетия___Алания" localSheetId="5">#REF!</definedName>
    <definedName name="Республика_Северная_Осетия___Алания" localSheetId="8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3">#REF!</definedName>
    <definedName name="Республика_Татарстан__Татарстан" localSheetId="5">#REF!</definedName>
    <definedName name="Республика_Татарстан__Татарстан" localSheetId="8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3">#REF!</definedName>
    <definedName name="Республика_Татарстан__Татарстан_1" localSheetId="5">#REF!</definedName>
    <definedName name="Республика_Татарстан__Татарстан_1" localSheetId="8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3">#REF!</definedName>
    <definedName name="Республика_Тыва" localSheetId="5">#REF!</definedName>
    <definedName name="Республика_Тыва" localSheetId="8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3">#REF!</definedName>
    <definedName name="Республика_Тыва_1" localSheetId="5">#REF!</definedName>
    <definedName name="Республика_Тыва_1" localSheetId="8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3">#REF!</definedName>
    <definedName name="Республика_Хакасия" localSheetId="5">#REF!</definedName>
    <definedName name="Республика_Хакасия" localSheetId="8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6">#REF!</definedName>
    <definedName name="рлвро" localSheetId="3">#REF!</definedName>
    <definedName name="рлвро" localSheetId="5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3">#REF!</definedName>
    <definedName name="рлд" localSheetId="5">#REF!</definedName>
    <definedName name="рлд" localSheetId="8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3">#REF!</definedName>
    <definedName name="рлдг" localSheetId="5">#REF!</definedName>
    <definedName name="рлдг" localSheetId="8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3">#REF!</definedName>
    <definedName name="рнгрлш" localSheetId="5">#REF!</definedName>
    <definedName name="рнгрлш" localSheetId="8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3">#REF!</definedName>
    <definedName name="ро" localSheetId="5">#REF!</definedName>
    <definedName name="ро" localSheetId="8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3">#REF!</definedName>
    <definedName name="ровро" localSheetId="5">#REF!</definedName>
    <definedName name="ровро" localSheetId="8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3">#REF!</definedName>
    <definedName name="род" localSheetId="5">#REF!</definedName>
    <definedName name="род" localSheetId="8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3">#REF!</definedName>
    <definedName name="родарод" localSheetId="5">#REF!</definedName>
    <definedName name="родарод" localSheetId="8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3">#REF!</definedName>
    <definedName name="рож" localSheetId="5">#REF!</definedName>
    <definedName name="рож" localSheetId="8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6">#REF!</definedName>
    <definedName name="роло" localSheetId="3">#REF!</definedName>
    <definedName name="роло" localSheetId="5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3">#REF!</definedName>
    <definedName name="ролодод" localSheetId="5">#REF!</definedName>
    <definedName name="ролодод" localSheetId="8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3">#REF!</definedName>
    <definedName name="ропгнлпеглн" localSheetId="5">#REF!</definedName>
    <definedName name="ропгнлпеглн" localSheetId="8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3">#REF!</definedName>
    <definedName name="Ростовская_область" localSheetId="5">#REF!</definedName>
    <definedName name="Ростовская_область" localSheetId="8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3">#REF!</definedName>
    <definedName name="рпачрпч" localSheetId="5">#REF!</definedName>
    <definedName name="рпачрпч" localSheetId="8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3">#REF!</definedName>
    <definedName name="рпв" localSheetId="5">#REF!</definedName>
    <definedName name="рпв" localSheetId="8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3">#REF!</definedName>
    <definedName name="рплрл" localSheetId="5">#REF!</definedName>
    <definedName name="рплрл" localSheetId="8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3">#REF!</definedName>
    <definedName name="рповпр" localSheetId="5">#REF!</definedName>
    <definedName name="рповпр" localSheetId="8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3">#REF!</definedName>
    <definedName name="рповр" localSheetId="5">#REF!</definedName>
    <definedName name="рповр" localSheetId="8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6">#REF!</definedName>
    <definedName name="рпьрь" localSheetId="3">#REF!</definedName>
    <definedName name="рпьрь" localSheetId="5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3">#REF!</definedName>
    <definedName name="ррр" localSheetId="5">#REF!</definedName>
    <definedName name="ррр" localSheetId="8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3">#REF!</definedName>
    <definedName name="рррр" localSheetId="5">#REF!</definedName>
    <definedName name="рррр" localSheetId="8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3">#REF!</definedName>
    <definedName name="ррюбр" localSheetId="5">#REF!</definedName>
    <definedName name="ррюбр" localSheetId="8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3">#REF!</definedName>
    <definedName name="ртип" localSheetId="5">#REF!</definedName>
    <definedName name="ртип" localSheetId="8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3">#REF!</definedName>
    <definedName name="руе" localSheetId="5">#REF!</definedName>
    <definedName name="руе" localSheetId="8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3">#REF!</definedName>
    <definedName name="Руководитель" localSheetId="5">#REF!</definedName>
    <definedName name="Руководитель" localSheetId="8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3">#REF!</definedName>
    <definedName name="ручей" localSheetId="5">#REF!</definedName>
    <definedName name="ручей" localSheetId="8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6">#REF!</definedName>
    <definedName name="Рязанская_область" localSheetId="3">#REF!</definedName>
    <definedName name="Рязанская_область" localSheetId="5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4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6">{#N/A,#N/A,FALSE,"Шаблон_Спец1"}</definedName>
    <definedName name="С" localSheetId="3">{#N/A,#N/A,FALSE,"Шаблон_Спец1"}</definedName>
    <definedName name="С" localSheetId="5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6">#REF!</definedName>
    <definedName name="с1" localSheetId="3">#REF!</definedName>
    <definedName name="с1" localSheetId="5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3">#REF!</definedName>
    <definedName name="с10" localSheetId="5">#REF!</definedName>
    <definedName name="с10" localSheetId="8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3">#REF!</definedName>
    <definedName name="с2" localSheetId="5">#REF!</definedName>
    <definedName name="с2" localSheetId="8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3">#REF!</definedName>
    <definedName name="с3" localSheetId="5">#REF!</definedName>
    <definedName name="с3" localSheetId="8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3">#REF!</definedName>
    <definedName name="с4" localSheetId="5">#REF!</definedName>
    <definedName name="с4" localSheetId="8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3">#REF!</definedName>
    <definedName name="с5" localSheetId="5">#REF!</definedName>
    <definedName name="с5" localSheetId="8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3">#REF!</definedName>
    <definedName name="с6" localSheetId="5">#REF!</definedName>
    <definedName name="с6" localSheetId="8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3">#REF!</definedName>
    <definedName name="с7" localSheetId="5">#REF!</definedName>
    <definedName name="с7" localSheetId="8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3">#REF!</definedName>
    <definedName name="с8" localSheetId="5">#REF!</definedName>
    <definedName name="с8" localSheetId="8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3">#REF!</definedName>
    <definedName name="с9" localSheetId="5">#REF!</definedName>
    <definedName name="с9" localSheetId="8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3">#REF!</definedName>
    <definedName name="саа" localSheetId="5">#REF!</definedName>
    <definedName name="саа" localSheetId="8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3">#REF!</definedName>
    <definedName name="сам" localSheetId="5">#REF!</definedName>
    <definedName name="сам" localSheetId="8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3">#REF!</definedName>
    <definedName name="Самарская_область" localSheetId="5">#REF!</definedName>
    <definedName name="Самарская_область" localSheetId="8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3">#REF!</definedName>
    <definedName name="Саратовская_область" localSheetId="5">#REF!</definedName>
    <definedName name="Саратовская_область" localSheetId="8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3">#REF!</definedName>
    <definedName name="сарсвралош" localSheetId="5">#REF!</definedName>
    <definedName name="сарсвралош" localSheetId="8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3">#REF!</definedName>
    <definedName name="Сахалинская_область" localSheetId="5">#REF!</definedName>
    <definedName name="Сахалинская_область" localSheetId="8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3">#REF!</definedName>
    <definedName name="Сахалинская_область_1" localSheetId="5">#REF!</definedName>
    <definedName name="Сахалинская_область_1" localSheetId="8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 localSheetId="3">#REF!</definedName>
    <definedName name="Свердловская_область" localSheetId="5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3">#REF!</definedName>
    <definedName name="Свердловская_область_1" localSheetId="5">#REF!</definedName>
    <definedName name="Свердловская_область_1" localSheetId="8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6">#REF!</definedName>
    <definedName name="Сводка" localSheetId="3">#REF!</definedName>
    <definedName name="Сводка" localSheetId="5">#REF!</definedName>
    <definedName name="Сводка" localSheetId="8">#REF!</definedName>
    <definedName name="Сводка" localSheetId="10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6">#REF!</definedName>
    <definedName name="сев" localSheetId="3">#REF!</definedName>
    <definedName name="сев" localSheetId="5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3">#REF!</definedName>
    <definedName name="сег1" localSheetId="5">#REF!</definedName>
    <definedName name="сег1" localSheetId="8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6">#REF!</definedName>
    <definedName name="Сегодня" localSheetId="3">#REF!</definedName>
    <definedName name="Сегодня" localSheetId="5">#REF!</definedName>
    <definedName name="Сегодня" localSheetId="8">#REF!</definedName>
    <definedName name="Сегодня" localSheetId="10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6">#REF!</definedName>
    <definedName name="Семь" localSheetId="3">#REF!</definedName>
    <definedName name="Семь" localSheetId="5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3">#REF!</definedName>
    <definedName name="Сервис" localSheetId="5">#REF!</definedName>
    <definedName name="Сервис" localSheetId="8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6">#REF!</definedName>
    <definedName name="Сервис_Всего_1" localSheetId="3">#REF!</definedName>
    <definedName name="Сервис_Всего_1" localSheetId="5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 localSheetId="3">#REF!</definedName>
    <definedName name="Сервисное_оборудование_1" localSheetId="5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6">#REF!</definedName>
    <definedName name="СлБелг" localSheetId="3">#REF!</definedName>
    <definedName name="СлБелг" localSheetId="5">#REF!</definedName>
    <definedName name="СлБелг" localSheetId="8">#REF!</definedName>
    <definedName name="СлБелг" localSheetId="10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6">#REF!</definedName>
    <definedName name="см" localSheetId="3">#REF!</definedName>
    <definedName name="см" localSheetId="5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3">#REF!</definedName>
    <definedName name="см_конк" localSheetId="5">#REF!</definedName>
    <definedName name="см_конк" localSheetId="8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3">#REF!</definedName>
    <definedName name="см1" localSheetId="5">#REF!</definedName>
    <definedName name="см1" localSheetId="8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6">#REF!</definedName>
    <definedName name="См7" localSheetId="3">#REF!</definedName>
    <definedName name="См7" localSheetId="5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6">#REF!</definedName>
    <definedName name="смета" localSheetId="3">#REF!</definedName>
    <definedName name="смета" localSheetId="5">#REF!</definedName>
    <definedName name="смета" localSheetId="8">#REF!</definedName>
    <definedName name="смета" localSheetId="10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6">#REF!</definedName>
    <definedName name="смета1" localSheetId="3">#REF!</definedName>
    <definedName name="смета1" localSheetId="5">#REF!</definedName>
    <definedName name="смета1" localSheetId="8">#REF!</definedName>
    <definedName name="смета1" localSheetId="10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 localSheetId="3">#REF!</definedName>
    <definedName name="Сметная_стоимость_в_базисных_ценах" localSheetId="5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 localSheetId="3">#REF!</definedName>
    <definedName name="Сметная_стоимость_по_ресурсному_расчету" localSheetId="5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3">#REF!</definedName>
    <definedName name="СМеточка" localSheetId="5">#REF!</definedName>
    <definedName name="СМеточка" localSheetId="8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3">#REF!</definedName>
    <definedName name="сми" localSheetId="5">#REF!</definedName>
    <definedName name="сми" localSheetId="8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3">#REF!</definedName>
    <definedName name="смиь" localSheetId="5">#REF!</definedName>
    <definedName name="смиь" localSheetId="8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3">#REF!</definedName>
    <definedName name="Смоленская_область" localSheetId="5">#REF!</definedName>
    <definedName name="Смоленская_область" localSheetId="8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3">#REF!</definedName>
    <definedName name="смр" localSheetId="5">#REF!</definedName>
    <definedName name="смр" localSheetId="8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3">#REF!</definedName>
    <definedName name="смт" localSheetId="5">#REF!</definedName>
    <definedName name="смт" localSheetId="8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6">#REF!</definedName>
    <definedName name="Согласование" localSheetId="3">#REF!</definedName>
    <definedName name="Согласование" localSheetId="5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3">#REF!</definedName>
    <definedName name="соп" localSheetId="5">#REF!</definedName>
    <definedName name="соп" localSheetId="8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3">#REF!</definedName>
    <definedName name="сос" localSheetId="5">#REF!</definedName>
    <definedName name="сос" localSheetId="8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6">#REF!</definedName>
    <definedName name="Составитель" localSheetId="3">#REF!</definedName>
    <definedName name="Составитель" localSheetId="5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3">#REF!</definedName>
    <definedName name="Составитель_сметы" localSheetId="5">#REF!</definedName>
    <definedName name="Составитель_сметы" localSheetId="8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6">#REF!</definedName>
    <definedName name="сп2" localSheetId="3">#REF!</definedName>
    <definedName name="сп2" localSheetId="5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3">#REF!</definedName>
    <definedName name="Специф1" localSheetId="5">#REF!</definedName>
    <definedName name="Специф1" localSheetId="8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3">#REF!</definedName>
    <definedName name="спио" localSheetId="5">#REF!</definedName>
    <definedName name="спио" localSheetId="8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6">#REF!</definedName>
    <definedName name="срл" localSheetId="3">#REF!</definedName>
    <definedName name="срл" localSheetId="5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3">#REF!</definedName>
    <definedName name="срлдд" localSheetId="5">#REF!</definedName>
    <definedName name="срлдд" localSheetId="8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3">#REF!</definedName>
    <definedName name="срлрл" localSheetId="5">#REF!</definedName>
    <definedName name="срлрл" localSheetId="8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3">#REF!</definedName>
    <definedName name="срьрьс" localSheetId="5">#REF!</definedName>
    <definedName name="срьрьс" localSheetId="8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3">#REF!</definedName>
    <definedName name="ссс" localSheetId="5">#REF!</definedName>
    <definedName name="ссс" localSheetId="8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3">#REF!</definedName>
    <definedName name="сссс" localSheetId="5">#REF!</definedName>
    <definedName name="сссс" localSheetId="8">#REF!</definedName>
    <definedName name="сссс">#REF!</definedName>
    <definedName name="СтавкаWACC">#REF!</definedName>
    <definedName name="СтавкаАмортизации" localSheetId="6">#REF!</definedName>
    <definedName name="СтавкаАмортизации" localSheetId="3">#REF!</definedName>
    <definedName name="СтавкаАмортизации" localSheetId="5">#REF!</definedName>
    <definedName name="СтавкаАмортизации" localSheetId="7">#REF!</definedName>
    <definedName name="СтавкаАмортизации">#REF!</definedName>
    <definedName name="СтавкаДепозитов" localSheetId="6">#REF!</definedName>
    <definedName name="СтавкаДепозитов" localSheetId="3">#REF!</definedName>
    <definedName name="СтавкаДепозитов" localSheetId="5">#REF!</definedName>
    <definedName name="СтавкаДепозитов" localSheetId="7">#REF!</definedName>
    <definedName name="СтавкаДепозитов">#REF!</definedName>
    <definedName name="СтавкаДивидендов" localSheetId="6">#REF!</definedName>
    <definedName name="СтавкаДивидендов" localSheetId="3">#REF!</definedName>
    <definedName name="СтавкаДивидендов" localSheetId="5">#REF!</definedName>
    <definedName name="СтавкаДивидендов" localSheetId="7">#REF!</definedName>
    <definedName name="СтавкаДивидендов">#REF!</definedName>
    <definedName name="СтавкаДКЗ" localSheetId="3">#REF!</definedName>
    <definedName name="СтавкаДКЗ" localSheetId="5">#REF!</definedName>
    <definedName name="СтавкаДКЗ">#REF!</definedName>
    <definedName name="СтавкаЕСН" localSheetId="3">#REF!</definedName>
    <definedName name="СтавкаЕСН" localSheetId="5">#REF!</definedName>
    <definedName name="СтавкаЕСН">#REF!</definedName>
    <definedName name="СтавкаНДС" localSheetId="3">#REF!</definedName>
    <definedName name="СтавкаНДС" localSheetId="5">#REF!</definedName>
    <definedName name="СтавкаНДС">#REF!</definedName>
    <definedName name="СтавкаНП" localSheetId="3">#REF!</definedName>
    <definedName name="СтавкаНП" localSheetId="5">#REF!</definedName>
    <definedName name="СтавкаНП">#REF!</definedName>
    <definedName name="СтавкаСНС" localSheetId="3">#REF!</definedName>
    <definedName name="СтавкаСНС" localSheetId="5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3">#REF!</definedName>
    <definedName name="Ставропольский_край" localSheetId="5">#REF!</definedName>
    <definedName name="Ставропольский_край" localSheetId="8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 localSheetId="3">#REF!</definedName>
    <definedName name="Стадия_проектирования" localSheetId="5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6">#REF!</definedName>
    <definedName name="Стоимость" localSheetId="3">#REF!</definedName>
    <definedName name="Стоимость" localSheetId="5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3">#REF!</definedName>
    <definedName name="Стоимость_Коэффициент" localSheetId="5">#REF!</definedName>
    <definedName name="Стоимость_Коэффициент" localSheetId="8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6">#REF!</definedName>
    <definedName name="страх" localSheetId="3">#REF!</definedName>
    <definedName name="страх" localSheetId="5">#REF!</definedName>
    <definedName name="страх" localSheetId="7">#REF!</definedName>
    <definedName name="страх">#REF!</definedName>
    <definedName name="страхов" localSheetId="6">#REF!</definedName>
    <definedName name="страхов" localSheetId="3">#REF!</definedName>
    <definedName name="страхов" localSheetId="5">#REF!</definedName>
    <definedName name="страхов" localSheetId="7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 localSheetId="3">#REF!</definedName>
    <definedName name="Строительная_полоса" localSheetId="5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3">#REF!</definedName>
    <definedName name="Строительные_работы_в_базисных_ценах" localSheetId="5">#REF!</definedName>
    <definedName name="Строительные_работы_в_базисных_ценах" localSheetId="8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6">#REF!</definedName>
    <definedName name="т" localSheetId="3">#REF!</definedName>
    <definedName name="т" localSheetId="5">#REF!</definedName>
    <definedName name="т" localSheetId="8">#REF!</definedName>
    <definedName name="т" localSheetId="10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6">#REF!</definedName>
    <definedName name="Тамбовская_область" localSheetId="3">#REF!</definedName>
    <definedName name="Тамбовская_область" localSheetId="5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3">#REF!</definedName>
    <definedName name="Тверская_область" localSheetId="5">#REF!</definedName>
    <definedName name="Тверская_область" localSheetId="8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3">#REF!</definedName>
    <definedName name="Территориальная_поправка_к_ТЕР" localSheetId="5">#REF!</definedName>
    <definedName name="Территориальная_поправка_к_ТЕР" localSheetId="8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3">#REF!</definedName>
    <definedName name="техник" localSheetId="5">#REF!</definedName>
    <definedName name="техник" localSheetId="8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3">#REF!</definedName>
    <definedName name="технич" localSheetId="5">#REF!</definedName>
    <definedName name="технич" localSheetId="8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3">#REF!</definedName>
    <definedName name="Технический_директор" localSheetId="5">#REF!</definedName>
    <definedName name="Технический_директор" localSheetId="8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6">#REF!</definedName>
    <definedName name="Томская_область" localSheetId="3">#REF!</definedName>
    <definedName name="Томская_область" localSheetId="5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3">#REF!</definedName>
    <definedName name="Томская_область_1" localSheetId="5">#REF!</definedName>
    <definedName name="Томская_область_1" localSheetId="8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3">#REF!</definedName>
    <definedName name="топ1" localSheetId="5">#REF!</definedName>
    <definedName name="топ1" localSheetId="8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3">#REF!</definedName>
    <definedName name="топ2" localSheetId="5">#REF!</definedName>
    <definedName name="топ2" localSheetId="8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3">#REF!</definedName>
    <definedName name="топо" localSheetId="5">#REF!</definedName>
    <definedName name="топо" localSheetId="8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3">#REF!</definedName>
    <definedName name="топогр1" localSheetId="5">#REF!</definedName>
    <definedName name="топогр1" localSheetId="8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3">#REF!</definedName>
    <definedName name="топограф" localSheetId="5">#REF!</definedName>
    <definedName name="топограф" localSheetId="8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6">#REF!</definedName>
    <definedName name="третий" localSheetId="3">#REF!</definedName>
    <definedName name="третий" localSheetId="5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3">#REF!</definedName>
    <definedName name="третья_кат" localSheetId="5">#REF!</definedName>
    <definedName name="третья_кат" localSheetId="8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3">#REF!</definedName>
    <definedName name="трол" localSheetId="5">#REF!</definedName>
    <definedName name="трол" localSheetId="8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3">#REF!</definedName>
    <definedName name="ТС1" localSheetId="5">#REF!</definedName>
    <definedName name="ТС1" localSheetId="8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4">#REF!</definedName>
    <definedName name="ттт" localSheetId="14">#REF!</definedName>
    <definedName name="ттт" localSheetId="15">#REF!</definedName>
    <definedName name="ттт" localSheetId="3">#REF!</definedName>
    <definedName name="ттт" localSheetId="5">#REF!</definedName>
    <definedName name="ттт" localSheetId="8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3">#REF!</definedName>
    <definedName name="Тульская_область" localSheetId="5">#REF!</definedName>
    <definedName name="Тульская_область" localSheetId="8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4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6">{0,"тысячz";1,"тысячаz";2,"тысячиz";5,"тысячz"}</definedName>
    <definedName name="тыс" localSheetId="3">{0,"тысячz";1,"тысячаz";2,"тысячиz";5,"тысячz"}</definedName>
    <definedName name="тыс" localSheetId="5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6">#REF!</definedName>
    <definedName name="тьбю" localSheetId="3">#REF!</definedName>
    <definedName name="тьбю" localSheetId="5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3">#REF!</definedName>
    <definedName name="тьтб" localSheetId="5">#REF!</definedName>
    <definedName name="тьтб" localSheetId="8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3">#REF!</definedName>
    <definedName name="тьюит" localSheetId="5">#REF!</definedName>
    <definedName name="тьюит" localSheetId="8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3">#REF!</definedName>
    <definedName name="Тюменская_область" localSheetId="5">#REF!</definedName>
    <definedName name="Тюменская_область" localSheetId="8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3">#REF!</definedName>
    <definedName name="Тюменская_область_1" localSheetId="5">#REF!</definedName>
    <definedName name="Тюменская_область_1" localSheetId="8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3">#REF!</definedName>
    <definedName name="у" localSheetId="5">#REF!</definedName>
    <definedName name="у" localSheetId="8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3">#REF!</definedName>
    <definedName name="убыль" localSheetId="5">#REF!</definedName>
    <definedName name="убыль" localSheetId="8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3">#REF!</definedName>
    <definedName name="уг" localSheetId="5">#REF!</definedName>
    <definedName name="уг" localSheetId="8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3">#REF!</definedName>
    <definedName name="Удмуртская_Республика" localSheetId="5">#REF!</definedName>
    <definedName name="Удмуртская_Республика" localSheetId="8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3">#REF!</definedName>
    <definedName name="Удмуртская_Республика_1" localSheetId="5">#REF!</definedName>
    <definedName name="Удмуртская_Республика_1" localSheetId="8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3">#REF!</definedName>
    <definedName name="уено" localSheetId="5">#REF!</definedName>
    <definedName name="уено" localSheetId="8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3">#REF!</definedName>
    <definedName name="уенонео" localSheetId="5">#REF!</definedName>
    <definedName name="уенонео" localSheetId="8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3">#REF!</definedName>
    <definedName name="уер" localSheetId="5">#REF!</definedName>
    <definedName name="уер" localSheetId="8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3">#REF!</definedName>
    <definedName name="уеро" localSheetId="5">#REF!</definedName>
    <definedName name="уеро" localSheetId="8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3">#REF!</definedName>
    <definedName name="уерор" localSheetId="5">#REF!</definedName>
    <definedName name="уерор" localSheetId="8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3">#REF!</definedName>
    <definedName name="ук" localSheetId="5">#REF!</definedName>
    <definedName name="ук" localSheetId="8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3">#REF!</definedName>
    <definedName name="уке" localSheetId="5">#REF!</definedName>
    <definedName name="уке" localSheetId="8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3">#REF!</definedName>
    <definedName name="укее" localSheetId="5">#REF!</definedName>
    <definedName name="укее" localSheetId="8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3">#REF!</definedName>
    <definedName name="укк_м" localSheetId="5">#REF!</definedName>
    <definedName name="укк_м" localSheetId="8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3">#REF!</definedName>
    <definedName name="укц" localSheetId="5">#REF!</definedName>
    <definedName name="укц" localSheetId="8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3">#REF!</definedName>
    <definedName name="Ульяновская_область" localSheetId="5">#REF!</definedName>
    <definedName name="Ульяновская_область" localSheetId="8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3">#REF!</definedName>
    <definedName name="уне" localSheetId="5">#REF!</definedName>
    <definedName name="уне" localSheetId="8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3">#REF!</definedName>
    <definedName name="уно" localSheetId="5">#REF!</definedName>
    <definedName name="уно" localSheetId="8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3">#REF!</definedName>
    <definedName name="уо" localSheetId="5">#REF!</definedName>
    <definedName name="уо" localSheetId="8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3">#REF!</definedName>
    <definedName name="уое" localSheetId="5">#REF!</definedName>
    <definedName name="уое" localSheetId="8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3">#REF!</definedName>
    <definedName name="упроуо" localSheetId="5">#REF!</definedName>
    <definedName name="упроуо" localSheetId="8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3">#REF!</definedName>
    <definedName name="упрт" localSheetId="5">#REF!</definedName>
    <definedName name="упрт" localSheetId="8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3">#REF!</definedName>
    <definedName name="ур" localSheetId="5">#REF!</definedName>
    <definedName name="ур" localSheetId="8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3">#REF!</definedName>
    <definedName name="уре" localSheetId="5">#REF!</definedName>
    <definedName name="уре" localSheetId="8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3">#REF!</definedName>
    <definedName name="урк" localSheetId="5">#REF!</definedName>
    <definedName name="урк" localSheetId="8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3">#REF!</definedName>
    <definedName name="урн" localSheetId="5">#REF!</definedName>
    <definedName name="урн" localSheetId="8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3">#REF!</definedName>
    <definedName name="урс" localSheetId="5">#REF!</definedName>
    <definedName name="урс" localSheetId="8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3">#REF!</definedName>
    <definedName name="урс123" localSheetId="5">#REF!</definedName>
    <definedName name="урс123" localSheetId="8">#REF!</definedName>
    <definedName name="урс123">#REF!</definedName>
    <definedName name="УслугиТОиР_ГС" localSheetId="6">#REF!</definedName>
    <definedName name="УслугиТОиР_ГС" localSheetId="3">#REF!</definedName>
    <definedName name="УслугиТОиР_ГС" localSheetId="5">#REF!</definedName>
    <definedName name="УслугиТОиР_ГС" localSheetId="7">#REF!</definedName>
    <definedName name="УслугиТОиР_ГС">#REF!</definedName>
    <definedName name="УслугиТОиР_ЭСС" localSheetId="6">#REF!</definedName>
    <definedName name="УслугиТОиР_ЭСС" localSheetId="3">#REF!</definedName>
    <definedName name="УслугиТОиР_ЭСС" localSheetId="5">#REF!</definedName>
    <definedName name="УслугиТОиР_ЭСС" localSheetId="7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3">#REF!</definedName>
    <definedName name="уу" localSheetId="5">#REF!</definedName>
    <definedName name="уу" localSheetId="8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3">#REF!</definedName>
    <definedName name="уцуц" localSheetId="5">#REF!</definedName>
    <definedName name="уцуц" localSheetId="8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3">#REF!</definedName>
    <definedName name="Участок" localSheetId="5">#REF!</definedName>
    <definedName name="Участок" localSheetId="8">#REF!</definedName>
    <definedName name="Участок">#REF!</definedName>
    <definedName name="УчестьСлияние" localSheetId="3">#REF!</definedName>
    <definedName name="УчестьСлияние" localSheetId="5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3">#REF!</definedName>
    <definedName name="ушщпгу" localSheetId="5">#REF!</definedName>
    <definedName name="ушщпгу" localSheetId="8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3">#REF!</definedName>
    <definedName name="ф" localSheetId="5">#REF!</definedName>
    <definedName name="ф" localSheetId="8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3">#REF!</definedName>
    <definedName name="ф1" localSheetId="5">#REF!</definedName>
    <definedName name="ф1" localSheetId="8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6">#REF!</definedName>
    <definedName name="Ф5.1" localSheetId="3">#REF!</definedName>
    <definedName name="Ф5.1" localSheetId="5">#REF!</definedName>
    <definedName name="Ф5.1" localSheetId="8">#REF!</definedName>
    <definedName name="Ф5.1" localSheetId="10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6">#REF!</definedName>
    <definedName name="Ф91" localSheetId="3">#REF!</definedName>
    <definedName name="Ф91" localSheetId="5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3">#REF!</definedName>
    <definedName name="фавр" localSheetId="5">#REF!</definedName>
    <definedName name="фавр" localSheetId="8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3">#REF!</definedName>
    <definedName name="фапиаи" localSheetId="5">#REF!</definedName>
    <definedName name="фапиаи" localSheetId="8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3">#REF!</definedName>
    <definedName name="фвап" localSheetId="5">#REF!</definedName>
    <definedName name="фвап" localSheetId="8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3">#REF!</definedName>
    <definedName name="фвапив" localSheetId="5">#REF!</definedName>
    <definedName name="фвапив" localSheetId="8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6">#REF!</definedName>
    <definedName name="Финансирование_Y2017" localSheetId="3">#REF!</definedName>
    <definedName name="Финансирование_Y2017" localSheetId="5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3">#REF!</definedName>
    <definedName name="Финансирование_Y2018" localSheetId="5">#REF!</definedName>
    <definedName name="Финансирование_Y2018" localSheetId="8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3">#REF!</definedName>
    <definedName name="Финансирование_Y2019" localSheetId="5">#REF!</definedName>
    <definedName name="Финансирование_Y2019" localSheetId="8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3">#REF!</definedName>
    <definedName name="Финансирование_Y2020" localSheetId="5">#REF!</definedName>
    <definedName name="Финансирование_Y2020" localSheetId="8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3">#REF!</definedName>
    <definedName name="Финансирование_Y2021" localSheetId="5">#REF!</definedName>
    <definedName name="Финансирование_Y2021" localSheetId="8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3">#REF!</definedName>
    <definedName name="Финансирование_Y2022" localSheetId="5">#REF!</definedName>
    <definedName name="Финансирование_Y2022" localSheetId="8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3">#REF!</definedName>
    <definedName name="Финансирование_Y2023" localSheetId="5">#REF!</definedName>
    <definedName name="Финансирование_Y2023" localSheetId="8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3">#REF!</definedName>
    <definedName name="Финансирование_Y2024" localSheetId="5">#REF!</definedName>
    <definedName name="Финансирование_Y2024" localSheetId="8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3">#REF!</definedName>
    <definedName name="Финансирование_Y2025" localSheetId="5">#REF!</definedName>
    <definedName name="Финансирование_Y2025" localSheetId="8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3">#REF!</definedName>
    <definedName name="фнн" localSheetId="5">#REF!</definedName>
    <definedName name="фнн" localSheetId="8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6">#REF!</definedName>
    <definedName name="фукек" localSheetId="3">#REF!</definedName>
    <definedName name="фукек" localSheetId="5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6">#REF!</definedName>
    <definedName name="ффггг" localSheetId="3">#REF!</definedName>
    <definedName name="ффггг" localSheetId="5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4">#REF!</definedName>
    <definedName name="ффф" localSheetId="14">#REF!</definedName>
    <definedName name="ффф" localSheetId="15">#REF!</definedName>
    <definedName name="ффф" localSheetId="3">#REF!</definedName>
    <definedName name="ффф" localSheetId="5">#REF!</definedName>
    <definedName name="ффф" localSheetId="8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3">#REF!</definedName>
    <definedName name="фффффф" localSheetId="5">#REF!</definedName>
    <definedName name="фффффф" localSheetId="8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3">#REF!</definedName>
    <definedName name="ффыв" localSheetId="5">#REF!</definedName>
    <definedName name="ффыв" localSheetId="8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3">#REF!</definedName>
    <definedName name="фыв" localSheetId="5">#REF!</definedName>
    <definedName name="фыв" localSheetId="8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3">#REF!</definedName>
    <definedName name="Хабаровский_край" localSheetId="5">#REF!</definedName>
    <definedName name="Хабаровский_край" localSheetId="8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3">#REF!</definedName>
    <definedName name="Хабаровский_край_1" localSheetId="5">#REF!</definedName>
    <definedName name="Хабаровский_край_1" localSheetId="8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3">#REF!</definedName>
    <definedName name="Характеристика" localSheetId="5">#REF!</definedName>
    <definedName name="Характеристика" localSheetId="8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3">#REF!</definedName>
    <definedName name="хд" localSheetId="5">#REF!</definedName>
    <definedName name="хд" localSheetId="8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4">#REF!</definedName>
    <definedName name="хх" localSheetId="14">#REF!</definedName>
    <definedName name="хх" localSheetId="15">#REF!</definedName>
    <definedName name="хх" localSheetId="3">#REF!</definedName>
    <definedName name="хх" localSheetId="5">#REF!</definedName>
    <definedName name="хх" localSheetId="8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3">#REF!</definedName>
    <definedName name="ц" localSheetId="5">#REF!</definedName>
    <definedName name="ц" localSheetId="8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3">#REF!</definedName>
    <definedName name="цакыф" localSheetId="5">#REF!</definedName>
    <definedName name="цакыф" localSheetId="8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6">#REF!</definedName>
    <definedName name="цена___0" localSheetId="3">#REF!</definedName>
    <definedName name="цена___0" localSheetId="5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3">#REF!</definedName>
    <definedName name="цена___0___0" localSheetId="5">#REF!</definedName>
    <definedName name="цена___0___0" localSheetId="8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3">#REF!</definedName>
    <definedName name="цена___0___0___0" localSheetId="5">#REF!</definedName>
    <definedName name="цена___0___0___0" localSheetId="8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3">#REF!</definedName>
    <definedName name="цена___0___0___0___0" localSheetId="5">#REF!</definedName>
    <definedName name="цена___0___0___0___0" localSheetId="8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3">#REF!</definedName>
    <definedName name="цена___0___0___2" localSheetId="5">#REF!</definedName>
    <definedName name="цена___0___0___2" localSheetId="8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3">#REF!</definedName>
    <definedName name="цена___0___0___3" localSheetId="5">#REF!</definedName>
    <definedName name="цена___0___0___3" localSheetId="8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3">#REF!</definedName>
    <definedName name="цена___0___0___4" localSheetId="5">#REF!</definedName>
    <definedName name="цена___0___0___4" localSheetId="8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3">#REF!</definedName>
    <definedName name="цена___0___1" localSheetId="5">#REF!</definedName>
    <definedName name="цена___0___1" localSheetId="8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3">#REF!</definedName>
    <definedName name="цена___0___10" localSheetId="5">#REF!</definedName>
    <definedName name="цена___0___10" localSheetId="8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3">#REF!</definedName>
    <definedName name="цена___0___12" localSheetId="5">#REF!</definedName>
    <definedName name="цена___0___12" localSheetId="8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3">#REF!</definedName>
    <definedName name="цена___0___2" localSheetId="5">#REF!</definedName>
    <definedName name="цена___0___2" localSheetId="8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3">#REF!</definedName>
    <definedName name="цена___0___2___0" localSheetId="5">#REF!</definedName>
    <definedName name="цена___0___2___0" localSheetId="8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3">#REF!</definedName>
    <definedName name="цена___0___3" localSheetId="5">#REF!</definedName>
    <definedName name="цена___0___3" localSheetId="8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3">#REF!</definedName>
    <definedName name="цена___0___4" localSheetId="5">#REF!</definedName>
    <definedName name="цена___0___4" localSheetId="8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3">#REF!</definedName>
    <definedName name="цена___0___5" localSheetId="5">#REF!</definedName>
    <definedName name="цена___0___5" localSheetId="8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3">#REF!</definedName>
    <definedName name="цена___0___6" localSheetId="5">#REF!</definedName>
    <definedName name="цена___0___6" localSheetId="8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3">#REF!</definedName>
    <definedName name="цена___0___8" localSheetId="5">#REF!</definedName>
    <definedName name="цена___0___8" localSheetId="8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3">#REF!</definedName>
    <definedName name="цена___1" localSheetId="5">#REF!</definedName>
    <definedName name="цена___1" localSheetId="8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3">#REF!</definedName>
    <definedName name="цена___1___0" localSheetId="5">#REF!</definedName>
    <definedName name="цена___1___0" localSheetId="8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3">#REF!</definedName>
    <definedName name="цена___10" localSheetId="5">#REF!</definedName>
    <definedName name="цена___10" localSheetId="8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6">#REF!</definedName>
    <definedName name="цена___10___0___0" localSheetId="3">#REF!</definedName>
    <definedName name="цена___10___0___0" localSheetId="5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3">#REF!</definedName>
    <definedName name="цена___10___1" localSheetId="5">#REF!</definedName>
    <definedName name="цена___10___1" localSheetId="8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3">#REF!</definedName>
    <definedName name="цена___10___10" localSheetId="5">#REF!</definedName>
    <definedName name="цена___10___10" localSheetId="8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3">#REF!</definedName>
    <definedName name="цена___10___12" localSheetId="5">#REF!</definedName>
    <definedName name="цена___10___12" localSheetId="8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6">#REF!</definedName>
    <definedName name="цена___11" localSheetId="3">#REF!</definedName>
    <definedName name="цена___11" localSheetId="5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6">#REF!</definedName>
    <definedName name="цена___11___10" localSheetId="3">#REF!</definedName>
    <definedName name="цена___11___10" localSheetId="5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3">#REF!</definedName>
    <definedName name="цена___11___2" localSheetId="5">#REF!</definedName>
    <definedName name="цена___11___2" localSheetId="8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3">#REF!</definedName>
    <definedName name="цена___11___4" localSheetId="5">#REF!</definedName>
    <definedName name="цена___11___4" localSheetId="8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3">#REF!</definedName>
    <definedName name="цена___11___6" localSheetId="5">#REF!</definedName>
    <definedName name="цена___11___6" localSheetId="8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3">#REF!</definedName>
    <definedName name="цена___11___8" localSheetId="5">#REF!</definedName>
    <definedName name="цена___11___8" localSheetId="8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6">#REF!</definedName>
    <definedName name="цена___2" localSheetId="3">#REF!</definedName>
    <definedName name="цена___2" localSheetId="5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3">#REF!</definedName>
    <definedName name="цена___2___0" localSheetId="5">#REF!</definedName>
    <definedName name="цена___2___0" localSheetId="8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3">#REF!</definedName>
    <definedName name="цена___2___0___0" localSheetId="5">#REF!</definedName>
    <definedName name="цена___2___0___0" localSheetId="8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3">#REF!</definedName>
    <definedName name="цена___2___0___0___0" localSheetId="5">#REF!</definedName>
    <definedName name="цена___2___0___0___0" localSheetId="8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3">#REF!</definedName>
    <definedName name="цена___2___1" localSheetId="5">#REF!</definedName>
    <definedName name="цена___2___1" localSheetId="8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3">#REF!</definedName>
    <definedName name="цена___2___10" localSheetId="5">#REF!</definedName>
    <definedName name="цена___2___10" localSheetId="8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3">#REF!</definedName>
    <definedName name="цена___2___12" localSheetId="5">#REF!</definedName>
    <definedName name="цена___2___12" localSheetId="8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3">#REF!</definedName>
    <definedName name="цена___2___2" localSheetId="5">#REF!</definedName>
    <definedName name="цена___2___2" localSheetId="8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3">#REF!</definedName>
    <definedName name="цена___2___3" localSheetId="5">#REF!</definedName>
    <definedName name="цена___2___3" localSheetId="8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3">#REF!</definedName>
    <definedName name="цена___2___4" localSheetId="5">#REF!</definedName>
    <definedName name="цена___2___4" localSheetId="8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3">#REF!</definedName>
    <definedName name="цена___2___6" localSheetId="5">#REF!</definedName>
    <definedName name="цена___2___6" localSheetId="8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3">#REF!</definedName>
    <definedName name="цена___2___8" localSheetId="5">#REF!</definedName>
    <definedName name="цена___2___8" localSheetId="8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3">#REF!</definedName>
    <definedName name="цена___3" localSheetId="5">#REF!</definedName>
    <definedName name="цена___3" localSheetId="8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3">#REF!</definedName>
    <definedName name="цена___3___0" localSheetId="5">#REF!</definedName>
    <definedName name="цена___3___0" localSheetId="8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6">#REF!</definedName>
    <definedName name="цена___3___10" localSheetId="3">#REF!</definedName>
    <definedName name="цена___3___10" localSheetId="5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3">#REF!</definedName>
    <definedName name="цена___3___2" localSheetId="5">#REF!</definedName>
    <definedName name="цена___3___2" localSheetId="8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3">#REF!</definedName>
    <definedName name="цена___3___3" localSheetId="5">#REF!</definedName>
    <definedName name="цена___3___3" localSheetId="8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3">#REF!</definedName>
    <definedName name="цена___3___4" localSheetId="5">#REF!</definedName>
    <definedName name="цена___3___4" localSheetId="8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3">#REF!</definedName>
    <definedName name="цена___3___6" localSheetId="5">#REF!</definedName>
    <definedName name="цена___3___6" localSheetId="8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3">#REF!</definedName>
    <definedName name="цена___3___8" localSheetId="5">#REF!</definedName>
    <definedName name="цена___3___8" localSheetId="8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3">#REF!</definedName>
    <definedName name="цена___4" localSheetId="5">#REF!</definedName>
    <definedName name="цена___4" localSheetId="8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6">#REF!</definedName>
    <definedName name="цена___4___0___0" localSheetId="3">#REF!</definedName>
    <definedName name="цена___4___0___0" localSheetId="5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3">#REF!</definedName>
    <definedName name="цена___4___0___0___0" localSheetId="5">#REF!</definedName>
    <definedName name="цена___4___0___0___0" localSheetId="8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3">#REF!</definedName>
    <definedName name="цена___4___10" localSheetId="5">#REF!</definedName>
    <definedName name="цена___4___10" localSheetId="8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3">#REF!</definedName>
    <definedName name="цена___4___12" localSheetId="5">#REF!</definedName>
    <definedName name="цена___4___12" localSheetId="8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3">#REF!</definedName>
    <definedName name="цена___4___2" localSheetId="5">#REF!</definedName>
    <definedName name="цена___4___2" localSheetId="8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3">#REF!</definedName>
    <definedName name="цена___4___3" localSheetId="5">#REF!</definedName>
    <definedName name="цена___4___3" localSheetId="8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3">#REF!</definedName>
    <definedName name="цена___4___4" localSheetId="5">#REF!</definedName>
    <definedName name="цена___4___4" localSheetId="8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3">#REF!</definedName>
    <definedName name="цена___4___6" localSheetId="5">#REF!</definedName>
    <definedName name="цена___4___6" localSheetId="8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3">#REF!</definedName>
    <definedName name="цена___4___8" localSheetId="5">#REF!</definedName>
    <definedName name="цена___4___8" localSheetId="8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6">#REF!</definedName>
    <definedName name="цена___5___0" localSheetId="3">#REF!</definedName>
    <definedName name="цена___5___0" localSheetId="5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3">#REF!</definedName>
    <definedName name="цена___5___0___0" localSheetId="5">#REF!</definedName>
    <definedName name="цена___5___0___0" localSheetId="8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3">#REF!</definedName>
    <definedName name="цена___5___0___0___0" localSheetId="5">#REF!</definedName>
    <definedName name="цена___5___0___0___0" localSheetId="8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6">#REF!</definedName>
    <definedName name="цена___6___0" localSheetId="3">#REF!</definedName>
    <definedName name="цена___6___0" localSheetId="5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3">#REF!</definedName>
    <definedName name="цена___6___0___0" localSheetId="5">#REF!</definedName>
    <definedName name="цена___6___0___0" localSheetId="8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3">#REF!</definedName>
    <definedName name="цена___6___0___0___0" localSheetId="5">#REF!</definedName>
    <definedName name="цена___6___0___0___0" localSheetId="8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3">#REF!</definedName>
    <definedName name="цена___6___1" localSheetId="5">#REF!</definedName>
    <definedName name="цена___6___1" localSheetId="8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3">#REF!</definedName>
    <definedName name="цена___6___10" localSheetId="5">#REF!</definedName>
    <definedName name="цена___6___10" localSheetId="8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3">#REF!</definedName>
    <definedName name="цена___6___12" localSheetId="5">#REF!</definedName>
    <definedName name="цена___6___12" localSheetId="8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3">#REF!</definedName>
    <definedName name="цена___6___2" localSheetId="5">#REF!</definedName>
    <definedName name="цена___6___2" localSheetId="8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3">#REF!</definedName>
    <definedName name="цена___6___4" localSheetId="5">#REF!</definedName>
    <definedName name="цена___6___4" localSheetId="8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3">#REF!</definedName>
    <definedName name="цена___6___6" localSheetId="5">#REF!</definedName>
    <definedName name="цена___6___6" localSheetId="8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3">#REF!</definedName>
    <definedName name="цена___6___8" localSheetId="5">#REF!</definedName>
    <definedName name="цена___6___8" localSheetId="8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3">#REF!</definedName>
    <definedName name="цена___7" localSheetId="5">#REF!</definedName>
    <definedName name="цена___7" localSheetId="8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3">#REF!</definedName>
    <definedName name="цена___7___0" localSheetId="5">#REF!</definedName>
    <definedName name="цена___7___0" localSheetId="8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3">#REF!</definedName>
    <definedName name="цена___7___10" localSheetId="5">#REF!</definedName>
    <definedName name="цена___7___10" localSheetId="8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3">#REF!</definedName>
    <definedName name="цена___7___2" localSheetId="5">#REF!</definedName>
    <definedName name="цена___7___2" localSheetId="8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3">#REF!</definedName>
    <definedName name="цена___7___4" localSheetId="5">#REF!</definedName>
    <definedName name="цена___7___4" localSheetId="8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3">#REF!</definedName>
    <definedName name="цена___7___6" localSheetId="5">#REF!</definedName>
    <definedName name="цена___7___6" localSheetId="8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3">#REF!</definedName>
    <definedName name="цена___7___8" localSheetId="5">#REF!</definedName>
    <definedName name="цена___7___8" localSheetId="8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3">#REF!</definedName>
    <definedName name="цена___8" localSheetId="5">#REF!</definedName>
    <definedName name="цена___8" localSheetId="8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3">#REF!</definedName>
    <definedName name="цена___8___0" localSheetId="5">#REF!</definedName>
    <definedName name="цена___8___0" localSheetId="8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3">#REF!</definedName>
    <definedName name="цена___8___0___0" localSheetId="5">#REF!</definedName>
    <definedName name="цена___8___0___0" localSheetId="8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3">#REF!</definedName>
    <definedName name="цена___8___0___0___0" localSheetId="5">#REF!</definedName>
    <definedName name="цена___8___0___0___0" localSheetId="8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3">#REF!</definedName>
    <definedName name="цена___8___1" localSheetId="5">#REF!</definedName>
    <definedName name="цена___8___1" localSheetId="8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3">#REF!</definedName>
    <definedName name="цена___8___10" localSheetId="5">#REF!</definedName>
    <definedName name="цена___8___10" localSheetId="8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3">#REF!</definedName>
    <definedName name="цена___8___12" localSheetId="5">#REF!</definedName>
    <definedName name="цена___8___12" localSheetId="8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3">#REF!</definedName>
    <definedName name="цена___8___2" localSheetId="5">#REF!</definedName>
    <definedName name="цена___8___2" localSheetId="8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3">#REF!</definedName>
    <definedName name="цена___8___4" localSheetId="5">#REF!</definedName>
    <definedName name="цена___8___4" localSheetId="8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3">#REF!</definedName>
    <definedName name="цена___8___6" localSheetId="5">#REF!</definedName>
    <definedName name="цена___8___6" localSheetId="8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3">#REF!</definedName>
    <definedName name="цена___8___8" localSheetId="5">#REF!</definedName>
    <definedName name="цена___8___8" localSheetId="8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3">#REF!</definedName>
    <definedName name="цена___9" localSheetId="5">#REF!</definedName>
    <definedName name="цена___9" localSheetId="8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3">#REF!</definedName>
    <definedName name="цена___9___0" localSheetId="5">#REF!</definedName>
    <definedName name="цена___9___0" localSheetId="8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3">#REF!</definedName>
    <definedName name="цена___9___0___0" localSheetId="5">#REF!</definedName>
    <definedName name="цена___9___0___0" localSheetId="8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3">#REF!</definedName>
    <definedName name="цена___9___0___0___0" localSheetId="5">#REF!</definedName>
    <definedName name="цена___9___0___0___0" localSheetId="8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3">#REF!</definedName>
    <definedName name="цена___9___10" localSheetId="5">#REF!</definedName>
    <definedName name="цена___9___10" localSheetId="8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3">#REF!</definedName>
    <definedName name="цена___9___2" localSheetId="5">#REF!</definedName>
    <definedName name="цена___9___2" localSheetId="8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3">#REF!</definedName>
    <definedName name="цена___9___4" localSheetId="5">#REF!</definedName>
    <definedName name="цена___9___4" localSheetId="8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3">#REF!</definedName>
    <definedName name="цена___9___6" localSheetId="5">#REF!</definedName>
    <definedName name="цена___9___6" localSheetId="8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3">#REF!</definedName>
    <definedName name="цена___9___8" localSheetId="5">#REF!</definedName>
    <definedName name="цена___9___8" localSheetId="8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6">#REF!</definedName>
    <definedName name="ЦенаШурфов" localSheetId="3">#REF!</definedName>
    <definedName name="ЦенаШурфов" localSheetId="5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3">#REF!</definedName>
    <definedName name="цук" localSheetId="5">#REF!</definedName>
    <definedName name="цук" localSheetId="8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3">#REF!</definedName>
    <definedName name="цукеп" localSheetId="5">#REF!</definedName>
    <definedName name="цукеп" localSheetId="8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3">#REF!</definedName>
    <definedName name="цукцук" localSheetId="5">#REF!</definedName>
    <definedName name="цукцук" localSheetId="8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3">#REF!</definedName>
    <definedName name="цукцукуцкцук" localSheetId="5">#REF!</definedName>
    <definedName name="цукцукуцкцук" localSheetId="8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3">#REF!</definedName>
    <definedName name="цукцукцук" localSheetId="5">#REF!</definedName>
    <definedName name="цукцукцук" localSheetId="8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3">#REF!</definedName>
    <definedName name="цфйе" localSheetId="5">#REF!</definedName>
    <definedName name="цфйе" localSheetId="8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4">#REF!</definedName>
    <definedName name="цц" localSheetId="14">#REF!</definedName>
    <definedName name="цц" localSheetId="15">#REF!</definedName>
    <definedName name="цц" localSheetId="3">#REF!</definedName>
    <definedName name="цц" localSheetId="5">#REF!</definedName>
    <definedName name="цц" localSheetId="8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3">#REF!</definedName>
    <definedName name="ццц" localSheetId="5">#REF!</definedName>
    <definedName name="ццц" localSheetId="8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3">#REF!</definedName>
    <definedName name="чапо" localSheetId="5">#REF!</definedName>
    <definedName name="чапо" localSheetId="8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3">#REF!</definedName>
    <definedName name="чапр" localSheetId="5">#REF!</definedName>
    <definedName name="чапр" localSheetId="8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3">#REF!</definedName>
    <definedName name="Части_и_главы" localSheetId="5">#REF!</definedName>
    <definedName name="Части_и_главы" localSheetId="8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3">#REF!</definedName>
    <definedName name="Челябинская_область" localSheetId="5">#REF!</definedName>
    <definedName name="Челябинская_область" localSheetId="8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3">#REF!</definedName>
    <definedName name="Челябинская_область_1" localSheetId="5">#REF!</definedName>
    <definedName name="Челябинская_область_1" localSheetId="8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3">#REF!</definedName>
    <definedName name="черт." localSheetId="5">#REF!</definedName>
    <definedName name="черт." localSheetId="8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3">#REF!</definedName>
    <definedName name="четвертый" localSheetId="5">#REF!</definedName>
    <definedName name="четвертый" localSheetId="8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3">#REF!</definedName>
    <definedName name="Чеченская_Республика" localSheetId="5">#REF!</definedName>
    <definedName name="Чеченская_Республика" localSheetId="8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6">#REF!</definedName>
    <definedName name="Читинская_область" localSheetId="3">#REF!</definedName>
    <definedName name="Читинская_область" localSheetId="5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3">#REF!</definedName>
    <definedName name="Читинская_область_1" localSheetId="5">#REF!</definedName>
    <definedName name="Читинская_область_1" localSheetId="8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3">#REF!</definedName>
    <definedName name="чмтчмт" localSheetId="5">#REF!</definedName>
    <definedName name="чмтчмт" localSheetId="8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3">#REF!</definedName>
    <definedName name="чмтчт" localSheetId="5">#REF!</definedName>
    <definedName name="чмтчт" localSheetId="8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3">#REF!</definedName>
    <definedName name="чс" localSheetId="5">#REF!</definedName>
    <definedName name="чс" localSheetId="8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3">#REF!</definedName>
    <definedName name="чсапр" localSheetId="5">#REF!</definedName>
    <definedName name="чсапр" localSheetId="8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3">#REF!</definedName>
    <definedName name="чсиь" localSheetId="5">#REF!</definedName>
    <definedName name="чсиь" localSheetId="8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3">#REF!</definedName>
    <definedName name="чсмт" localSheetId="5">#REF!</definedName>
    <definedName name="чсмт" localSheetId="8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3">#REF!</definedName>
    <definedName name="чстм" localSheetId="5">#REF!</definedName>
    <definedName name="чстм" localSheetId="8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3">#REF!</definedName>
    <definedName name="чт" localSheetId="5">#REF!</definedName>
    <definedName name="чт" localSheetId="8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3">#REF!</definedName>
    <definedName name="чтм" localSheetId="5">#REF!</definedName>
    <definedName name="чтм" localSheetId="8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3">#REF!</definedName>
    <definedName name="чть" localSheetId="5">#REF!</definedName>
    <definedName name="чть" localSheetId="8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3">#REF!</definedName>
    <definedName name="Чувашская_Республика___Чувашия" localSheetId="5">#REF!</definedName>
    <definedName name="Чувашская_Республика___Чувашия" localSheetId="8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3">#REF!</definedName>
    <definedName name="Чукотский_автономный_округ" localSheetId="5">#REF!</definedName>
    <definedName name="Чукотский_автономный_округ" localSheetId="8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3">#REF!</definedName>
    <definedName name="Чукотский_автономный_округ_1" localSheetId="5">#REF!</definedName>
    <definedName name="Чукотский_автономный_округ_1" localSheetId="8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3">#REF!</definedName>
    <definedName name="ш" localSheetId="5">#REF!</definedName>
    <definedName name="ш" localSheetId="8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3">#REF!</definedName>
    <definedName name="Шапка" localSheetId="5">#REF!</definedName>
    <definedName name="Шапка" localSheetId="8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3">#REF!</definedName>
    <definedName name="Шапка2" localSheetId="5">#REF!</definedName>
    <definedName name="Шапка2" localSheetId="8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3">#REF!</definedName>
    <definedName name="шгд" localSheetId="5">#REF!</definedName>
    <definedName name="шгд" localSheetId="8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3">#REF!</definedName>
    <definedName name="шдгшж" localSheetId="5">#REF!</definedName>
    <definedName name="шдгшж" localSheetId="8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3">#REF!</definedName>
    <definedName name="шестой" localSheetId="5">#REF!</definedName>
    <definedName name="шестой" localSheetId="8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3">#REF!</definedName>
    <definedName name="Шесть" localSheetId="5">#REF!</definedName>
    <definedName name="Шесть" localSheetId="8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6">#REF!</definedName>
    <definedName name="Шкафы_ТМ" localSheetId="3">#REF!</definedName>
    <definedName name="Шкафы_ТМ" localSheetId="5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3">#REF!</definedName>
    <definedName name="шоссе" localSheetId="5">#REF!</definedName>
    <definedName name="шоссе" localSheetId="8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3">#REF!</definedName>
    <definedName name="шплю" localSheetId="5">#REF!</definedName>
    <definedName name="шплю" localSheetId="8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3">#REF!</definedName>
    <definedName name="шпр" localSheetId="5">#REF!</definedName>
    <definedName name="шпр" localSheetId="8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4">#REF!</definedName>
    <definedName name="шш" localSheetId="14">#REF!</definedName>
    <definedName name="шш" localSheetId="15">#REF!</definedName>
    <definedName name="шш" localSheetId="3">#REF!</definedName>
    <definedName name="шш" localSheetId="5">#REF!</definedName>
    <definedName name="шш" localSheetId="8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3">#REF!</definedName>
    <definedName name="шшш" localSheetId="5">#REF!</definedName>
    <definedName name="шшш" localSheetId="8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3">#REF!</definedName>
    <definedName name="шщгщ9шщллщ" localSheetId="5">#REF!</definedName>
    <definedName name="шщгщ9шщллщ" localSheetId="8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3">#REF!</definedName>
    <definedName name="щжэдж" localSheetId="5">#REF!</definedName>
    <definedName name="щжэдж" localSheetId="8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3">#REF!</definedName>
    <definedName name="щшшщрг" localSheetId="5">#REF!</definedName>
    <definedName name="щшшщрг" localSheetId="8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4">#REF!</definedName>
    <definedName name="щщ" localSheetId="14">#REF!</definedName>
    <definedName name="щщ" localSheetId="15">#REF!</definedName>
    <definedName name="щщ" localSheetId="3">#REF!</definedName>
    <definedName name="щщ" localSheetId="5">#REF!</definedName>
    <definedName name="щщ" localSheetId="8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3">#REF!</definedName>
    <definedName name="ъхз" localSheetId="5">#REF!</definedName>
    <definedName name="ъхз" localSheetId="8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6">#REF!</definedName>
    <definedName name="ыа" localSheetId="3">#REF!</definedName>
    <definedName name="ыа" localSheetId="5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3">#REF!</definedName>
    <definedName name="ыаоаы" localSheetId="5">#REF!</definedName>
    <definedName name="ыаоаы" localSheetId="8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3">#REF!</definedName>
    <definedName name="ыаоаыо" localSheetId="5">#REF!</definedName>
    <definedName name="ыаоаыо" localSheetId="8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3">#REF!</definedName>
    <definedName name="ыаоаып" localSheetId="5">#REF!</definedName>
    <definedName name="ыаоаып" localSheetId="8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3">#REF!</definedName>
    <definedName name="ыаоп" localSheetId="5">#REF!</definedName>
    <definedName name="ыаоп" localSheetId="8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3">#REF!</definedName>
    <definedName name="ыапо" localSheetId="5">#REF!</definedName>
    <definedName name="ыапо" localSheetId="8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3">#REF!</definedName>
    <definedName name="ыапоапоао" localSheetId="5">#REF!</definedName>
    <definedName name="ыапоапоао" localSheetId="8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3">#REF!</definedName>
    <definedName name="ыапоаыо" localSheetId="5">#REF!</definedName>
    <definedName name="ыапоаыо" localSheetId="8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3">#REF!</definedName>
    <definedName name="ыапоы" localSheetId="5">#REF!</definedName>
    <definedName name="ыапоы" localSheetId="8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3">#REF!</definedName>
    <definedName name="ыапоыа" localSheetId="5">#REF!</definedName>
    <definedName name="ыапоыа" localSheetId="8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6">#REF!</definedName>
    <definedName name="ыапраыр" localSheetId="3">#REF!</definedName>
    <definedName name="ыапраыр" localSheetId="5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3">#REF!</definedName>
    <definedName name="ыаыаы" localSheetId="5">#REF!</definedName>
    <definedName name="ыаыаы" localSheetId="8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6">#REF!</definedName>
    <definedName name="ЫВGGGGGGGGGGGGGGG" localSheetId="3">#REF!</definedName>
    <definedName name="ЫВGGGGGGGGGGGGGGG" localSheetId="5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3">#REF!</definedName>
    <definedName name="ыва" localSheetId="5">#REF!</definedName>
    <definedName name="ыва" localSheetId="8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6">#REF!</definedName>
    <definedName name="ываф" localSheetId="3">#REF!</definedName>
    <definedName name="ываф" localSheetId="5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3">#REF!</definedName>
    <definedName name="Ываы" localSheetId="5">#REF!</definedName>
    <definedName name="Ываы" localSheetId="8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3">#REF!</definedName>
    <definedName name="ЫВаЫа" localSheetId="5">#REF!</definedName>
    <definedName name="ЫВаЫа" localSheetId="8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3">#REF!</definedName>
    <definedName name="ЫВаЫваав" localSheetId="5">#REF!</definedName>
    <definedName name="ЫВаЫваав" localSheetId="8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3">#REF!</definedName>
    <definedName name="ывпавар" localSheetId="5">#REF!</definedName>
    <definedName name="ывпавар" localSheetId="8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6">#REF!</definedName>
    <definedName name="ыВПВП" localSheetId="3">#REF!</definedName>
    <definedName name="ыВПВП" localSheetId="5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3">#REF!</definedName>
    <definedName name="ывпыпвфкпа" localSheetId="5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3">#REF!</definedName>
    <definedName name="ыкен" localSheetId="5">#REF!</definedName>
    <definedName name="ыкен" localSheetId="8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3">#REF!</definedName>
    <definedName name="ыопвпо" localSheetId="5">#REF!</definedName>
    <definedName name="ыопвпо" localSheetId="8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3">#REF!</definedName>
    <definedName name="ып" localSheetId="5">#REF!</definedName>
    <definedName name="ып" localSheetId="8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3">#REF!</definedName>
    <definedName name="ыпаота" localSheetId="5">#REF!</definedName>
    <definedName name="ыпаота" localSheetId="8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3">#REF!</definedName>
    <definedName name="ыпартап" localSheetId="5">#REF!</definedName>
    <definedName name="ыпартап" localSheetId="8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3">#REF!</definedName>
    <definedName name="ыпатапт" localSheetId="5">#REF!</definedName>
    <definedName name="ыпатапт" localSheetId="8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3">#REF!</definedName>
    <definedName name="ыпми" localSheetId="5">#REF!</definedName>
    <definedName name="ыпми" localSheetId="8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3">#REF!</definedName>
    <definedName name="ыпо" localSheetId="5">#REF!</definedName>
    <definedName name="ыпо" localSheetId="8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3">#REF!</definedName>
    <definedName name="ыпоыа" localSheetId="5">#REF!</definedName>
    <definedName name="ыпоыа" localSheetId="8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3">#REF!</definedName>
    <definedName name="ыпоыапо" localSheetId="5">#REF!</definedName>
    <definedName name="ыпоыапо" localSheetId="8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3">#REF!</definedName>
    <definedName name="ыпр" localSheetId="5">#REF!</definedName>
    <definedName name="ыпр" localSheetId="8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3">#REF!</definedName>
    <definedName name="ыпрапр" localSheetId="5">#REF!</definedName>
    <definedName name="ыпрапр" localSheetId="8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6">#REF!</definedName>
    <definedName name="ыпры" localSheetId="3">#REF!</definedName>
    <definedName name="ыпры" localSheetId="5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3">#REF!</definedName>
    <definedName name="ырипыр" localSheetId="5">#REF!</definedName>
    <definedName name="ырипыр" localSheetId="8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3">#REF!</definedName>
    <definedName name="ырп" localSheetId="5">#REF!</definedName>
    <definedName name="ырп" localSheetId="8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3">#REF!</definedName>
    <definedName name="ыукнр" localSheetId="5">#REF!</definedName>
    <definedName name="ыукнр" localSheetId="8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3">#REF!</definedName>
    <definedName name="ыыы" localSheetId="5">#REF!</definedName>
    <definedName name="ыыы" localSheetId="8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3">#REF!</definedName>
    <definedName name="ыыыы" localSheetId="5">#REF!</definedName>
    <definedName name="ыыыы" localSheetId="8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6">#REF!</definedName>
    <definedName name="ьбюбб" localSheetId="3">#REF!</definedName>
    <definedName name="ьбюбб" localSheetId="5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3">#REF!</definedName>
    <definedName name="ьбют" localSheetId="5">#REF!</definedName>
    <definedName name="ьбют" localSheetId="8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3">#REF!</definedName>
    <definedName name="ьвпрьрп" localSheetId="5">#REF!</definedName>
    <definedName name="ьвпрьрп" localSheetId="8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3">#REF!</definedName>
    <definedName name="ьврп" localSheetId="5">#REF!</definedName>
    <definedName name="ьврп" localSheetId="8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3">#REF!</definedName>
    <definedName name="ьдолдлю" localSheetId="5">#REF!</definedName>
    <definedName name="ьдолдлю" localSheetId="8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3">#REF!</definedName>
    <definedName name="ьорл" localSheetId="5">#REF!</definedName>
    <definedName name="ьорл" localSheetId="8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3">#REF!</definedName>
    <definedName name="ьпрьп" localSheetId="5">#REF!</definedName>
    <definedName name="ьпрьп" localSheetId="8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4">#REF!</definedName>
    <definedName name="ььь" localSheetId="14">#REF!</definedName>
    <definedName name="ььь" localSheetId="15">#REF!</definedName>
    <definedName name="ььь" localSheetId="3">#REF!</definedName>
    <definedName name="ььь" localSheetId="5">#REF!</definedName>
    <definedName name="ььь" localSheetId="8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4">#REF!</definedName>
    <definedName name="э" localSheetId="14">#REF!</definedName>
    <definedName name="э" localSheetId="15">#REF!</definedName>
    <definedName name="э" localSheetId="3">#REF!</definedName>
    <definedName name="э" localSheetId="5">#REF!</definedName>
    <definedName name="э" localSheetId="8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3">#REF!</definedName>
    <definedName name="эк" localSheetId="5">#REF!</definedName>
    <definedName name="эк" localSheetId="8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3">#REF!</definedName>
    <definedName name="эк1" localSheetId="5">#REF!</definedName>
    <definedName name="эк1" localSheetId="8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3">#REF!</definedName>
    <definedName name="эко" localSheetId="5">#REF!</definedName>
    <definedName name="эко" localSheetId="8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3">#REF!</definedName>
    <definedName name="эко1" localSheetId="5">#REF!</definedName>
    <definedName name="эко1" localSheetId="8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6">#REF!</definedName>
    <definedName name="экол1" localSheetId="3">#REF!</definedName>
    <definedName name="экол1" localSheetId="5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3">#REF!</definedName>
    <definedName name="экол2" localSheetId="5">#REF!</definedName>
    <definedName name="экол2" localSheetId="8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3">#REF!</definedName>
    <definedName name="Экол3" localSheetId="5">#REF!</definedName>
    <definedName name="Экол3" localSheetId="8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3">#REF!</definedName>
    <definedName name="эколог" localSheetId="5">#REF!</definedName>
    <definedName name="эколог" localSheetId="8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4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6">граж</definedName>
    <definedName name="ЭКСПО" localSheetId="3">граж</definedName>
    <definedName name="ЭКСПО" localSheetId="5">граж</definedName>
    <definedName name="ЭКСПО" localSheetId="7">граж</definedName>
    <definedName name="ЭКСПО" localSheetId="8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4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6">граж</definedName>
    <definedName name="ЭКСПОФОРУМ" localSheetId="3">граж</definedName>
    <definedName name="ЭКСПОФОРУМ" localSheetId="5">граж</definedName>
    <definedName name="ЭКСПОФОРУМ" localSheetId="7">граж</definedName>
    <definedName name="ЭКСПОФОРУМ" localSheetId="8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6">#REF!</definedName>
    <definedName name="экт" localSheetId="3">#REF!</definedName>
    <definedName name="экт" localSheetId="5">#REF!</definedName>
    <definedName name="экт" localSheetId="8">#REF!</definedName>
    <definedName name="экт" localSheetId="10">#REF!</definedName>
    <definedName name="экт">#REF!</definedName>
    <definedName name="электроэнер" localSheetId="3">#REF!</definedName>
    <definedName name="электроэнер" localSheetId="5">#REF!</definedName>
    <definedName name="электроэнер">#REF!</definedName>
    <definedName name="электроэнергия" localSheetId="3">#REF!</definedName>
    <definedName name="электроэнергия" localSheetId="5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6">#REF!</definedName>
    <definedName name="ЭлеСи_1" localSheetId="3">#REF!</definedName>
    <definedName name="ЭлеСи_1" localSheetId="5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3">#REF!</definedName>
    <definedName name="элрасч" localSheetId="5">#REF!</definedName>
    <definedName name="элрасч" localSheetId="8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3">#REF!</definedName>
    <definedName name="ЭЛСИ_Т" localSheetId="5">#REF!</definedName>
    <definedName name="ЭЛСИ_Т" localSheetId="8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6">#REF!</definedName>
    <definedName name="юдшншджгп" localSheetId="3">#REF!</definedName>
    <definedName name="юдшншджгп" localSheetId="5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3">#REF!</definedName>
    <definedName name="ЮФУ" localSheetId="5">#REF!</definedName>
    <definedName name="ЮФУ" localSheetId="8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3">#REF!</definedName>
    <definedName name="ЮФУ2" localSheetId="5">#REF!</definedName>
    <definedName name="ЮФУ2" localSheetId="8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4">#REF!</definedName>
    <definedName name="юююю" localSheetId="14">#REF!</definedName>
    <definedName name="юююю" localSheetId="15">#REF!</definedName>
    <definedName name="юююю" localSheetId="3">#REF!</definedName>
    <definedName name="юююю" localSheetId="5">#REF!</definedName>
    <definedName name="юююю" localSheetId="8">#REF!</definedName>
    <definedName name="юююю" localSheetId="12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6">#REF!</definedName>
    <definedName name="яапт" localSheetId="3">#REF!</definedName>
    <definedName name="яапт" localSheetId="5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3">#REF!</definedName>
    <definedName name="яапяяяя" localSheetId="5">#REF!</definedName>
    <definedName name="яапяяяя" localSheetId="8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3">#REF!</definedName>
    <definedName name="явапяап" localSheetId="5">#REF!</definedName>
    <definedName name="явапяап" localSheetId="8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3">#REF!</definedName>
    <definedName name="явапявп" localSheetId="5">#REF!</definedName>
    <definedName name="явапявп" localSheetId="8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3">#REF!</definedName>
    <definedName name="явар" localSheetId="5">#REF!</definedName>
    <definedName name="явар" localSheetId="8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3">#REF!</definedName>
    <definedName name="яваряра" localSheetId="5">#REF!</definedName>
    <definedName name="яваряра" localSheetId="8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3">#REF!</definedName>
    <definedName name="ярая" localSheetId="5">#REF!</definedName>
    <definedName name="ярая" localSheetId="8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3">#REF!</definedName>
    <definedName name="яраяраря" localSheetId="5">#REF!</definedName>
    <definedName name="яраяраря" localSheetId="8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3">#REF!</definedName>
    <definedName name="яроптап" localSheetId="5">#REF!</definedName>
    <definedName name="яроптап" localSheetId="8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3">#REF!</definedName>
    <definedName name="Ярославская_область" localSheetId="5">#REF!</definedName>
    <definedName name="Ярославская_область" localSheetId="8">#REF!</definedName>
    <definedName name="Ярославская_область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6" l="1"/>
  <c r="D19" i="4" s="1"/>
  <c r="J14" i="6"/>
  <c r="F14" i="6"/>
  <c r="D18" i="4" s="1"/>
  <c r="D17" i="4" l="1"/>
  <c r="F13" i="7"/>
  <c r="D24" i="4" l="1"/>
  <c r="D23" i="4"/>
  <c r="Q23" i="16"/>
  <c r="H22" i="16"/>
  <c r="G22" i="16"/>
  <c r="P22" i="16" s="1"/>
  <c r="M21" i="16"/>
  <c r="L21" i="16"/>
  <c r="K21" i="16"/>
  <c r="J21" i="16"/>
  <c r="I21" i="16"/>
  <c r="H21" i="16"/>
  <c r="G21" i="16"/>
  <c r="F21" i="16" s="1"/>
  <c r="P20" i="16"/>
  <c r="O20" i="16"/>
  <c r="N20" i="16"/>
  <c r="P19" i="16"/>
  <c r="O19" i="16"/>
  <c r="N19" i="16"/>
  <c r="R19" i="16" s="1"/>
  <c r="P18" i="16"/>
  <c r="O18" i="16"/>
  <c r="N18" i="16"/>
  <c r="F18" i="16"/>
  <c r="M17" i="16"/>
  <c r="L17" i="16"/>
  <c r="K17" i="16"/>
  <c r="I17" i="16"/>
  <c r="H17" i="16"/>
  <c r="G17" i="16"/>
  <c r="P16" i="16"/>
  <c r="O16" i="16"/>
  <c r="N16" i="16"/>
  <c r="P15" i="16"/>
  <c r="O15" i="16"/>
  <c r="N15" i="16"/>
  <c r="R15" i="16" s="1"/>
  <c r="P14" i="16"/>
  <c r="O14" i="16"/>
  <c r="N14" i="16"/>
  <c r="F14" i="16"/>
  <c r="M13" i="16"/>
  <c r="L13" i="16"/>
  <c r="K13" i="16"/>
  <c r="I13" i="16"/>
  <c r="H13" i="16"/>
  <c r="G13" i="16"/>
  <c r="P12" i="16"/>
  <c r="O12" i="16"/>
  <c r="N12" i="16"/>
  <c r="F12" i="16"/>
  <c r="M11" i="16"/>
  <c r="L11" i="16"/>
  <c r="K11" i="16"/>
  <c r="I11" i="16"/>
  <c r="H11" i="16"/>
  <c r="G11" i="16"/>
  <c r="M10" i="16"/>
  <c r="K10" i="16"/>
  <c r="I10" i="16"/>
  <c r="I9" i="16" s="1"/>
  <c r="H10" i="16"/>
  <c r="H9" i="16" s="1"/>
  <c r="G10" i="16"/>
  <c r="M9" i="16"/>
  <c r="K9" i="16"/>
  <c r="N15" i="15"/>
  <c r="M15" i="15"/>
  <c r="L15" i="15"/>
  <c r="K15" i="15"/>
  <c r="D15" i="15"/>
  <c r="M14" i="15"/>
  <c r="L14" i="15"/>
  <c r="K14" i="15"/>
  <c r="H14" i="15"/>
  <c r="N14" i="15" s="1"/>
  <c r="O14" i="15" s="1"/>
  <c r="D14" i="15"/>
  <c r="N13" i="15"/>
  <c r="M13" i="15"/>
  <c r="L13" i="15"/>
  <c r="J13" i="15" s="1"/>
  <c r="K13" i="15"/>
  <c r="D13" i="15"/>
  <c r="O12" i="15"/>
  <c r="J12" i="15"/>
  <c r="D12" i="15"/>
  <c r="N11" i="15"/>
  <c r="M11" i="15"/>
  <c r="L11" i="15"/>
  <c r="K11" i="15"/>
  <c r="D11" i="15"/>
  <c r="M10" i="15"/>
  <c r="I10" i="15"/>
  <c r="H10" i="15"/>
  <c r="N10" i="15" s="1"/>
  <c r="F10" i="15"/>
  <c r="L10" i="15" s="1"/>
  <c r="E10" i="15"/>
  <c r="K10" i="15" s="1"/>
  <c r="J10" i="15" s="1"/>
  <c r="M9" i="15"/>
  <c r="H9" i="15"/>
  <c r="N9" i="15" s="1"/>
  <c r="F9" i="15"/>
  <c r="L9" i="15" s="1"/>
  <c r="E9" i="15"/>
  <c r="D9" i="15" s="1"/>
  <c r="G8" i="14"/>
  <c r="G19" i="14" s="1"/>
  <c r="G20" i="14" s="1"/>
  <c r="F8" i="14"/>
  <c r="F9" i="14" s="1"/>
  <c r="E8" i="14"/>
  <c r="E9" i="14" s="1"/>
  <c r="A3" i="14"/>
  <c r="E8" i="13"/>
  <c r="E13" i="13" s="1"/>
  <c r="I14" i="9" s="1"/>
  <c r="J14" i="9" s="1"/>
  <c r="J15" i="9" s="1"/>
  <c r="D5" i="11"/>
  <c r="E12" i="10"/>
  <c r="D12" i="10"/>
  <c r="C12" i="10"/>
  <c r="B12" i="10"/>
  <c r="I50" i="9"/>
  <c r="J50" i="9" s="1"/>
  <c r="G50" i="9"/>
  <c r="I49" i="9"/>
  <c r="J49" i="9" s="1"/>
  <c r="G49" i="9"/>
  <c r="I48" i="9"/>
  <c r="J48" i="9" s="1"/>
  <c r="G48" i="9"/>
  <c r="I47" i="9"/>
  <c r="J47" i="9" s="1"/>
  <c r="G47" i="9"/>
  <c r="I46" i="9"/>
  <c r="J46" i="9" s="1"/>
  <c r="G46" i="9"/>
  <c r="I45" i="9"/>
  <c r="J45" i="9" s="1"/>
  <c r="G45" i="9"/>
  <c r="I44" i="9"/>
  <c r="J44" i="9" s="1"/>
  <c r="G44" i="9"/>
  <c r="I43" i="9"/>
  <c r="J43" i="9" s="1"/>
  <c r="G43" i="9"/>
  <c r="I42" i="9"/>
  <c r="J42" i="9" s="1"/>
  <c r="G42" i="9"/>
  <c r="I40" i="9"/>
  <c r="J40" i="9" s="1"/>
  <c r="G40" i="9"/>
  <c r="I39" i="9"/>
  <c r="J39" i="9" s="1"/>
  <c r="G39" i="9"/>
  <c r="I38" i="9"/>
  <c r="J38" i="9" s="1"/>
  <c r="G38" i="9"/>
  <c r="I37" i="9"/>
  <c r="J37" i="9" s="1"/>
  <c r="G37" i="9"/>
  <c r="I36" i="9"/>
  <c r="J36" i="9" s="1"/>
  <c r="G36" i="9"/>
  <c r="I35" i="9"/>
  <c r="J35" i="9" s="1"/>
  <c r="G35" i="9"/>
  <c r="I34" i="9"/>
  <c r="J34" i="9" s="1"/>
  <c r="G34" i="9"/>
  <c r="J27" i="9"/>
  <c r="J28" i="9" s="1"/>
  <c r="J30" i="9" s="1"/>
  <c r="C25" i="8" s="1"/>
  <c r="F27" i="9"/>
  <c r="H19" i="7" s="1"/>
  <c r="H18" i="7" s="1"/>
  <c r="I22" i="9"/>
  <c r="J22" i="9" s="1"/>
  <c r="J23" i="9" s="1"/>
  <c r="G22" i="9"/>
  <c r="G23" i="9" s="1"/>
  <c r="I20" i="9"/>
  <c r="J20" i="9" s="1"/>
  <c r="J21" i="9" s="1"/>
  <c r="C12" i="8" s="1"/>
  <c r="G20" i="9"/>
  <c r="G21" i="9" s="1"/>
  <c r="E15" i="9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17" i="7"/>
  <c r="H16" i="7"/>
  <c r="H13" i="7"/>
  <c r="G17" i="9" s="1"/>
  <c r="H12" i="7"/>
  <c r="H11" i="7"/>
  <c r="F10" i="7"/>
  <c r="B19" i="5"/>
  <c r="B17" i="5"/>
  <c r="A4" i="5"/>
  <c r="A2" i="5"/>
  <c r="F9" i="3"/>
  <c r="G4" i="3" s="1"/>
  <c r="C4" i="2"/>
  <c r="B4" i="2"/>
  <c r="A18" i="2" s="1"/>
  <c r="N13" i="16" l="1"/>
  <c r="N21" i="16"/>
  <c r="F11" i="16"/>
  <c r="J15" i="15"/>
  <c r="K9" i="15"/>
  <c r="J9" i="15" s="1"/>
  <c r="O11" i="16"/>
  <c r="P17" i="16"/>
  <c r="O21" i="16"/>
  <c r="R21" i="16" s="1"/>
  <c r="H12" i="14"/>
  <c r="O11" i="15"/>
  <c r="P11" i="16"/>
  <c r="H16" i="14"/>
  <c r="I16" i="14" s="1"/>
  <c r="B32" i="5" s="1"/>
  <c r="C11" i="2" s="1"/>
  <c r="C18" i="2" s="1"/>
  <c r="O9" i="15"/>
  <c r="O13" i="15"/>
  <c r="J14" i="15"/>
  <c r="O15" i="15"/>
  <c r="F10" i="16"/>
  <c r="N10" i="16"/>
  <c r="O13" i="16"/>
  <c r="P21" i="16"/>
  <c r="D10" i="15"/>
  <c r="J11" i="15"/>
  <c r="O10" i="16"/>
  <c r="P10" i="16"/>
  <c r="N11" i="16"/>
  <c r="F13" i="16"/>
  <c r="P13" i="16"/>
  <c r="N17" i="16"/>
  <c r="O17" i="16"/>
  <c r="H10" i="7"/>
  <c r="G14" i="9" s="1"/>
  <c r="G15" i="9" s="1"/>
  <c r="H14" i="9" s="1"/>
  <c r="H15" i="7"/>
  <c r="H20" i="7"/>
  <c r="F12" i="10"/>
  <c r="G12" i="10"/>
  <c r="G13" i="10" s="1"/>
  <c r="G14" i="10" s="1"/>
  <c r="B22" i="5" s="1"/>
  <c r="G51" i="9"/>
  <c r="C11" i="8"/>
  <c r="C13" i="8"/>
  <c r="J24" i="9"/>
  <c r="J51" i="9"/>
  <c r="C17" i="8" s="1"/>
  <c r="B12" i="5"/>
  <c r="F17" i="9"/>
  <c r="I17" i="9" s="1"/>
  <c r="J17" i="9" s="1"/>
  <c r="C15" i="8" s="1"/>
  <c r="G6" i="3"/>
  <c r="D6" i="3" s="1"/>
  <c r="G5" i="3"/>
  <c r="G8" i="3"/>
  <c r="D8" i="3" s="1"/>
  <c r="G7" i="3"/>
  <c r="D7" i="3" s="1"/>
  <c r="G24" i="9"/>
  <c r="H21" i="9" s="1"/>
  <c r="B10" i="5"/>
  <c r="H17" i="14"/>
  <c r="I17" i="14" s="1"/>
  <c r="E11" i="14"/>
  <c r="I11" i="14" s="1"/>
  <c r="B27" i="5" s="1"/>
  <c r="I9" i="14"/>
  <c r="B26" i="5" s="1"/>
  <c r="J41" i="9"/>
  <c r="B9" i="5"/>
  <c r="O10" i="15"/>
  <c r="B14" i="5"/>
  <c r="I12" i="14"/>
  <c r="B28" i="5" s="1"/>
  <c r="F17" i="16"/>
  <c r="F22" i="16"/>
  <c r="G41" i="9"/>
  <c r="N22" i="16"/>
  <c r="O22" i="16"/>
  <c r="G27" i="9"/>
  <c r="I8" i="14"/>
  <c r="G9" i="16"/>
  <c r="N9" i="16" s="1"/>
  <c r="R13" i="16" l="1"/>
  <c r="O16" i="15"/>
  <c r="G31" i="9"/>
  <c r="J31" i="9" s="1"/>
  <c r="C26" i="8" s="1"/>
  <c r="R11" i="16"/>
  <c r="B23" i="5"/>
  <c r="C12" i="2" s="1"/>
  <c r="D18" i="2" s="1"/>
  <c r="R17" i="16"/>
  <c r="N23" i="16"/>
  <c r="G52" i="9"/>
  <c r="G53" i="9" s="1"/>
  <c r="B13" i="5"/>
  <c r="H20" i="9"/>
  <c r="D5" i="3"/>
  <c r="G9" i="3"/>
  <c r="H23" i="9"/>
  <c r="B11" i="5"/>
  <c r="B8" i="5"/>
  <c r="D55" i="9"/>
  <c r="F9" i="16"/>
  <c r="O9" i="16"/>
  <c r="O23" i="16" s="1"/>
  <c r="J52" i="9"/>
  <c r="J53" i="9" s="1"/>
  <c r="C16" i="8"/>
  <c r="C18" i="8" s="1"/>
  <c r="H22" i="9"/>
  <c r="J14" i="14"/>
  <c r="D14" i="14" s="1"/>
  <c r="H14" i="14" s="1"/>
  <c r="G28" i="9"/>
  <c r="D54" i="9"/>
  <c r="C14" i="8"/>
  <c r="E19" i="14"/>
  <c r="E20" i="14" s="1"/>
  <c r="P9" i="16"/>
  <c r="P23" i="16" s="1"/>
  <c r="H41" i="9" l="1"/>
  <c r="C19" i="8"/>
  <c r="I14" i="14"/>
  <c r="H19" i="14"/>
  <c r="H20" i="14" s="1"/>
  <c r="B15" i="5"/>
  <c r="G30" i="9"/>
  <c r="B20" i="5"/>
  <c r="B16" i="5"/>
  <c r="B21" i="5" s="1"/>
  <c r="C11" i="5" s="1"/>
  <c r="B18" i="5"/>
  <c r="G56" i="9"/>
  <c r="C20" i="8"/>
  <c r="J55" i="9"/>
  <c r="H52" i="9"/>
  <c r="H40" i="9"/>
  <c r="H36" i="9"/>
  <c r="H50" i="9"/>
  <c r="H39" i="9"/>
  <c r="H35" i="9"/>
  <c r="H45" i="9"/>
  <c r="H42" i="9"/>
  <c r="H51" i="9"/>
  <c r="H49" i="9"/>
  <c r="H48" i="9"/>
  <c r="H43" i="9"/>
  <c r="H37" i="9"/>
  <c r="H47" i="9"/>
  <c r="H46" i="9"/>
  <c r="H34" i="9"/>
  <c r="H44" i="9"/>
  <c r="H38" i="9"/>
  <c r="R9" i="16"/>
  <c r="J54" i="9"/>
  <c r="C22" i="8"/>
  <c r="R23" i="16"/>
  <c r="J56" i="9" l="1"/>
  <c r="J57" i="9" s="1"/>
  <c r="J58" i="9" s="1"/>
  <c r="C21" i="5"/>
  <c r="C19" i="5"/>
  <c r="C17" i="5"/>
  <c r="C9" i="5"/>
  <c r="C10" i="5"/>
  <c r="C12" i="5"/>
  <c r="C14" i="5"/>
  <c r="H29" i="9"/>
  <c r="H27" i="9"/>
  <c r="C8" i="5"/>
  <c r="H28" i="9"/>
  <c r="C13" i="5"/>
  <c r="B30" i="5"/>
  <c r="I19" i="14"/>
  <c r="G57" i="9"/>
  <c r="C24" i="8"/>
  <c r="D20" i="8" s="1"/>
  <c r="C15" i="5"/>
  <c r="H30" i="9" l="1"/>
  <c r="I20" i="14"/>
  <c r="I21" i="14" s="1"/>
  <c r="C29" i="8"/>
  <c r="C30" i="8" s="1"/>
  <c r="D24" i="8"/>
  <c r="C27" i="8"/>
  <c r="D12" i="8"/>
  <c r="D15" i="8"/>
  <c r="D17" i="8"/>
  <c r="D11" i="8"/>
  <c r="D13" i="8"/>
  <c r="D18" i="8"/>
  <c r="D16" i="8"/>
  <c r="D14" i="8"/>
  <c r="B24" i="5"/>
  <c r="G58" i="9"/>
  <c r="D22" i="8"/>
  <c r="C36" i="8" l="1"/>
  <c r="C37" i="8"/>
  <c r="B33" i="5"/>
  <c r="B34" i="5" l="1"/>
  <c r="C38" i="8"/>
  <c r="C39" i="8" l="1"/>
  <c r="B35" i="5"/>
  <c r="B36" i="5" l="1"/>
  <c r="D35" i="5"/>
  <c r="D19" i="5"/>
  <c r="D32" i="5"/>
  <c r="D17" i="5"/>
  <c r="D10" i="5"/>
  <c r="D28" i="5"/>
  <c r="D14" i="5"/>
  <c r="D22" i="5"/>
  <c r="D9" i="5"/>
  <c r="D27" i="5"/>
  <c r="D23" i="5"/>
  <c r="D12" i="5"/>
  <c r="D26" i="5"/>
  <c r="D13" i="5"/>
  <c r="D11" i="5"/>
  <c r="D8" i="5"/>
  <c r="D21" i="5"/>
  <c r="D15" i="5"/>
  <c r="D30" i="5"/>
  <c r="D24" i="5"/>
  <c r="D33" i="5"/>
  <c r="D34" i="5"/>
  <c r="E39" i="8"/>
  <c r="C40" i="8"/>
  <c r="E32" i="8" l="1"/>
  <c r="E31" i="8"/>
  <c r="E35" i="8"/>
  <c r="C41" i="8"/>
  <c r="D11" i="11" s="1"/>
  <c r="E40" i="8"/>
  <c r="E33" i="8"/>
  <c r="E34" i="8"/>
  <c r="E25" i="8"/>
  <c r="E12" i="8"/>
  <c r="E15" i="8"/>
  <c r="E26" i="8"/>
  <c r="E17" i="8"/>
  <c r="E11" i="8"/>
  <c r="E13" i="8"/>
  <c r="E16" i="8"/>
  <c r="E18" i="8"/>
  <c r="E14" i="8"/>
  <c r="E20" i="8"/>
  <c r="E22" i="8"/>
  <c r="E24" i="8"/>
  <c r="E30" i="8"/>
  <c r="E27" i="8"/>
  <c r="E29" i="8"/>
  <c r="E37" i="8"/>
  <c r="E36" i="8"/>
  <c r="E38" i="8"/>
  <c r="C10" i="1"/>
  <c r="C9" i="2"/>
  <c r="B18" i="2" s="1"/>
  <c r="C13" i="2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  <family val="2"/>
            <charset val="204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  <family val="2"/>
            <charset val="204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  <family val="2"/>
            <charset val="204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<sst xmlns="http://schemas.openxmlformats.org/spreadsheetml/2006/main" count="673" uniqueCount="415">
  <si>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</si>
  <si>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</si>
  <si>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</si>
  <si>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</si>
  <si>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  <family val="2"/>
        <charset val="204"/>
      </rPr>
      <t>Единица измерения:</t>
    </r>
    <r>
      <rPr>
        <sz val="11"/>
        <color rgb="FF000000"/>
        <rFont val="Calibri"/>
        <family val="2"/>
        <charset val="204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</si>
  <si>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</si>
  <si>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</si>
  <si>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</si>
  <si>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</si>
  <si>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</si>
  <si>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</si>
  <si>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</si>
  <si>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</si>
  <si>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</si>
  <si>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</si>
  <si>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</si>
  <si>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</si>
  <si>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</si>
  <si>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</si>
  <si>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</si>
  <si>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</si>
  <si>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</si>
  <si>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</si>
  <si>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</si>
  <si>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</si>
  <si>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</si>
  <si>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</si>
  <si>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</si>
  <si>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</si>
  <si>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</si>
  <si>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</si>
  <si>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</si>
  <si>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</si>
  <si>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</si>
  <si>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</si>
  <si>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</si>
  <si>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</si>
  <si>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</si>
  <si>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</si>
  <si>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</si>
  <si>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</si>
  <si>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</si>
  <si>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</si>
  <si>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</si>
  <si>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</si>
  <si>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</si>
  <si>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</si>
  <si>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</si>
  <si>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</si>
  <si>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</si>
  <si>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</si>
  <si>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</si>
  <si>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</si>
  <si>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</si>
  <si>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</si>
  <si>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</si>
  <si>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</si>
  <si>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</si>
  <si>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</si>
  <si>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</si>
  <si>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</si>
  <si>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</si>
  <si>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</si>
  <si>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</si>
  <si>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</si>
  <si>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</si>
  <si>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</si>
  <si>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</si>
  <si>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</si>
  <si>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</si>
  <si>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</si>
  <si>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</si>
  <si>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</si>
  <si>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</si>
  <si>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</si>
  <si>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</si>
  <si>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</si>
  <si>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</si>
  <si>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</si>
  <si>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</si>
  <si>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</si>
  <si>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</si>
  <si>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</si>
  <si>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</si>
  <si>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</si>
  <si>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</si>
  <si>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</si>
  <si>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</si>
  <si>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</si>
  <si>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</si>
  <si>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</si>
  <si>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</si>
  <si>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</si>
  <si>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</si>
  <si>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</si>
  <si>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</si>
  <si>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</si>
  <si>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</si>
  <si>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</si>
  <si>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</si>
  <si>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</si>
  <si>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</si>
  <si>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</si>
  <si>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</si>
  <si>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</si>
  <si>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</si>
  <si>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</si>
  <si>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</si>
  <si>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</si>
  <si>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</si>
  <si>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</si>
  <si>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</si>
  <si>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</si>
  <si>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</si>
  <si>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</si>
  <si>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</si>
  <si>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</si>
  <si>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</si>
  <si>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</si>
  <si>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</si>
  <si>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</si>
  <si>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</si>
  <si>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</si>
  <si>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</si>
  <si>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</si>
  <si>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</si>
  <si>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</si>
  <si>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</si>
  <si>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</si>
  <si>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</si>
  <si>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</si>
  <si>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</si>
  <si>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</si>
  <si>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</si>
  <si>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</si>
  <si>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1-3-0</t>
  </si>
  <si>
    <t>Затраты труда рабочих (ср 3)</t>
  </si>
  <si>
    <t>Затраты труда машинистов</t>
  </si>
  <si>
    <t>Машины и механизмы</t>
  </si>
  <si>
    <t>91.14.02-001</t>
  </si>
  <si>
    <t>Автомобили бортовые, грузоподъемность до 5 т</t>
  </si>
  <si>
    <t>маш.час</t>
  </si>
  <si>
    <t>91.06.05-011</t>
  </si>
  <si>
    <t>Погрузчики, грузоподъемность 5 т</t>
  </si>
  <si>
    <t>Рабочая станция HP T4K63EA Z840 / Win10p64DowngradeWin764 / 16GB DDR4-2400 (2x8GB) / 1TB 7200 / E5-2620v4 2.1 2133 / 3yw / SuperMultiODD / USBBusinessSlimkbd / USBmouse / MCR / T7T60AA NVIDIA Quadro M2000 4GB Graphics   HP Z840</t>
  </si>
  <si>
    <t>шт</t>
  </si>
  <si>
    <t>Материалы</t>
  </si>
  <si>
    <t>14.3.02.01-0219</t>
  </si>
  <si>
    <t>Краска универсальная, акриловая для внутренних и наружных работ</t>
  </si>
  <si>
    <t>т</t>
  </si>
  <si>
    <t>21.2.02.01-0023</t>
  </si>
  <si>
    <t>Провод неизолированный медный гибкий для электрических установок и антенн, марка МГ, сечение 4 мм2</t>
  </si>
  <si>
    <t>01.7.20.04-0003</t>
  </si>
  <si>
    <t>Нитки суровые</t>
  </si>
  <si>
    <t>кг</t>
  </si>
  <si>
    <t>20.2.10.03-0020</t>
  </si>
  <si>
    <t>Наконечники кабельные П2.5-4Д-МУ3</t>
  </si>
  <si>
    <t>100 шт</t>
  </si>
  <si>
    <t>01.7.15.02-0084</t>
  </si>
  <si>
    <t>Болты с шестигранной головкой, диаметр 12 (14) мм</t>
  </si>
  <si>
    <t>999-9950</t>
  </si>
  <si>
    <t>Вспомогательные ненормируемые ресурсы (2% от Оплаты труда рабочих)</t>
  </si>
  <si>
    <t>руб</t>
  </si>
  <si>
    <t>10.2.02.08-0001</t>
  </si>
  <si>
    <t>Проволока медная, круглая, мягкая, электротехническая, диаметр 1,0-3,0 мм и выше</t>
  </si>
  <si>
    <t>14.4.03.02-0011</t>
  </si>
  <si>
    <t>Лак бакелитовый ЛБС-1, ЛБС-2</t>
  </si>
  <si>
    <t>10.3.02.03-0013</t>
  </si>
  <si>
    <t>Припои оловянно-свинцовые бессурьмянистые, марка ПОС61</t>
  </si>
  <si>
    <t>01.7.19.07-0003</t>
  </si>
  <si>
    <t>Резина прессованная</t>
  </si>
  <si>
    <t>01.7.11.06-0028</t>
  </si>
  <si>
    <t>Флюс ФКДТ</t>
  </si>
  <si>
    <t>01.7.05.03-0006</t>
  </si>
  <si>
    <t>Лакоткани стеклянные ЛСК-155/180, ширина 690, 790, 890, 940, 990, 1060, 1140 мм, толщина 0,08 мм</t>
  </si>
  <si>
    <t>10 м2</t>
  </si>
  <si>
    <t>01.7.06.03-0023</t>
  </si>
  <si>
    <t>Лента полиэтиленовая с липким слоем, марка А</t>
  </si>
  <si>
    <t>24.3.01.01-0004</t>
  </si>
  <si>
    <t>Трубка электроизоляционная ПВХ-305, диаметр 6-10 мм</t>
  </si>
  <si>
    <t>01.7.07.03-0007</t>
  </si>
  <si>
    <t>Воск полиэтиленовый неокисленный ПВ-25, ПВ-100, ПВ-200, ПВ-300, ПВ-500</t>
  </si>
  <si>
    <t>999-0005</t>
  </si>
  <si>
    <t>Масса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</si>
  <si>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</si>
  <si>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</si>
  <si>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</si>
  <si>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</si>
  <si>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</si>
  <si>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</si>
  <si>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</si>
  <si>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</si>
  <si>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</si>
  <si>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</si>
  <si>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</si>
  <si>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</si>
  <si>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</si>
  <si>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</si>
  <si>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</si>
  <si>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</si>
  <si>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</si>
  <si>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</si>
  <si>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</si>
  <si>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</si>
  <si>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</si>
  <si>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</si>
  <si>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</si>
  <si>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</si>
  <si>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</si>
  <si>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1-3-9</t>
  </si>
  <si>
    <t>Затраты труда рабочих-строителей среднего разряда (3,9)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</si>
  <si>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</si>
  <si>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</si>
  <si>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</si>
  <si>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</si>
  <si>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</si>
  <si>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</si>
  <si>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</si>
  <si>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БЦ.54.24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</si>
  <si>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</si>
  <si>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</si>
  <si>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</si>
  <si>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</si>
  <si>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</si>
  <si>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</si>
  <si>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</si>
  <si>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</si>
  <si>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</si>
  <si>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</si>
  <si>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</si>
  <si>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</si>
  <si>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</si>
  <si>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</si>
  <si>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  <family val="2"/>
        <charset val="204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</si>
  <si>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</si>
  <si>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</si>
  <si>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</si>
  <si>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</si>
  <si>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</si>
  <si>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</si>
  <si>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</si>
  <si>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</si>
  <si>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</si>
  <si>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</si>
  <si>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</si>
  <si>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</si>
  <si>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</si>
  <si>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</si>
  <si>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</si>
  <si>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</si>
  <si>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</si>
  <si>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</si>
  <si>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</si>
  <si>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</si>
  <si>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</si>
  <si>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</si>
  <si>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</si>
  <si>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</si>
  <si>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</si>
  <si>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</si>
  <si>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</si>
  <si>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</si>
  <si>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</si>
  <si>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</si>
  <si>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</si>
  <si>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</si>
  <si>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</si>
  <si>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</si>
  <si>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</si>
  <si>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</si>
  <si>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</si>
  <si>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</si>
  <si>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</si>
  <si>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</si>
  <si>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</si>
  <si>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</si>
  <si>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</si>
  <si>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</si>
  <si>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</si>
  <si>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</si>
  <si>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</si>
  <si>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</si>
  <si>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</si>
  <si>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</si>
  <si>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</si>
  <si>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</si>
  <si>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</si>
  <si>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</si>
  <si>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</si>
  <si>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</si>
  <si>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</si>
  <si>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</si>
  <si>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</si>
  <si>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</si>
  <si>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</si>
  <si>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</si>
  <si>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</si>
  <si>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</si>
  <si>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</si>
  <si>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</si>
  <si>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</si>
  <si>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</si>
  <si>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</si>
  <si>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</si>
  <si>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</si>
  <si>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</si>
  <si>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</si>
  <si>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</si>
  <si>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</si>
  <si>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</si>
  <si>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</si>
  <si>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</si>
  <si>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</si>
  <si>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</si>
  <si>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</si>
  <si>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</si>
  <si>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</si>
  <si>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</si>
  <si>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</si>
  <si>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</si>
  <si>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</si>
  <si>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</si>
  <si>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</si>
  <si>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</si>
  <si>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</si>
  <si>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</si>
  <si>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</si>
  <si>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</si>
  <si>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</si>
  <si>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</si>
  <si>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</si>
  <si>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</si>
  <si>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</si>
  <si>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</si>
  <si>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</si>
  <si>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</si>
  <si>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</si>
  <si>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</si>
  <si>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</si>
  <si>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</si>
  <si>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</si>
  <si>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</si>
  <si>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</si>
  <si>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</si>
  <si>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</si>
  <si>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</si>
  <si>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</si>
  <si>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</si>
  <si>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</si>
  <si>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</si>
  <si>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</si>
  <si>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</si>
  <si>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</si>
  <si>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</si>
  <si>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</si>
  <si>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</si>
  <si>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</si>
  <si>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</si>
  <si>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</si>
  <si>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</si>
  <si>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</si>
  <si>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</si>
  <si>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</si>
  <si>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</si>
  <si>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</si>
  <si>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</si>
  <si>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</si>
  <si>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</si>
  <si>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</si>
  <si>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</si>
  <si>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</si>
  <si>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</si>
  <si>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</si>
  <si>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</si>
  <si>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</si>
  <si>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</si>
  <si>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</si>
  <si>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</si>
  <si>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</si>
  <si>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</si>
  <si>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</si>
  <si>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</si>
  <si>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</si>
  <si>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</si>
  <si>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</si>
  <si>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</si>
  <si>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</si>
  <si>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</si>
  <si>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</si>
  <si>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</si>
  <si>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</si>
  <si>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</si>
  <si>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</si>
  <si>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</si>
  <si>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</si>
  <si>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ПС.</t>
  </si>
  <si>
    <t>АРМ - 1 шт</t>
  </si>
  <si>
    <t>ПС 35 кВ Свеза Новатор</t>
  </si>
  <si>
    <t>Наименование разрабатываемого показателя УНЦ — Постоянная часть ПС, АРМ ПС 35 кВ</t>
  </si>
  <si>
    <t>Постоянная часть ПС, АРМ ПС 35 кВ</t>
  </si>
  <si>
    <t>Наименование разрабатываемого показателя УНЦ —  Постоянная часть ПС, АРМ ПС 35 кВ</t>
  </si>
  <si>
    <t>Наименование разрабатываемого показателя УНЦ - Постоянная часть ПС, АРМ ПС 35 кВ</t>
  </si>
  <si>
    <t>З1-01</t>
  </si>
  <si>
    <t>УНЦ постоянной части ПС 35 кВ</t>
  </si>
  <si>
    <t>Вологодская область</t>
  </si>
  <si>
    <t>IIВ</t>
  </si>
  <si>
    <t>1 ПС.</t>
  </si>
  <si>
    <t>З1_ПС_АРМ_35_кВ</t>
  </si>
  <si>
    <t>Прайс из СД ОП</t>
  </si>
  <si>
    <t>АРМ персонала комплекса систем безопасности</t>
  </si>
  <si>
    <t>АРМ ПС 35 кВ</t>
  </si>
  <si>
    <t>Всего по объекту в сопоставимом уровне цен 2 кв. 2019 г:</t>
  </si>
  <si>
    <t>Сопоставимый уровень цен: 2 квартал 2019 г</t>
  </si>
  <si>
    <t>2 квартал 2019 г</t>
  </si>
  <si>
    <t>Сметная стоимость в уровне цен 2 кв. 2019 г.,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</si>
</sst>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3" formatCode="_-* #,##0.00\ _₽_-;\-* #,##0.00\ _₽_-;_-* &quot;-&quot;??\ _₽_-;_-@_-"/>
    <numFmt numFmtId="164" formatCode="_-* #,##0.00_-;\-* #,##0.00_-;_-* &quot;-&quot;??_-;_-@_-"/>
    <numFmt numFmtId="165" formatCode="_-* #,##0\ _₽_-;\-* #,##0\ _₽_-;_-* &quot;-&quot;??\ _₽_-;_-@_-"/>
    <numFmt numFmtId="166" formatCode="#,##0.0000"/>
    <numFmt numFmtId="167" formatCode="0.0000"/>
    <numFmt numFmtId="168" formatCode="#,##0.0"/>
    <numFmt numFmtId="169" formatCode="#,##0.000"/>
    <numFmt numFmtId="170" formatCode="0.000"/>
    <numFmt numFmtId="171" formatCode="_-* #,##0\ _р_._-;\-* #,##0\ _р_._-;_-* &quot;-&quot;\ _р_._-;_-@_-"/>
    <numFmt numFmtId="172" formatCode="_-* #,##0.00_р_._-;\-* #,##0.00_р_._-;_-* &quot;-&quot;??_р_.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\ _D_M_-;\-* #,##0\ _D_M_-;_-* &quot;-&quot;\ _D_M_-;_-@_-"/>
    <numFmt numFmtId="180" formatCode="_-* #,##0.00\ _D_M_-;\-* #,##0.00\ _D_M_-;_-* &quot;-&quot;??\ _D_M_-;_-@_-"/>
    <numFmt numFmtId="181" formatCode="0%;\(0%\)"/>
    <numFmt numFmtId="182" formatCode="\ \ @"/>
    <numFmt numFmtId="183" formatCode="\ \ \ \ @"/>
    <numFmt numFmtId="184" formatCode="0_)"/>
    <numFmt numFmtId="185" formatCode="#,##0.00_р_."/>
  </numFmts>
  <fonts count="9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i/>
      <sz val="8"/>
      <color rgb="FFFF0000"/>
      <name val="Arial"/>
      <family val="2"/>
      <charset val="204"/>
    </font>
    <font>
      <i/>
      <sz val="8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b/>
      <sz val="9"/>
      <color rgb="FFFF0000"/>
      <name val="Arial"/>
      <family val="2"/>
      <charset val="204"/>
    </font>
    <font>
      <i/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00FF99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2"/>
      <color rgb="FF0563C1"/>
      <name val="Times New Roman"/>
      <family val="1"/>
      <charset val="204"/>
    </font>
    <font>
      <u/>
      <sz val="10"/>
      <color rgb="FF000000"/>
      <name val="Arial"/>
      <family val="2"/>
      <charset val="204"/>
    </font>
    <font>
      <i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9"/>
      <color rgb="FF000000"/>
      <name val="Tahoma"/>
      <family val="2"/>
      <charset val="204"/>
    </font>
    <font>
      <b/>
      <sz val="9"/>
      <color rgb="FF000000"/>
      <name val="Tahoma"/>
      <family val="2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11"/>
      <color rgb="FF000000"/>
      <name val="Calibri"/>
      <family val="2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944">
    <xf numFmtId="0" fontId="0" fillId="0" borderId="0"/>
    <xf numFmtId="0" fontId="1" fillId="0" borderId="0"/>
    <xf numFmtId="0" fontId="33" fillId="0" borderId="0"/>
    <xf numFmtId="0" fontId="36" fillId="0" borderId="0"/>
    <xf numFmtId="0" fontId="34" fillId="0" borderId="0">
      <alignment vertical="top"/>
      <protection locked="0"/>
    </xf>
    <xf numFmtId="43" fontId="34" fillId="0" borderId="0" applyFont="0" applyFill="0" applyBorder="0" applyAlignment="0" applyProtection="0"/>
    <xf numFmtId="0" fontId="37" fillId="0" borderId="0"/>
    <xf numFmtId="0" fontId="38" fillId="0" borderId="0"/>
    <xf numFmtId="0" fontId="39" fillId="0" borderId="0"/>
    <xf numFmtId="0" fontId="38" fillId="0" borderId="0"/>
    <xf numFmtId="0" fontId="40" fillId="0" borderId="0">
      <alignment vertical="top"/>
    </xf>
    <xf numFmtId="0" fontId="39" fillId="0" borderId="0"/>
    <xf numFmtId="0" fontId="41" fillId="6" borderId="13" applyNumberFormat="0">
      <alignment readingOrder="1"/>
      <protection locked="0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7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4" fillId="0" borderId="0"/>
    <xf numFmtId="0" fontId="37" fillId="0" borderId="0"/>
    <xf numFmtId="0" fontId="37" fillId="0" borderId="0"/>
    <xf numFmtId="0" fontId="3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2" fillId="7" borderId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4" borderId="0" applyNumberFormat="0" applyBorder="0" applyAlignment="0" applyProtection="0"/>
    <xf numFmtId="0" fontId="43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4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3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35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6" borderId="0" applyNumberFormat="0" applyBorder="0" applyAlignment="0" applyProtection="0"/>
    <xf numFmtId="0" fontId="44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4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6" fillId="26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2" borderId="0" applyNumberFormat="0" applyBorder="0" applyAlignment="0" applyProtection="0"/>
    <xf numFmtId="0" fontId="44" fillId="19" borderId="0" applyNumberFormat="0" applyBorder="0" applyAlignment="0" applyProtection="0"/>
    <xf numFmtId="0" fontId="45" fillId="34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26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26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43" borderId="0" applyNumberFormat="0" applyBorder="0" applyAlignment="0" applyProtection="0"/>
    <xf numFmtId="0" fontId="44" fillId="20" borderId="0" applyNumberFormat="0" applyBorder="0" applyAlignment="0" applyProtection="0"/>
    <xf numFmtId="0" fontId="45" fillId="23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4" fillId="44" borderId="0" applyNumberFormat="0" applyBorder="0" applyAlignment="0" applyProtection="0"/>
    <xf numFmtId="0" fontId="45" fillId="45" borderId="0" applyNumberFormat="0" applyBorder="0" applyAlignment="0" applyProtection="0"/>
    <xf numFmtId="0" fontId="45" fillId="33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33" fillId="0" borderId="0"/>
    <xf numFmtId="49" fontId="42" fillId="10" borderId="14">
      <alignment horizontal="left" vertical="top"/>
      <protection locked="0"/>
    </xf>
    <xf numFmtId="49" fontId="42" fillId="1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0" fontId="42" fillId="0" borderId="0">
      <alignment horizontal="left" vertical="top" wrapText="1"/>
    </xf>
    <xf numFmtId="0" fontId="47" fillId="0" borderId="15">
      <alignment horizontal="left" vertical="top" wrapText="1"/>
    </xf>
    <xf numFmtId="49" fontId="33" fillId="0" borderId="0">
      <alignment horizontal="left" vertical="top" wrapText="1"/>
      <protection locked="0"/>
    </xf>
    <xf numFmtId="0" fontId="48" fillId="0" borderId="0">
      <alignment horizontal="left" vertical="top" wrapText="1"/>
    </xf>
    <xf numFmtId="49" fontId="33" fillId="0" borderId="10">
      <alignment horizontal="center" vertical="top" wrapText="1"/>
      <protection locked="0"/>
    </xf>
    <xf numFmtId="49" fontId="33" fillId="0" borderId="10">
      <alignment horizontal="center" vertical="top" wrapText="1"/>
      <protection locked="0"/>
    </xf>
    <xf numFmtId="49" fontId="42" fillId="0" borderId="0">
      <alignment horizontal="right" vertical="top"/>
      <protection locked="0"/>
    </xf>
    <xf numFmtId="49" fontId="42" fillId="10" borderId="10">
      <alignment horizontal="right" vertical="top"/>
      <protection locked="0"/>
    </xf>
    <xf numFmtId="49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49" fontId="33" fillId="0" borderId="0">
      <alignment horizontal="right" vertical="top" wrapText="1"/>
      <protection locked="0"/>
    </xf>
    <xf numFmtId="0" fontId="48" fillId="0" borderId="0">
      <alignment horizontal="right" vertical="top" wrapText="1"/>
    </xf>
    <xf numFmtId="49" fontId="33" fillId="0" borderId="0">
      <alignment horizontal="center" vertical="top" wrapText="1"/>
      <protection locked="0"/>
    </xf>
    <xf numFmtId="0" fontId="47" fillId="0" borderId="15">
      <alignment horizontal="center" vertical="top" wrapText="1"/>
    </xf>
    <xf numFmtId="49" fontId="42" fillId="0" borderId="14">
      <alignment horizontal="center" vertical="top" wrapText="1"/>
      <protection locked="0"/>
    </xf>
    <xf numFmtId="49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9" fillId="9" borderId="0" applyNumberFormat="0" applyBorder="0" applyAlignment="0" applyProtection="0"/>
    <xf numFmtId="173" fontId="50" fillId="0" borderId="0" applyFill="0" applyBorder="0" applyAlignment="0"/>
    <xf numFmtId="174" fontId="50" fillId="0" borderId="0" applyFill="0" applyBorder="0" applyAlignment="0"/>
    <xf numFmtId="175" fontId="50" fillId="0" borderId="0" applyFill="0" applyBorder="0" applyAlignment="0"/>
    <xf numFmtId="176" fontId="50" fillId="0" borderId="0" applyFill="0" applyBorder="0" applyAlignment="0"/>
    <xf numFmtId="177" fontId="50" fillId="0" borderId="0" applyFill="0" applyBorder="0" applyAlignment="0"/>
    <xf numFmtId="173" fontId="50" fillId="0" borderId="0" applyFill="0" applyBorder="0" applyAlignment="0"/>
    <xf numFmtId="178" fontId="50" fillId="0" borderId="0" applyFill="0" applyBorder="0" applyAlignment="0"/>
    <xf numFmtId="174" fontId="50" fillId="0" borderId="0" applyFill="0" applyBorder="0" applyAlignment="0"/>
    <xf numFmtId="0" fontId="51" fillId="50" borderId="13" applyNumberFormat="0" applyAlignment="0" applyProtection="0"/>
    <xf numFmtId="0" fontId="52" fillId="51" borderId="16" applyNumberFormat="0" applyAlignment="0" applyProtection="0"/>
    <xf numFmtId="173" fontId="5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33" fillId="0" borderId="0" applyFont="0" applyFill="0" applyBorder="0" applyAlignment="0" applyProtection="0"/>
    <xf numFmtId="174" fontId="53" fillId="0" borderId="0" applyFont="0" applyFill="0" applyBorder="0" applyAlignment="0" applyProtection="0"/>
    <xf numFmtId="0" fontId="33" fillId="0" borderId="0"/>
    <xf numFmtId="0" fontId="33" fillId="0" borderId="0"/>
    <xf numFmtId="14" fontId="50" fillId="0" borderId="0" applyFill="0" applyBorder="0" applyAlignment="0"/>
    <xf numFmtId="0" fontId="54" fillId="0" borderId="0" applyNumberFormat="0" applyFill="0" applyBorder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0" fontId="55" fillId="52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6" borderId="0" applyNumberFormat="0" applyBorder="0" applyAlignment="0" applyProtection="0"/>
    <xf numFmtId="173" fontId="56" fillId="0" borderId="0" applyFill="0" applyBorder="0" applyAlignment="0"/>
    <xf numFmtId="174" fontId="56" fillId="0" borderId="0" applyFill="0" applyBorder="0" applyAlignment="0"/>
    <xf numFmtId="173" fontId="56" fillId="0" borderId="0" applyFill="0" applyBorder="0" applyAlignment="0"/>
    <xf numFmtId="178" fontId="56" fillId="0" borderId="0" applyFill="0" applyBorder="0" applyAlignment="0"/>
    <xf numFmtId="174" fontId="56" fillId="0" borderId="0" applyFill="0" applyBorder="0" applyAlignment="0"/>
    <xf numFmtId="0" fontId="57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1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60" fillId="0" borderId="12" applyNumberFormat="0" applyAlignment="0" applyProtection="0">
      <alignment horizontal="left" vertical="center"/>
    </xf>
    <xf numFmtId="0" fontId="60" fillId="0" borderId="17">
      <alignment horizontal="left" vertical="center"/>
    </xf>
    <xf numFmtId="0" fontId="61" fillId="0" borderId="18" applyNumberFormat="0" applyFill="0" applyAlignment="0" applyProtection="0"/>
    <xf numFmtId="0" fontId="62" fillId="0" borderId="19" applyNumberFormat="0" applyFill="0" applyAlignment="0" applyProtection="0"/>
    <xf numFmtId="0" fontId="63" fillId="0" borderId="20" applyNumberFormat="0" applyFill="0" applyAlignment="0" applyProtection="0"/>
    <xf numFmtId="0" fontId="63" fillId="0" borderId="0" applyNumberFormat="0" applyFill="0" applyBorder="0" applyAlignment="0" applyProtection="0"/>
    <xf numFmtId="0" fontId="64" fillId="13" borderId="13" applyNumberFormat="0" applyAlignment="0" applyProtection="0"/>
    <xf numFmtId="173" fontId="65" fillId="0" borderId="0" applyFill="0" applyBorder="0" applyAlignment="0"/>
    <xf numFmtId="174" fontId="65" fillId="0" borderId="0" applyFill="0" applyBorder="0" applyAlignment="0"/>
    <xf numFmtId="173" fontId="65" fillId="0" borderId="0" applyFill="0" applyBorder="0" applyAlignment="0"/>
    <xf numFmtId="178" fontId="65" fillId="0" borderId="0" applyFill="0" applyBorder="0" applyAlignment="0"/>
    <xf numFmtId="174" fontId="65" fillId="0" borderId="0" applyFill="0" applyBorder="0" applyAlignment="0"/>
    <xf numFmtId="0" fontId="66" fillId="0" borderId="21" applyNumberFormat="0" applyFill="0" applyAlignment="0" applyProtection="0"/>
    <xf numFmtId="0" fontId="33" fillId="0" borderId="0"/>
    <xf numFmtId="0" fontId="67" fillId="57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42" fillId="0" borderId="22"/>
    <xf numFmtId="0" fontId="43" fillId="0" borderId="0"/>
    <xf numFmtId="0" fontId="35" fillId="58" borderId="0"/>
    <xf numFmtId="0" fontId="35" fillId="58" borderId="0"/>
    <xf numFmtId="0" fontId="33" fillId="0" borderId="0"/>
    <xf numFmtId="0" fontId="39" fillId="0" borderId="0"/>
    <xf numFmtId="0" fontId="33" fillId="59" borderId="23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69" fillId="50" borderId="25" applyNumberFormat="0" applyAlignment="0" applyProtection="0"/>
    <xf numFmtId="177" fontId="53" fillId="0" borderId="0" applyFont="0" applyFill="0" applyBorder="0" applyAlignment="0" applyProtection="0"/>
    <xf numFmtId="181" fontId="5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173" fontId="70" fillId="0" borderId="0" applyFill="0" applyBorder="0" applyAlignment="0"/>
    <xf numFmtId="174" fontId="70" fillId="0" borderId="0" applyFill="0" applyBorder="0" applyAlignment="0"/>
    <xf numFmtId="173" fontId="70" fillId="0" borderId="0" applyFill="0" applyBorder="0" applyAlignment="0"/>
    <xf numFmtId="178" fontId="70" fillId="0" borderId="0" applyFill="0" applyBorder="0" applyAlignment="0"/>
    <xf numFmtId="174" fontId="70" fillId="0" borderId="0" applyFill="0" applyBorder="0" applyAlignment="0"/>
    <xf numFmtId="4" fontId="50" fillId="60" borderId="25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2" fillId="60" borderId="25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50" fillId="60" borderId="25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50" fillId="60" borderId="25" applyNumberFormat="0" applyProtection="0">
      <alignment horizontal="left" vertical="center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73" fillId="6" borderId="27" applyNumberFormat="0" applyProtection="0">
      <alignment horizontal="center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50" fillId="61" borderId="25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50" fillId="62" borderId="25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50" fillId="64" borderId="2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50" fillId="65" borderId="25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50" fillId="66" borderId="25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50" fillId="67" borderId="25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50" fillId="68" borderId="25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50" fillId="69" borderId="25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50" fillId="71" borderId="25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4" fillId="72" borderId="2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50" fillId="74" borderId="28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75" fillId="76" borderId="0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0" fontId="34" fillId="6" borderId="27" applyNumberFormat="0" applyProtection="0">
      <alignment horizontal="left" vertical="center" indent="1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6" fillId="74" borderId="27" applyNumberFormat="0" applyProtection="0">
      <alignment horizontal="left" vertical="center" wrapText="1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6" fillId="79" borderId="27" applyNumberFormat="0" applyProtection="0">
      <alignment horizontal="left" vertical="center" wrapText="1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0" fontId="34" fillId="80" borderId="27" applyNumberFormat="0" applyProtection="0">
      <alignment horizontal="left" vertical="center" wrapText="1" indent="2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34" fillId="75" borderId="26" applyNumberFormat="0" applyProtection="0">
      <alignment horizontal="left" vertical="center" indent="1"/>
    </xf>
    <xf numFmtId="0" fontId="77" fillId="79" borderId="27" applyNumberFormat="0" applyProtection="0">
      <alignment horizontal="center" vertical="center" wrapTex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81" borderId="27" applyNumberFormat="0" applyProtection="0">
      <alignment horizontal="left" vertical="center" wrapText="1" indent="4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34" fillId="77" borderId="26" applyNumberFormat="0" applyProtection="0">
      <alignment horizontal="left" vertical="center" indent="1"/>
    </xf>
    <xf numFmtId="0" fontId="77" fillId="83" borderId="27" applyNumberFormat="0" applyProtection="0">
      <alignment horizontal="center" vertical="center" wrapTex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84" borderId="27" applyNumberFormat="0" applyProtection="0">
      <alignment horizontal="left" vertical="center" wrapText="1" indent="6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34" fillId="85" borderId="25" applyNumberFormat="0" applyProtection="0">
      <alignment horizontal="left" vertical="center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0" borderId="27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34" fillId="6" borderId="25" applyNumberFormat="0" applyProtection="0">
      <alignment horizontal="left" vertical="center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86" borderId="14" applyNumberFormat="0">
      <protection locked="0"/>
    </xf>
    <xf numFmtId="0" fontId="34" fillId="86" borderId="14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4" fillId="86" borderId="14" applyNumberFormat="0">
      <protection locked="0"/>
    </xf>
    <xf numFmtId="0" fontId="78" fillId="75" borderId="30" applyBorder="0"/>
    <xf numFmtId="4" fontId="50" fillId="87" borderId="25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2" fillId="87" borderId="25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50" fillId="87" borderId="25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50" fillId="87" borderId="25" applyNumberFormat="0" applyProtection="0">
      <alignment horizontal="left" vertical="center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4" fontId="50" fillId="74" borderId="25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2" fillId="74" borderId="25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0" fontId="34" fillId="6" borderId="31" applyNumberFormat="0" applyProtection="0">
      <alignment horizontal="left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0" fontId="77" fillId="13" borderId="27" applyNumberFormat="0" applyProtection="0">
      <alignment horizontal="center" vertical="center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80" fillId="0" borderId="0" applyNumberFormat="0" applyProtection="0"/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0" fontId="71" fillId="90" borderId="14"/>
    <xf numFmtId="0" fontId="71" fillId="90" borderId="14"/>
    <xf numFmtId="4" fontId="70" fillId="74" borderId="25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0" fontId="42" fillId="0" borderId="0" applyNumberFormat="0" applyFill="0" applyBorder="0" applyAlignment="0" applyProtection="0"/>
    <xf numFmtId="2" fontId="81" fillId="91" borderId="32" applyProtection="0"/>
    <xf numFmtId="2" fontId="81" fillId="91" borderId="32" applyProtection="0"/>
    <xf numFmtId="2" fontId="82" fillId="0" borderId="0" applyFill="0" applyBorder="0" applyProtection="0"/>
    <xf numFmtId="2" fontId="41" fillId="0" borderId="0" applyFill="0" applyBorder="0" applyProtection="0"/>
    <xf numFmtId="2" fontId="41" fillId="92" borderId="32" applyProtection="0"/>
    <xf numFmtId="2" fontId="41" fillId="93" borderId="32" applyProtection="0"/>
    <xf numFmtId="2" fontId="41" fillId="94" borderId="32" applyProtection="0"/>
    <xf numFmtId="2" fontId="41" fillId="94" borderId="32" applyProtection="0">
      <alignment horizontal="center"/>
    </xf>
    <xf numFmtId="2" fontId="41" fillId="93" borderId="32" applyProtection="0">
      <alignment horizontal="center"/>
    </xf>
    <xf numFmtId="49" fontId="50" fillId="0" borderId="0" applyFill="0" applyBorder="0" applyAlignment="0"/>
    <xf numFmtId="182" fontId="50" fillId="0" borderId="0" applyFill="0" applyBorder="0" applyAlignment="0"/>
    <xf numFmtId="183" fontId="50" fillId="0" borderId="0" applyFill="0" applyBorder="0" applyAlignment="0"/>
    <xf numFmtId="0" fontId="42" fillId="0" borderId="15">
      <alignment horizontal="left" vertical="top" wrapText="1"/>
    </xf>
    <xf numFmtId="0" fontId="83" fillId="0" borderId="0" applyNumberFormat="0" applyFill="0" applyBorder="0" applyAlignment="0" applyProtection="0"/>
    <xf numFmtId="0" fontId="84" fillId="0" borderId="33" applyNumberFormat="0" applyFill="0" applyAlignment="0" applyProtection="0"/>
    <xf numFmtId="0" fontId="85" fillId="0" borderId="0" applyNumberFormat="0" applyFill="0" applyBorder="0" applyAlignment="0" applyProtection="0"/>
    <xf numFmtId="0" fontId="3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33" fillId="0" borderId="0"/>
    <xf numFmtId="0" fontId="3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6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3" fillId="0" borderId="0"/>
    <xf numFmtId="0" fontId="43" fillId="0" borderId="0"/>
    <xf numFmtId="184" fontId="87" fillId="0" borderId="0"/>
    <xf numFmtId="0" fontId="53" fillId="0" borderId="0"/>
    <xf numFmtId="0" fontId="33" fillId="0" borderId="0"/>
    <xf numFmtId="0" fontId="34" fillId="0" borderId="0"/>
    <xf numFmtId="0" fontId="33" fillId="0" borderId="0">
      <alignment vertical="top"/>
    </xf>
    <xf numFmtId="0" fontId="3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36" fillId="0" borderId="0"/>
    <xf numFmtId="184" fontId="8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8" fillId="0" borderId="0"/>
    <xf numFmtId="0" fontId="33" fillId="0" borderId="0"/>
    <xf numFmtId="0" fontId="33" fillId="0" borderId="0"/>
    <xf numFmtId="0" fontId="33" fillId="0" borderId="0"/>
    <xf numFmtId="0" fontId="43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90" fillId="0" borderId="34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7" fillId="0" borderId="0"/>
    <xf numFmtId="0" fontId="38" fillId="0" borderId="11" applyBorder="0" applyAlignment="0">
      <alignment horizontal="left" wrapText="1"/>
    </xf>
    <xf numFmtId="38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5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3" fillId="0" borderId="0" applyFont="0" applyFill="0" applyBorder="0" applyAlignment="0" applyProtection="0"/>
    <xf numFmtId="185" fontId="34" fillId="0" borderId="0" applyFont="0" applyFill="0" applyBorder="0" applyAlignment="0" applyProtection="0"/>
    <xf numFmtId="172" fontId="9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64" fontId="34" fillId="0" borderId="0" applyFont="0" applyFill="0" applyBorder="0" applyAlignment="0" applyProtection="0"/>
    <xf numFmtId="172" fontId="33" fillId="0" borderId="0" applyFont="0" applyFill="0" applyBorder="0" applyAlignment="0" applyProtection="0"/>
    <xf numFmtId="0" fontId="92" fillId="0" borderId="0"/>
    <xf numFmtId="0" fontId="34" fillId="0" borderId="0">
      <alignment vertical="top"/>
      <protection locked="0"/>
    </xf>
    <xf numFmtId="0" fontId="93" fillId="0" borderId="0">
      <alignment horizontal="left" vertical="top" wrapText="1"/>
    </xf>
    <xf numFmtId="0" fontId="41" fillId="6" borderId="37" applyNumberFormat="0">
      <alignment readingOrder="1"/>
      <protection locked="0"/>
    </xf>
    <xf numFmtId="0" fontId="47" fillId="0" borderId="38">
      <alignment horizontal="left" vertical="top" wrapText="1"/>
    </xf>
    <xf numFmtId="49" fontId="33" fillId="0" borderId="35">
      <alignment horizontal="center" vertical="top" wrapText="1"/>
      <protection locked="0"/>
    </xf>
    <xf numFmtId="49" fontId="33" fillId="0" borderId="35">
      <alignment horizontal="center" vertical="top" wrapText="1"/>
      <protection locked="0"/>
    </xf>
    <xf numFmtId="49" fontId="42" fillId="10" borderId="35">
      <alignment horizontal="right" vertical="top"/>
      <protection locked="0"/>
    </xf>
    <xf numFmtId="49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7" fillId="0" borderId="38">
      <alignment horizontal="center" vertical="top" wrapText="1"/>
    </xf>
    <xf numFmtId="0" fontId="51" fillId="50" borderId="37" applyNumberFormat="0" applyAlignment="0" applyProtection="0"/>
    <xf numFmtId="0" fontId="64" fillId="13" borderId="37" applyNumberFormat="0" applyAlignment="0" applyProtection="0"/>
    <xf numFmtId="0" fontId="33" fillId="59" borderId="39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69" fillId="50" borderId="41" applyNumberFormat="0" applyAlignment="0" applyProtection="0"/>
    <xf numFmtId="4" fontId="50" fillId="60" borderId="41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2" fillId="60" borderId="41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50" fillId="60" borderId="41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50" fillId="60" borderId="41" applyNumberFormat="0" applyProtection="0">
      <alignment horizontal="left" vertical="center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50" fillId="61" borderId="41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50" fillId="62" borderId="41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50" fillId="64" borderId="41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50" fillId="65" borderId="41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50" fillId="66" borderId="41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50" fillId="67" borderId="41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50" fillId="68" borderId="41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50" fillId="69" borderId="41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50" fillId="71" borderId="41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4" fillId="72" borderId="41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34" fillId="85" borderId="41" applyNumberFormat="0" applyProtection="0">
      <alignment horizontal="left" vertical="center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34" fillId="6" borderId="41" applyNumberFormat="0" applyProtection="0">
      <alignment horizontal="left" vertical="center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78" fillId="75" borderId="43" applyBorder="0"/>
    <xf numFmtId="4" fontId="50" fillId="87" borderId="41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2" fillId="87" borderId="41" applyNumberFormat="0" applyProtection="0">
      <alignment vertical="center"/>
    </xf>
    <xf numFmtId="4" fontId="50" fillId="87" borderId="41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50" fillId="87" borderId="41" applyNumberFormat="0" applyProtection="0">
      <alignment horizontal="left" vertical="center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4" fontId="50" fillId="74" borderId="41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2" fillId="74" borderId="41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70" fillId="74" borderId="41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2" fontId="81" fillId="91" borderId="36" applyProtection="0"/>
    <xf numFmtId="2" fontId="81" fillId="91" borderId="36" applyProtection="0"/>
    <xf numFmtId="2" fontId="41" fillId="92" borderId="36" applyProtection="0"/>
    <xf numFmtId="2" fontId="41" fillId="93" borderId="36" applyProtection="0"/>
    <xf numFmtId="2" fontId="41" fillId="94" borderId="36" applyProtection="0"/>
    <xf numFmtId="2" fontId="41" fillId="94" borderId="36" applyProtection="0">
      <alignment horizontal="center"/>
    </xf>
    <xf numFmtId="2" fontId="41" fillId="93" borderId="36" applyProtection="0">
      <alignment horizontal="center"/>
    </xf>
    <xf numFmtId="0" fontId="42" fillId="0" borderId="38">
      <alignment horizontal="left" vertical="top" wrapText="1"/>
    </xf>
    <xf numFmtId="0" fontId="84" fillId="0" borderId="44" applyNumberFormat="0" applyFill="0" applyAlignment="0" applyProtection="0"/>
    <xf numFmtId="0" fontId="90" fillId="0" borderId="45"/>
  </cellStyleXfs>
  <cellXfs count="43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4" fontId="6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2" fillId="0" borderId="1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8" fillId="0" borderId="0" xfId="0" applyFont="1"/>
    <xf numFmtId="0" fontId="7" fillId="0" borderId="0" xfId="0" applyFont="1"/>
    <xf numFmtId="10" fontId="7" fillId="0" borderId="0" xfId="0" applyNumberFormat="1" applyFont="1"/>
    <xf numFmtId="4" fontId="7" fillId="0" borderId="0" xfId="0" applyNumberFormat="1" applyFont="1"/>
    <xf numFmtId="4" fontId="4" fillId="0" borderId="0" xfId="0" applyNumberFormat="1" applyFont="1"/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10" fontId="5" fillId="0" borderId="0" xfId="0" applyNumberFormat="1" applyFont="1"/>
    <xf numFmtId="10" fontId="2" fillId="0" borderId="1" xfId="0" applyNumberFormat="1" applyFont="1" applyBorder="1" applyAlignment="1">
      <alignment horizontal="right" vertical="center"/>
    </xf>
    <xf numFmtId="0" fontId="9" fillId="0" borderId="0" xfId="0" applyFont="1"/>
    <xf numFmtId="0" fontId="4" fillId="0" borderId="0" xfId="0" applyFont="1" applyAlignment="1">
      <alignment vertical="top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" fontId="11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right" vertical="center" wrapText="1"/>
    </xf>
    <xf numFmtId="0" fontId="13" fillId="0" borderId="0" xfId="0" applyFont="1"/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left" vertical="center" wrapText="1"/>
    </xf>
    <xf numFmtId="4" fontId="15" fillId="2" borderId="1" xfId="0" applyNumberFormat="1" applyFon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4" fontId="7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6" fillId="5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justify" vertical="center" wrapText="1"/>
    </xf>
    <xf numFmtId="4" fontId="17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0" xfId="0" applyFont="1"/>
    <xf numFmtId="0" fontId="17" fillId="0" borderId="2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justify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9" fillId="0" borderId="0" xfId="0" applyFont="1"/>
    <xf numFmtId="49" fontId="17" fillId="0" borderId="1" xfId="0" applyNumberFormat="1" applyFont="1" applyBorder="1" applyAlignment="1">
      <alignment horizontal="left" vertical="center" wrapText="1"/>
    </xf>
    <xf numFmtId="2" fontId="17" fillId="0" borderId="1" xfId="0" applyNumberFormat="1" applyFont="1" applyBorder="1" applyAlignment="1">
      <alignment horizontal="right" vertical="center"/>
    </xf>
    <xf numFmtId="0" fontId="17" fillId="0" borderId="1" xfId="0" applyFont="1" applyBorder="1" applyAlignment="1">
      <alignment horizontal="right" vertical="center"/>
    </xf>
    <xf numFmtId="2" fontId="17" fillId="0" borderId="1" xfId="0" applyNumberFormat="1" applyFont="1" applyBorder="1" applyAlignment="1">
      <alignment horizontal="right" vertical="center" wrapText="1"/>
    </xf>
    <xf numFmtId="2" fontId="20" fillId="0" borderId="1" xfId="0" applyNumberFormat="1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2" fontId="17" fillId="0" borderId="1" xfId="0" applyNumberFormat="1" applyFont="1" applyBorder="1" applyAlignment="1">
      <alignment vertical="center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4" fontId="20" fillId="0" borderId="1" xfId="0" applyNumberFormat="1" applyFont="1" applyBorder="1" applyAlignment="1">
      <alignment vertical="top"/>
    </xf>
    <xf numFmtId="0" fontId="20" fillId="0" borderId="0" xfId="0" applyFont="1"/>
    <xf numFmtId="0" fontId="17" fillId="0" borderId="1" xfId="0" applyFont="1" applyBorder="1" applyAlignment="1">
      <alignment vertical="top"/>
    </xf>
    <xf numFmtId="14" fontId="17" fillId="0" borderId="1" xfId="0" applyNumberFormat="1" applyFont="1" applyBorder="1" applyAlignment="1">
      <alignment vertical="top"/>
    </xf>
    <xf numFmtId="49" fontId="17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center" vertical="top"/>
    </xf>
    <xf numFmtId="4" fontId="17" fillId="0" borderId="1" xfId="0" applyNumberFormat="1" applyFont="1" applyBorder="1" applyAlignment="1">
      <alignment vertical="top"/>
    </xf>
    <xf numFmtId="4" fontId="2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5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horizontal="right" vertical="center" wrapText="1"/>
    </xf>
    <xf numFmtId="0" fontId="5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horizontal="right" vertical="center" wrapText="1"/>
    </xf>
    <xf numFmtId="10" fontId="21" fillId="0" borderId="1" xfId="0" applyNumberFormat="1" applyFont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right"/>
    </xf>
    <xf numFmtId="0" fontId="22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justify" vertical="center"/>
    </xf>
    <xf numFmtId="0" fontId="0" fillId="0" borderId="0" xfId="0"/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68" fontId="17" fillId="0" borderId="1" xfId="0" applyNumberFormat="1" applyFont="1" applyBorder="1" applyAlignment="1">
      <alignment horizontal="center" vertical="center"/>
    </xf>
    <xf numFmtId="16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167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4" fontId="20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0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17" fillId="0" borderId="5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67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4" fontId="2" fillId="4" borderId="1" xfId="0" applyNumberFormat="1" applyFont="1" applyFill="1" applyBorder="1" applyAlignment="1">
      <alignment horizontal="right" vertical="center" wrapText="1"/>
    </xf>
    <xf numFmtId="10" fontId="2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4" fontId="2" fillId="4" borderId="1" xfId="0" applyNumberFormat="1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left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167" fontId="2" fillId="4" borderId="1" xfId="0" applyNumberFormat="1" applyFont="1" applyFill="1" applyBorder="1" applyAlignment="1">
      <alignment horizontal="center" vertical="center" wrapText="1"/>
    </xf>
    <xf numFmtId="10" fontId="2" fillId="4" borderId="2" xfId="0" applyNumberFormat="1" applyFont="1" applyFill="1" applyBorder="1" applyAlignment="1">
      <alignment horizontal="right" vertical="center" wrapText="1"/>
    </xf>
    <xf numFmtId="4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 wrapText="1"/>
    </xf>
    <xf numFmtId="10" fontId="2" fillId="4" borderId="1" xfId="0" applyNumberFormat="1" applyFont="1" applyFill="1" applyBorder="1" applyAlignment="1">
      <alignment vertical="center"/>
    </xf>
    <xf numFmtId="0" fontId="17" fillId="0" borderId="0" xfId="0" applyFont="1"/>
    <xf numFmtId="0" fontId="0" fillId="0" borderId="0" xfId="0"/>
    <xf numFmtId="0" fontId="20" fillId="0" borderId="0" xfId="0" applyFont="1"/>
    <xf numFmtId="4" fontId="17" fillId="0" borderId="0" xfId="0" applyNumberFormat="1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9" fillId="0" borderId="0" xfId="0" applyFont="1"/>
    <xf numFmtId="0" fontId="4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top"/>
    </xf>
    <xf numFmtId="0" fontId="31" fillId="0" borderId="1" xfId="0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31" fillId="0" borderId="0" xfId="0" applyFont="1" applyAlignment="1">
      <alignment horizontal="justify" vertical="center" wrapText="1"/>
    </xf>
    <xf numFmtId="0" fontId="17" fillId="0" borderId="0" xfId="0" applyFont="1" applyAlignment="1">
      <alignment horizontal="justify" vertical="center"/>
    </xf>
    <xf numFmtId="0" fontId="31" fillId="0" borderId="0" xfId="0" applyFont="1" applyAlignment="1">
      <alignment horizontal="justify" vertical="center"/>
    </xf>
    <xf numFmtId="0" fontId="2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right" vertical="center" wrapText="1"/>
    </xf>
    <xf numFmtId="0" fontId="17" fillId="0" borderId="0" xfId="0" applyFont="1" applyAlignment="1">
      <alignment horizontal="left" vertical="center"/>
    </xf>
    <xf numFmtId="0" fontId="17" fillId="0" borderId="1" xfId="0" applyFont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/>
    </xf>
    <xf numFmtId="2" fontId="17" fillId="0" borderId="7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2" fontId="20" fillId="0" borderId="7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vertical="top" wrapText="1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7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3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2" fontId="2" fillId="4" borderId="5" xfId="0" applyNumberFormat="1" applyFont="1" applyFill="1" applyBorder="1" applyAlignment="1">
      <alignment horizontal="center" vertical="center" wrapText="1"/>
    </xf>
    <xf numFmtId="2" fontId="2" fillId="4" borderId="5" xfId="0" applyNumberFormat="1" applyFont="1" applyFill="1" applyBorder="1" applyAlignment="1">
      <alignment horizontal="right" vertical="center" wrapText="1"/>
    </xf>
    <xf numFmtId="10" fontId="2" fillId="4" borderId="8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right" vertical="center" wrapText="1"/>
    </xf>
    <xf numFmtId="10" fontId="3" fillId="4" borderId="2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4" fontId="32" fillId="0" borderId="0" xfId="0" applyNumberFormat="1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4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top" wrapText="1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944">
    <cellStyle name=" 1" xfId="6"/>
    <cellStyle name="_2008г. и 4кв" xfId="7"/>
    <cellStyle name="_4_macro 2009" xfId="8"/>
    <cellStyle name="_Condition-long(2012-2030)нах" xfId="9"/>
    <cellStyle name="_CPI foodimp" xfId="10"/>
    <cellStyle name="_macro 2012 var 1" xfId="11"/>
    <cellStyle name="_SeriesAttributes" xfId="12"/>
    <cellStyle name="_SeriesAttributes 2" xfId="686"/>
    <cellStyle name="_v2008-2012-15.12.09вар(2)-11.2030" xfId="13"/>
    <cellStyle name="_v-2013-2030- 2b17.01.11Нах-cpiнов. курс inn 1-2-Е1xls" xfId="14"/>
    <cellStyle name="_Газ-расчет-16 0508Клдо 2023" xfId="15"/>
    <cellStyle name="_Газ-расчет-net-back 21,12.09 до 2030 в2" xfId="16"/>
    <cellStyle name="_ИПЦЖКХ2105 08-до 2023вар1" xfId="17"/>
    <cellStyle name="_Книга1" xfId="18"/>
    <cellStyle name="_Книга3" xfId="19"/>
    <cellStyle name="_Копия Condition-все вар13.12.08" xfId="20"/>
    <cellStyle name="_курсовые разницы 01,06,08" xfId="21"/>
    <cellStyle name="_Макро_2030 год" xfId="22"/>
    <cellStyle name="_Модель - 2(23)" xfId="23"/>
    <cellStyle name="_Правила заполнения" xfId="24"/>
    <cellStyle name="_Сб-macro 2020" xfId="25"/>
    <cellStyle name="_Сб-macro 2020_v2008-2012-15.12.09вар(2)-11.2030" xfId="26"/>
    <cellStyle name="_Сб-macro 2020_v2008-2012-23.09.09вар2а-11" xfId="27"/>
    <cellStyle name="_ЦФ  реализация акций 2008-2010" xfId="28"/>
    <cellStyle name="_ЦФ  реализация акций 2008-2010_акции по годам 2009-2012" xfId="29"/>
    <cellStyle name="_ЦФ  реализация акций 2008-2010_Копия Прогноз ПТРдо 2030г  (3)" xfId="30"/>
    <cellStyle name="_ЦФ  реализация акций 2008-2010_Прогноз ПТРдо 2030г." xfId="31"/>
    <cellStyle name="1Normal" xfId="32"/>
    <cellStyle name="20% - Accent1" xfId="33"/>
    <cellStyle name="20% - Accent2" xfId="34"/>
    <cellStyle name="20% - Accent3" xfId="35"/>
    <cellStyle name="20% - Accent4" xfId="36"/>
    <cellStyle name="20% - Accent5" xfId="37"/>
    <cellStyle name="20% - Accent6" xfId="38"/>
    <cellStyle name="20% - Акцент6 2" xfId="39"/>
    <cellStyle name="40% - Accent1" xfId="40"/>
    <cellStyle name="40% - Accent2" xfId="41"/>
    <cellStyle name="40% - Accent3" xfId="42"/>
    <cellStyle name="40% - Accent4" xfId="43"/>
    <cellStyle name="40% - Accent5" xfId="44"/>
    <cellStyle name="40% - Accent6" xfId="45"/>
    <cellStyle name="60% - Accent1" xfId="46"/>
    <cellStyle name="60% - Accent2" xfId="47"/>
    <cellStyle name="60% - Accent3" xfId="48"/>
    <cellStyle name="60% - Accent4" xfId="49"/>
    <cellStyle name="60% - Accent5" xfId="50"/>
    <cellStyle name="60% - Accent6" xfId="51"/>
    <cellStyle name="Accent1" xfId="52"/>
    <cellStyle name="Accent1 - 20%" xfId="53"/>
    <cellStyle name="Accent1 - 20% 2" xfId="54"/>
    <cellStyle name="Accent1 - 20% 3" xfId="55"/>
    <cellStyle name="Accent1 - 20% 4" xfId="56"/>
    <cellStyle name="Accent1 - 20% 5" xfId="57"/>
    <cellStyle name="Accent1 - 20% 6" xfId="58"/>
    <cellStyle name="Accent1 - 40%" xfId="59"/>
    <cellStyle name="Accent1 - 40% 2" xfId="60"/>
    <cellStyle name="Accent1 - 40% 3" xfId="61"/>
    <cellStyle name="Accent1 - 40% 4" xfId="62"/>
    <cellStyle name="Accent1 - 40% 5" xfId="63"/>
    <cellStyle name="Accent1 - 40% 6" xfId="64"/>
    <cellStyle name="Accent1 - 60%" xfId="65"/>
    <cellStyle name="Accent1 - 60% 2" xfId="66"/>
    <cellStyle name="Accent1 - 60% 3" xfId="67"/>
    <cellStyle name="Accent1 - 60% 4" xfId="68"/>
    <cellStyle name="Accent1 - 60% 5" xfId="69"/>
    <cellStyle name="Accent1 - 60% 6" xfId="70"/>
    <cellStyle name="Accent1_акции по годам 2009-2012" xfId="71"/>
    <cellStyle name="Accent2" xfId="72"/>
    <cellStyle name="Accent2 - 20%" xfId="73"/>
    <cellStyle name="Accent2 - 20% 2" xfId="74"/>
    <cellStyle name="Accent2 - 20% 3" xfId="75"/>
    <cellStyle name="Accent2 - 20% 4" xfId="76"/>
    <cellStyle name="Accent2 - 20% 5" xfId="77"/>
    <cellStyle name="Accent2 - 20% 6" xfId="78"/>
    <cellStyle name="Accent2 - 40%" xfId="79"/>
    <cellStyle name="Accent2 - 40% 2" xfId="80"/>
    <cellStyle name="Accent2 - 40% 3" xfId="81"/>
    <cellStyle name="Accent2 - 40% 4" xfId="82"/>
    <cellStyle name="Accent2 - 40% 5" xfId="83"/>
    <cellStyle name="Accent2 - 40% 6" xfId="84"/>
    <cellStyle name="Accent2 - 60%" xfId="85"/>
    <cellStyle name="Accent2 - 60% 2" xfId="86"/>
    <cellStyle name="Accent2 - 60% 3" xfId="87"/>
    <cellStyle name="Accent2 - 60% 4" xfId="88"/>
    <cellStyle name="Accent2 - 60% 5" xfId="89"/>
    <cellStyle name="Accent2 - 60% 6" xfId="90"/>
    <cellStyle name="Accent2_акции по годам 2009-2012" xfId="91"/>
    <cellStyle name="Accent3" xfId="92"/>
    <cellStyle name="Accent3 - 20%" xfId="93"/>
    <cellStyle name="Accent3 - 20% 2" xfId="94"/>
    <cellStyle name="Accent3 - 20% 3" xfId="95"/>
    <cellStyle name="Accent3 - 20% 4" xfId="96"/>
    <cellStyle name="Accent3 - 20% 5" xfId="97"/>
    <cellStyle name="Accent3 - 20% 6" xfId="98"/>
    <cellStyle name="Accent3 - 40%" xfId="99"/>
    <cellStyle name="Accent3 - 40% 2" xfId="100"/>
    <cellStyle name="Accent3 - 40% 3" xfId="101"/>
    <cellStyle name="Accent3 - 40% 4" xfId="102"/>
    <cellStyle name="Accent3 - 40% 5" xfId="103"/>
    <cellStyle name="Accent3 - 40% 6" xfId="104"/>
    <cellStyle name="Accent3 - 60%" xfId="105"/>
    <cellStyle name="Accent3 - 60% 2" xfId="106"/>
    <cellStyle name="Accent3 - 60% 3" xfId="107"/>
    <cellStyle name="Accent3 - 60% 4" xfId="108"/>
    <cellStyle name="Accent3 - 60% 5" xfId="109"/>
    <cellStyle name="Accent3 - 60% 6" xfId="110"/>
    <cellStyle name="Accent3_7-р" xfId="111"/>
    <cellStyle name="Accent4" xfId="112"/>
    <cellStyle name="Accent4 - 20%" xfId="113"/>
    <cellStyle name="Accent4 - 20% 2" xfId="114"/>
    <cellStyle name="Accent4 - 20% 3" xfId="115"/>
    <cellStyle name="Accent4 - 20% 4" xfId="116"/>
    <cellStyle name="Accent4 - 20% 5" xfId="117"/>
    <cellStyle name="Accent4 - 20% 6" xfId="118"/>
    <cellStyle name="Accent4 - 40%" xfId="119"/>
    <cellStyle name="Accent4 - 40% 2" xfId="120"/>
    <cellStyle name="Accent4 - 40% 3" xfId="121"/>
    <cellStyle name="Accent4 - 40% 4" xfId="122"/>
    <cellStyle name="Accent4 - 40% 5" xfId="123"/>
    <cellStyle name="Accent4 - 40% 6" xfId="124"/>
    <cellStyle name="Accent4 - 60%" xfId="125"/>
    <cellStyle name="Accent4 - 60% 2" xfId="126"/>
    <cellStyle name="Accent4 - 60% 3" xfId="127"/>
    <cellStyle name="Accent4 - 60% 4" xfId="128"/>
    <cellStyle name="Accent4 - 60% 5" xfId="129"/>
    <cellStyle name="Accent4 - 60% 6" xfId="130"/>
    <cellStyle name="Accent4_7-р" xfId="131"/>
    <cellStyle name="Accent5" xfId="132"/>
    <cellStyle name="Accent5 - 20%" xfId="133"/>
    <cellStyle name="Accent5 - 20% 2" xfId="134"/>
    <cellStyle name="Accent5 - 20% 3" xfId="135"/>
    <cellStyle name="Accent5 - 20% 4" xfId="136"/>
    <cellStyle name="Accent5 - 20% 5" xfId="137"/>
    <cellStyle name="Accent5 - 20% 6" xfId="138"/>
    <cellStyle name="Accent5 - 40%" xfId="139"/>
    <cellStyle name="Accent5 - 60%" xfId="140"/>
    <cellStyle name="Accent5 - 60% 2" xfId="141"/>
    <cellStyle name="Accent5 - 60% 3" xfId="142"/>
    <cellStyle name="Accent5 - 60% 4" xfId="143"/>
    <cellStyle name="Accent5 - 60% 5" xfId="144"/>
    <cellStyle name="Accent5 - 60% 6" xfId="145"/>
    <cellStyle name="Accent5_7-р" xfId="146"/>
    <cellStyle name="Accent6" xfId="147"/>
    <cellStyle name="Accent6 - 20%" xfId="148"/>
    <cellStyle name="Accent6 - 40%" xfId="149"/>
    <cellStyle name="Accent6 - 40% 2" xfId="150"/>
    <cellStyle name="Accent6 - 40% 3" xfId="151"/>
    <cellStyle name="Accent6 - 40% 4" xfId="152"/>
    <cellStyle name="Accent6 - 40% 5" xfId="153"/>
    <cellStyle name="Accent6 - 40% 6" xfId="154"/>
    <cellStyle name="Accent6 - 60%" xfId="155"/>
    <cellStyle name="Accent6 - 60% 2" xfId="156"/>
    <cellStyle name="Accent6 - 60% 3" xfId="157"/>
    <cellStyle name="Accent6 - 60% 4" xfId="158"/>
    <cellStyle name="Accent6 - 60% 5" xfId="159"/>
    <cellStyle name="Accent6 - 60% 6" xfId="160"/>
    <cellStyle name="Accent6_7-р" xfId="161"/>
    <cellStyle name="Annotations Cell - PerformancePoint" xfId="162"/>
    <cellStyle name="Arial007000001514155735" xfId="163"/>
    <cellStyle name="Arial007000001514155735 2" xfId="164"/>
    <cellStyle name="Arial0070000015536870911" xfId="165"/>
    <cellStyle name="Arial0070000015536870911 2" xfId="166"/>
    <cellStyle name="Arial007000001565535" xfId="167"/>
    <cellStyle name="Arial007000001565535 2" xfId="168"/>
    <cellStyle name="Arial0110010000536870911" xfId="169"/>
    <cellStyle name="Arial01101000015536870911" xfId="170"/>
    <cellStyle name="Arial01101000015536870911 2" xfId="687"/>
    <cellStyle name="Arial017010000536870911" xfId="171"/>
    <cellStyle name="Arial018000000536870911" xfId="172"/>
    <cellStyle name="Arial10170100015536870911" xfId="173"/>
    <cellStyle name="Arial10170100015536870911 2" xfId="174"/>
    <cellStyle name="Arial10170100015536870911 2 2" xfId="689"/>
    <cellStyle name="Arial10170100015536870911 3" xfId="688"/>
    <cellStyle name="Arial107000000536870911" xfId="175"/>
    <cellStyle name="Arial107000001514155735" xfId="176"/>
    <cellStyle name="Arial107000001514155735 2" xfId="177"/>
    <cellStyle name="Arial107000001514155735 2 2" xfId="691"/>
    <cellStyle name="Arial107000001514155735 3" xfId="690"/>
    <cellStyle name="Arial107000001514155735FMT" xfId="178"/>
    <cellStyle name="Arial107000001514155735FMT 2" xfId="179"/>
    <cellStyle name="Arial107000001514155735FMT 2 2" xfId="693"/>
    <cellStyle name="Arial107000001514155735FMT 3" xfId="692"/>
    <cellStyle name="Arial1070000015536870911" xfId="180"/>
    <cellStyle name="Arial1070000015536870911 2" xfId="181"/>
    <cellStyle name="Arial1070000015536870911 2 2" xfId="695"/>
    <cellStyle name="Arial1070000015536870911 3" xfId="694"/>
    <cellStyle name="Arial1070000015536870911FMT" xfId="182"/>
    <cellStyle name="Arial1070000015536870911FMT 2" xfId="183"/>
    <cellStyle name="Arial1070000015536870911FMT 2 2" xfId="697"/>
    <cellStyle name="Arial1070000015536870911FMT 3" xfId="696"/>
    <cellStyle name="Arial107000001565535" xfId="184"/>
    <cellStyle name="Arial107000001565535 2" xfId="185"/>
    <cellStyle name="Arial107000001565535 2 2" xfId="699"/>
    <cellStyle name="Arial107000001565535 3" xfId="698"/>
    <cellStyle name="Arial107000001565535FMT" xfId="186"/>
    <cellStyle name="Arial107000001565535FMT 2" xfId="187"/>
    <cellStyle name="Arial107000001565535FMT 2 2" xfId="701"/>
    <cellStyle name="Arial107000001565535FMT 3" xfId="700"/>
    <cellStyle name="Arial117100000536870911" xfId="188"/>
    <cellStyle name="Arial118000000536870911" xfId="189"/>
    <cellStyle name="Arial2110100000536870911" xfId="190"/>
    <cellStyle name="Arial21101000015536870911" xfId="191"/>
    <cellStyle name="Arial21101000015536870911 2" xfId="702"/>
    <cellStyle name="Arial2170000015536870911" xfId="192"/>
    <cellStyle name="Arial2170000015536870911 2" xfId="193"/>
    <cellStyle name="Arial2170000015536870911FMT" xfId="194"/>
    <cellStyle name="Arial2170000015536870911FMT 2" xfId="195"/>
    <cellStyle name="Bad" xfId="196"/>
    <cellStyle name="Calc Currency (0)" xfId="197"/>
    <cellStyle name="Calc Currency (2)" xfId="198"/>
    <cellStyle name="Calc Percent (0)" xfId="199"/>
    <cellStyle name="Calc Percent (1)" xfId="200"/>
    <cellStyle name="Calc Percent (2)" xfId="201"/>
    <cellStyle name="Calc Units (0)" xfId="202"/>
    <cellStyle name="Calc Units (1)" xfId="203"/>
    <cellStyle name="Calc Units (2)" xfId="204"/>
    <cellStyle name="Calculation" xfId="205"/>
    <cellStyle name="Calculation 2" xfId="703"/>
    <cellStyle name="Check Cell" xfId="206"/>
    <cellStyle name="Comma [00]" xfId="207"/>
    <cellStyle name="Comma 2" xfId="208"/>
    <cellStyle name="Comma 3" xfId="209"/>
    <cellStyle name="Currency [00]" xfId="210"/>
    <cellStyle name="Data Cell - PerformancePoint" xfId="211"/>
    <cellStyle name="Data Entry Cell - PerformancePoint" xfId="212"/>
    <cellStyle name="Date Short" xfId="213"/>
    <cellStyle name="Default" xfId="214"/>
    <cellStyle name="Dezimal [0]_PERSONAL" xfId="215"/>
    <cellStyle name="Dezimal_PERSONAL" xfId="216"/>
    <cellStyle name="Emphasis 1" xfId="217"/>
    <cellStyle name="Emphasis 1 2" xfId="218"/>
    <cellStyle name="Emphasis 1 3" xfId="219"/>
    <cellStyle name="Emphasis 1 4" xfId="220"/>
    <cellStyle name="Emphasis 1 5" xfId="221"/>
    <cellStyle name="Emphasis 1 6" xfId="222"/>
    <cellStyle name="Emphasis 2" xfId="223"/>
    <cellStyle name="Emphasis 2 2" xfId="224"/>
    <cellStyle name="Emphasis 2 3" xfId="225"/>
    <cellStyle name="Emphasis 2 4" xfId="226"/>
    <cellStyle name="Emphasis 2 5" xfId="227"/>
    <cellStyle name="Emphasis 2 6" xfId="228"/>
    <cellStyle name="Emphasis 3" xfId="229"/>
    <cellStyle name="Enter Currency (0)" xfId="230"/>
    <cellStyle name="Enter Currency (2)" xfId="231"/>
    <cellStyle name="Enter Units (0)" xfId="232"/>
    <cellStyle name="Enter Units (1)" xfId="233"/>
    <cellStyle name="Enter Units (2)" xfId="234"/>
    <cellStyle name="Euro" xfId="235"/>
    <cellStyle name="Explanatory Text" xfId="236"/>
    <cellStyle name="Good" xfId="237"/>
    <cellStyle name="Good 2" xfId="238"/>
    <cellStyle name="Good 3" xfId="239"/>
    <cellStyle name="Good 4" xfId="240"/>
    <cellStyle name="Good_7-р_Из_Системы" xfId="241"/>
    <cellStyle name="Header1" xfId="242"/>
    <cellStyle name="Header2" xfId="243"/>
    <cellStyle name="Heading 1" xfId="244"/>
    <cellStyle name="Heading 2" xfId="245"/>
    <cellStyle name="Heading 3" xfId="246"/>
    <cellStyle name="Heading 4" xfId="247"/>
    <cellStyle name="Input" xfId="248"/>
    <cellStyle name="Input 2" xfId="704"/>
    <cellStyle name="Link Currency (0)" xfId="249"/>
    <cellStyle name="Link Currency (2)" xfId="250"/>
    <cellStyle name="Link Units (0)" xfId="251"/>
    <cellStyle name="Link Units (1)" xfId="252"/>
    <cellStyle name="Link Units (2)" xfId="253"/>
    <cellStyle name="Linked Cell" xfId="254"/>
    <cellStyle name="Locked Cell - PerformancePoint" xfId="255"/>
    <cellStyle name="Neutral" xfId="256"/>
    <cellStyle name="Neutral 2" xfId="257"/>
    <cellStyle name="Neutral 3" xfId="258"/>
    <cellStyle name="Neutral 4" xfId="259"/>
    <cellStyle name="Neutral_7-р_Из_Системы" xfId="260"/>
    <cellStyle name="Norma11l" xfId="261"/>
    <cellStyle name="Normal 2" xfId="262"/>
    <cellStyle name="Normal 3" xfId="263"/>
    <cellStyle name="Normal 4" xfId="264"/>
    <cellStyle name="Normal 5" xfId="265"/>
    <cellStyle name="Normal_macro 2012 var 1" xfId="266"/>
    <cellStyle name="Note" xfId="267"/>
    <cellStyle name="Note 2" xfId="268"/>
    <cellStyle name="Note 2 2" xfId="706"/>
    <cellStyle name="Note 3" xfId="269"/>
    <cellStyle name="Note 3 2" xfId="707"/>
    <cellStyle name="Note 4" xfId="270"/>
    <cellStyle name="Note 4 2" xfId="708"/>
    <cellStyle name="Note 5" xfId="705"/>
    <cellStyle name="Note_7-р_Из_Системы" xfId="271"/>
    <cellStyle name="Output" xfId="272"/>
    <cellStyle name="Output 2" xfId="709"/>
    <cellStyle name="Percent [0]" xfId="273"/>
    <cellStyle name="Percent [00]" xfId="274"/>
    <cellStyle name="Percent 2" xfId="275"/>
    <cellStyle name="Percent 3" xfId="276"/>
    <cellStyle name="PrePop Currency (0)" xfId="277"/>
    <cellStyle name="PrePop Currency (2)" xfId="278"/>
    <cellStyle name="PrePop Units (0)" xfId="279"/>
    <cellStyle name="PrePop Units (1)" xfId="280"/>
    <cellStyle name="PrePop Units (2)" xfId="281"/>
    <cellStyle name="SAPBEXaggData" xfId="282"/>
    <cellStyle name="SAPBEXaggData 2" xfId="283"/>
    <cellStyle name="SAPBEXaggData 2 2" xfId="711"/>
    <cellStyle name="SAPBEXaggData 3" xfId="284"/>
    <cellStyle name="SAPBEXaggData 3 2" xfId="712"/>
    <cellStyle name="SAPBEXaggData 4" xfId="285"/>
    <cellStyle name="SAPBEXaggData 4 2" xfId="713"/>
    <cellStyle name="SAPBEXaggData 5" xfId="286"/>
    <cellStyle name="SAPBEXaggData 5 2" xfId="714"/>
    <cellStyle name="SAPBEXaggData 6" xfId="287"/>
    <cellStyle name="SAPBEXaggData 6 2" xfId="715"/>
    <cellStyle name="SAPBEXaggData 7" xfId="710"/>
    <cellStyle name="SAPBEXaggDataEmph" xfId="288"/>
    <cellStyle name="SAPBEXaggDataEmph 2" xfId="289"/>
    <cellStyle name="SAPBEXaggDataEmph 2 2" xfId="717"/>
    <cellStyle name="SAPBEXaggDataEmph 3" xfId="290"/>
    <cellStyle name="SAPBEXaggDataEmph 3 2" xfId="718"/>
    <cellStyle name="SAPBEXaggDataEmph 4" xfId="291"/>
    <cellStyle name="SAPBEXaggDataEmph 4 2" xfId="719"/>
    <cellStyle name="SAPBEXaggDataEmph 5" xfId="292"/>
    <cellStyle name="SAPBEXaggDataEmph 5 2" xfId="720"/>
    <cellStyle name="SAPBEXaggDataEmph 6" xfId="293"/>
    <cellStyle name="SAPBEXaggDataEmph 6 2" xfId="721"/>
    <cellStyle name="SAPBEXaggDataEmph 7" xfId="716"/>
    <cellStyle name="SAPBEXaggItem" xfId="294"/>
    <cellStyle name="SAPBEXaggItem 2" xfId="295"/>
    <cellStyle name="SAPBEXaggItem 2 2" xfId="723"/>
    <cellStyle name="SAPBEXaggItem 3" xfId="296"/>
    <cellStyle name="SAPBEXaggItem 3 2" xfId="724"/>
    <cellStyle name="SAPBEXaggItem 4" xfId="297"/>
    <cellStyle name="SAPBEXaggItem 4 2" xfId="725"/>
    <cellStyle name="SAPBEXaggItem 5" xfId="298"/>
    <cellStyle name="SAPBEXaggItem 5 2" xfId="726"/>
    <cellStyle name="SAPBEXaggItem 6" xfId="299"/>
    <cellStyle name="SAPBEXaggItem 6 2" xfId="727"/>
    <cellStyle name="SAPBEXaggItem 7" xfId="722"/>
    <cellStyle name="SAPBEXaggItemX" xfId="300"/>
    <cellStyle name="SAPBEXaggItemX 2" xfId="301"/>
    <cellStyle name="SAPBEXaggItemX 2 2" xfId="729"/>
    <cellStyle name="SAPBEXaggItemX 3" xfId="302"/>
    <cellStyle name="SAPBEXaggItemX 3 2" xfId="730"/>
    <cellStyle name="SAPBEXaggItemX 4" xfId="303"/>
    <cellStyle name="SAPBEXaggItemX 4 2" xfId="731"/>
    <cellStyle name="SAPBEXaggItemX 5" xfId="304"/>
    <cellStyle name="SAPBEXaggItemX 5 2" xfId="732"/>
    <cellStyle name="SAPBEXaggItemX 6" xfId="305"/>
    <cellStyle name="SAPBEXaggItemX 6 2" xfId="733"/>
    <cellStyle name="SAPBEXaggItemX 7" xfId="728"/>
    <cellStyle name="SAPBEXchaText" xfId="306"/>
    <cellStyle name="SAPBEXchaText 2" xfId="307"/>
    <cellStyle name="SAPBEXchaText 2 2" xfId="734"/>
    <cellStyle name="SAPBEXchaText 3" xfId="308"/>
    <cellStyle name="SAPBEXchaText 3 2" xfId="735"/>
    <cellStyle name="SAPBEXchaText 4" xfId="309"/>
    <cellStyle name="SAPBEXchaText 4 2" xfId="736"/>
    <cellStyle name="SAPBEXchaText 5" xfId="310"/>
    <cellStyle name="SAPBEXchaText 5 2" xfId="737"/>
    <cellStyle name="SAPBEXchaText 6" xfId="311"/>
    <cellStyle name="SAPBEXchaText 6 2" xfId="738"/>
    <cellStyle name="SAPBEXchaText_Приложение_1_к_7-у-о_2009_Кв_1_ФСТ" xfId="312"/>
    <cellStyle name="SAPBEXexcBad7" xfId="313"/>
    <cellStyle name="SAPBEXexcBad7 2" xfId="314"/>
    <cellStyle name="SAPBEXexcBad7 2 2" xfId="740"/>
    <cellStyle name="SAPBEXexcBad7 3" xfId="315"/>
    <cellStyle name="SAPBEXexcBad7 3 2" xfId="741"/>
    <cellStyle name="SAPBEXexcBad7 4" xfId="316"/>
    <cellStyle name="SAPBEXexcBad7 4 2" xfId="742"/>
    <cellStyle name="SAPBEXexcBad7 5" xfId="317"/>
    <cellStyle name="SAPBEXexcBad7 5 2" xfId="743"/>
    <cellStyle name="SAPBEXexcBad7 6" xfId="318"/>
    <cellStyle name="SAPBEXexcBad7 6 2" xfId="744"/>
    <cellStyle name="SAPBEXexcBad7 7" xfId="739"/>
    <cellStyle name="SAPBEXexcBad8" xfId="319"/>
    <cellStyle name="SAPBEXexcBad8 2" xfId="320"/>
    <cellStyle name="SAPBEXexcBad8 2 2" xfId="746"/>
    <cellStyle name="SAPBEXexcBad8 3" xfId="321"/>
    <cellStyle name="SAPBEXexcBad8 3 2" xfId="747"/>
    <cellStyle name="SAPBEXexcBad8 4" xfId="322"/>
    <cellStyle name="SAPBEXexcBad8 4 2" xfId="748"/>
    <cellStyle name="SAPBEXexcBad8 5" xfId="323"/>
    <cellStyle name="SAPBEXexcBad8 5 2" xfId="749"/>
    <cellStyle name="SAPBEXexcBad8 6" xfId="324"/>
    <cellStyle name="SAPBEXexcBad8 6 2" xfId="750"/>
    <cellStyle name="SAPBEXexcBad8 7" xfId="745"/>
    <cellStyle name="SAPBEXexcBad9" xfId="325"/>
    <cellStyle name="SAPBEXexcBad9 2" xfId="326"/>
    <cellStyle name="SAPBEXexcBad9 2 2" xfId="752"/>
    <cellStyle name="SAPBEXexcBad9 3" xfId="327"/>
    <cellStyle name="SAPBEXexcBad9 3 2" xfId="753"/>
    <cellStyle name="SAPBEXexcBad9 4" xfId="328"/>
    <cellStyle name="SAPBEXexcBad9 4 2" xfId="754"/>
    <cellStyle name="SAPBEXexcBad9 5" xfId="329"/>
    <cellStyle name="SAPBEXexcBad9 5 2" xfId="755"/>
    <cellStyle name="SAPBEXexcBad9 6" xfId="330"/>
    <cellStyle name="SAPBEXexcBad9 6 2" xfId="756"/>
    <cellStyle name="SAPBEXexcBad9 7" xfId="751"/>
    <cellStyle name="SAPBEXexcCritical4" xfId="331"/>
    <cellStyle name="SAPBEXexcCritical4 2" xfId="332"/>
    <cellStyle name="SAPBEXexcCritical4 2 2" xfId="758"/>
    <cellStyle name="SAPBEXexcCritical4 3" xfId="333"/>
    <cellStyle name="SAPBEXexcCritical4 3 2" xfId="759"/>
    <cellStyle name="SAPBEXexcCritical4 4" xfId="334"/>
    <cellStyle name="SAPBEXexcCritical4 4 2" xfId="760"/>
    <cellStyle name="SAPBEXexcCritical4 5" xfId="335"/>
    <cellStyle name="SAPBEXexcCritical4 5 2" xfId="761"/>
    <cellStyle name="SAPBEXexcCritical4 6" xfId="336"/>
    <cellStyle name="SAPBEXexcCritical4 6 2" xfId="762"/>
    <cellStyle name="SAPBEXexcCritical4 7" xfId="757"/>
    <cellStyle name="SAPBEXexcCritical5" xfId="337"/>
    <cellStyle name="SAPBEXexcCritical5 2" xfId="338"/>
    <cellStyle name="SAPBEXexcCritical5 2 2" xfId="764"/>
    <cellStyle name="SAPBEXexcCritical5 3" xfId="339"/>
    <cellStyle name="SAPBEXexcCritical5 3 2" xfId="765"/>
    <cellStyle name="SAPBEXexcCritical5 4" xfId="340"/>
    <cellStyle name="SAPBEXexcCritical5 4 2" xfId="766"/>
    <cellStyle name="SAPBEXexcCritical5 5" xfId="341"/>
    <cellStyle name="SAPBEXexcCritical5 5 2" xfId="767"/>
    <cellStyle name="SAPBEXexcCritical5 6" xfId="342"/>
    <cellStyle name="SAPBEXexcCritical5 6 2" xfId="768"/>
    <cellStyle name="SAPBEXexcCritical5 7" xfId="763"/>
    <cellStyle name="SAPBEXexcCritical6" xfId="343"/>
    <cellStyle name="SAPBEXexcCritical6 2" xfId="344"/>
    <cellStyle name="SAPBEXexcCritical6 2 2" xfId="770"/>
    <cellStyle name="SAPBEXexcCritical6 3" xfId="345"/>
    <cellStyle name="SAPBEXexcCritical6 3 2" xfId="771"/>
    <cellStyle name="SAPBEXexcCritical6 4" xfId="346"/>
    <cellStyle name="SAPBEXexcCritical6 4 2" xfId="772"/>
    <cellStyle name="SAPBEXexcCritical6 5" xfId="347"/>
    <cellStyle name="SAPBEXexcCritical6 5 2" xfId="773"/>
    <cellStyle name="SAPBEXexcCritical6 6" xfId="348"/>
    <cellStyle name="SAPBEXexcCritical6 6 2" xfId="774"/>
    <cellStyle name="SAPBEXexcCritical6 7" xfId="769"/>
    <cellStyle name="SAPBEXexcGood1" xfId="349"/>
    <cellStyle name="SAPBEXexcGood1 2" xfId="350"/>
    <cellStyle name="SAPBEXexcGood1 2 2" xfId="776"/>
    <cellStyle name="SAPBEXexcGood1 3" xfId="351"/>
    <cellStyle name="SAPBEXexcGood1 3 2" xfId="777"/>
    <cellStyle name="SAPBEXexcGood1 4" xfId="352"/>
    <cellStyle name="SAPBEXexcGood1 4 2" xfId="778"/>
    <cellStyle name="SAPBEXexcGood1 5" xfId="353"/>
    <cellStyle name="SAPBEXexcGood1 5 2" xfId="779"/>
    <cellStyle name="SAPBEXexcGood1 6" xfId="354"/>
    <cellStyle name="SAPBEXexcGood1 6 2" xfId="780"/>
    <cellStyle name="SAPBEXexcGood1 7" xfId="775"/>
    <cellStyle name="SAPBEXexcGood2" xfId="355"/>
    <cellStyle name="SAPBEXexcGood2 2" xfId="356"/>
    <cellStyle name="SAPBEXexcGood2 2 2" xfId="782"/>
    <cellStyle name="SAPBEXexcGood2 3" xfId="357"/>
    <cellStyle name="SAPBEXexcGood2 3 2" xfId="783"/>
    <cellStyle name="SAPBEXexcGood2 4" xfId="358"/>
    <cellStyle name="SAPBEXexcGood2 4 2" xfId="784"/>
    <cellStyle name="SAPBEXexcGood2 5" xfId="359"/>
    <cellStyle name="SAPBEXexcGood2 5 2" xfId="785"/>
    <cellStyle name="SAPBEXexcGood2 6" xfId="360"/>
    <cellStyle name="SAPBEXexcGood2 6 2" xfId="786"/>
    <cellStyle name="SAPBEXexcGood2 7" xfId="781"/>
    <cellStyle name="SAPBEXexcGood3" xfId="361"/>
    <cellStyle name="SAPBEXexcGood3 2" xfId="362"/>
    <cellStyle name="SAPBEXexcGood3 2 2" xfId="788"/>
    <cellStyle name="SAPBEXexcGood3 3" xfId="363"/>
    <cellStyle name="SAPBEXexcGood3 3 2" xfId="789"/>
    <cellStyle name="SAPBEXexcGood3 4" xfId="364"/>
    <cellStyle name="SAPBEXexcGood3 4 2" xfId="790"/>
    <cellStyle name="SAPBEXexcGood3 5" xfId="365"/>
    <cellStyle name="SAPBEXexcGood3 5 2" xfId="791"/>
    <cellStyle name="SAPBEXexcGood3 6" xfId="366"/>
    <cellStyle name="SAPBEXexcGood3 6 2" xfId="792"/>
    <cellStyle name="SAPBEXexcGood3 7" xfId="787"/>
    <cellStyle name="SAPBEXfilterDrill" xfId="367"/>
    <cellStyle name="SAPBEXfilterDrill 2" xfId="368"/>
    <cellStyle name="SAPBEXfilterDrill 2 2" xfId="794"/>
    <cellStyle name="SAPBEXfilterDrill 3" xfId="369"/>
    <cellStyle name="SAPBEXfilterDrill 3 2" xfId="795"/>
    <cellStyle name="SAPBEXfilterDrill 4" xfId="370"/>
    <cellStyle name="SAPBEXfilterDrill 4 2" xfId="796"/>
    <cellStyle name="SAPBEXfilterDrill 5" xfId="371"/>
    <cellStyle name="SAPBEXfilterDrill 5 2" xfId="797"/>
    <cellStyle name="SAPBEXfilterDrill 6" xfId="372"/>
    <cellStyle name="SAPBEXfilterDrill 6 2" xfId="798"/>
    <cellStyle name="SAPBEXfilterDrill 7" xfId="793"/>
    <cellStyle name="SAPBEXfilterItem" xfId="373"/>
    <cellStyle name="SAPBEXfilterItem 2" xfId="374"/>
    <cellStyle name="SAPBEXfilterItem 2 2" xfId="799"/>
    <cellStyle name="SAPBEXfilterItem 3" xfId="375"/>
    <cellStyle name="SAPBEXfilterItem 3 2" xfId="800"/>
    <cellStyle name="SAPBEXfilterItem 4" xfId="376"/>
    <cellStyle name="SAPBEXfilterItem 4 2" xfId="801"/>
    <cellStyle name="SAPBEXfilterItem 5" xfId="377"/>
    <cellStyle name="SAPBEXfilterItem 5 2" xfId="802"/>
    <cellStyle name="SAPBEXfilterItem 6" xfId="378"/>
    <cellStyle name="SAPBEXfilterItem 6 2" xfId="803"/>
    <cellStyle name="SAPBEXfilterText" xfId="379"/>
    <cellStyle name="SAPBEXfilterText 2" xfId="380"/>
    <cellStyle name="SAPBEXfilterText 2 2" xfId="804"/>
    <cellStyle name="SAPBEXfilterText 3" xfId="381"/>
    <cellStyle name="SAPBEXfilterText 3 2" xfId="805"/>
    <cellStyle name="SAPBEXfilterText 4" xfId="382"/>
    <cellStyle name="SAPBEXfilterText 4 2" xfId="806"/>
    <cellStyle name="SAPBEXfilterText 5" xfId="383"/>
    <cellStyle name="SAPBEXfilterText 5 2" xfId="807"/>
    <cellStyle name="SAPBEXfilterText 6" xfId="384"/>
    <cellStyle name="SAPBEXfilterText 6 2" xfId="808"/>
    <cellStyle name="SAPBEXformats" xfId="385"/>
    <cellStyle name="SAPBEXformats 2" xfId="386"/>
    <cellStyle name="SAPBEXformats 2 2" xfId="809"/>
    <cellStyle name="SAPBEXformats 3" xfId="387"/>
    <cellStyle name="SAPBEXformats 3 2" xfId="810"/>
    <cellStyle name="SAPBEXformats 4" xfId="388"/>
    <cellStyle name="SAPBEXformats 4 2" xfId="811"/>
    <cellStyle name="SAPBEXformats 5" xfId="389"/>
    <cellStyle name="SAPBEXformats 5 2" xfId="812"/>
    <cellStyle name="SAPBEXformats 6" xfId="390"/>
    <cellStyle name="SAPBEXformats 6 2" xfId="813"/>
    <cellStyle name="SAPBEXheaderItem" xfId="391"/>
    <cellStyle name="SAPBEXheaderItem 2" xfId="392"/>
    <cellStyle name="SAPBEXheaderItem 2 2" xfId="814"/>
    <cellStyle name="SAPBEXheaderItem 3" xfId="393"/>
    <cellStyle name="SAPBEXheaderItem 3 2" xfId="815"/>
    <cellStyle name="SAPBEXheaderItem 4" xfId="394"/>
    <cellStyle name="SAPBEXheaderItem 4 2" xfId="816"/>
    <cellStyle name="SAPBEXheaderItem 5" xfId="395"/>
    <cellStyle name="SAPBEXheaderItem 5 2" xfId="817"/>
    <cellStyle name="SAPBEXheaderItem 6" xfId="396"/>
    <cellStyle name="SAPBEXheaderItem 6 2" xfId="818"/>
    <cellStyle name="SAPBEXheaderText" xfId="397"/>
    <cellStyle name="SAPBEXheaderText 2" xfId="398"/>
    <cellStyle name="SAPBEXheaderText 2 2" xfId="819"/>
    <cellStyle name="SAPBEXheaderText 3" xfId="399"/>
    <cellStyle name="SAPBEXheaderText 3 2" xfId="820"/>
    <cellStyle name="SAPBEXheaderText 4" xfId="400"/>
    <cellStyle name="SAPBEXheaderText 4 2" xfId="821"/>
    <cellStyle name="SAPBEXheaderText 5" xfId="401"/>
    <cellStyle name="SAPBEXheaderText 5 2" xfId="822"/>
    <cellStyle name="SAPBEXheaderText 6" xfId="402"/>
    <cellStyle name="SAPBEXheaderText 6 2" xfId="823"/>
    <cellStyle name="SAPBEXHLevel0" xfId="403"/>
    <cellStyle name="SAPBEXHLevel0 2" xfId="404"/>
    <cellStyle name="SAPBEXHLevel0 2 2" xfId="824"/>
    <cellStyle name="SAPBEXHLevel0 3" xfId="405"/>
    <cellStyle name="SAPBEXHLevel0 3 2" xfId="825"/>
    <cellStyle name="SAPBEXHLevel0 4" xfId="406"/>
    <cellStyle name="SAPBEXHLevel0 4 2" xfId="826"/>
    <cellStyle name="SAPBEXHLevel0 5" xfId="407"/>
    <cellStyle name="SAPBEXHLevel0 5 2" xfId="827"/>
    <cellStyle name="SAPBEXHLevel0 6" xfId="408"/>
    <cellStyle name="SAPBEXHLevel0 6 2" xfId="828"/>
    <cellStyle name="SAPBEXHLevel0 7" xfId="409"/>
    <cellStyle name="SAPBEXHLevel0 7 2" xfId="829"/>
    <cellStyle name="SAPBEXHLevel0_7y-отчетная_РЖД_2009_04" xfId="410"/>
    <cellStyle name="SAPBEXHLevel0X" xfId="411"/>
    <cellStyle name="SAPBEXHLevel0X 2" xfId="412"/>
    <cellStyle name="SAPBEXHLevel0X 2 2" xfId="830"/>
    <cellStyle name="SAPBEXHLevel0X 3" xfId="413"/>
    <cellStyle name="SAPBEXHLevel0X 3 2" xfId="831"/>
    <cellStyle name="SAPBEXHLevel0X 4" xfId="414"/>
    <cellStyle name="SAPBEXHLevel0X 4 2" xfId="832"/>
    <cellStyle name="SAPBEXHLevel0X 5" xfId="415"/>
    <cellStyle name="SAPBEXHLevel0X 5 2" xfId="833"/>
    <cellStyle name="SAPBEXHLevel0X 6" xfId="416"/>
    <cellStyle name="SAPBEXHLevel0X 6 2" xfId="834"/>
    <cellStyle name="SAPBEXHLevel0X 7" xfId="417"/>
    <cellStyle name="SAPBEXHLevel0X 7 2" xfId="835"/>
    <cellStyle name="SAPBEXHLevel0X 8" xfId="418"/>
    <cellStyle name="SAPBEXHLevel0X 8 2" xfId="836"/>
    <cellStyle name="SAPBEXHLevel0X 9" xfId="419"/>
    <cellStyle name="SAPBEXHLevel0X 9 2" xfId="837"/>
    <cellStyle name="SAPBEXHLevel0X_7-р_Из_Системы" xfId="420"/>
    <cellStyle name="SAPBEXHLevel1" xfId="421"/>
    <cellStyle name="SAPBEXHLevel1 2" xfId="422"/>
    <cellStyle name="SAPBEXHLevel1 2 2" xfId="838"/>
    <cellStyle name="SAPBEXHLevel1 3" xfId="423"/>
    <cellStyle name="SAPBEXHLevel1 3 2" xfId="839"/>
    <cellStyle name="SAPBEXHLevel1 4" xfId="424"/>
    <cellStyle name="SAPBEXHLevel1 4 2" xfId="840"/>
    <cellStyle name="SAPBEXHLevel1 5" xfId="425"/>
    <cellStyle name="SAPBEXHLevel1 5 2" xfId="841"/>
    <cellStyle name="SAPBEXHLevel1 6" xfId="426"/>
    <cellStyle name="SAPBEXHLevel1 6 2" xfId="842"/>
    <cellStyle name="SAPBEXHLevel1 7" xfId="427"/>
    <cellStyle name="SAPBEXHLevel1 7 2" xfId="843"/>
    <cellStyle name="SAPBEXHLevel1_7y-отчетная_РЖД_2009_04" xfId="428"/>
    <cellStyle name="SAPBEXHLevel1X" xfId="429"/>
    <cellStyle name="SAPBEXHLevel1X 2" xfId="430"/>
    <cellStyle name="SAPBEXHLevel1X 2 2" xfId="844"/>
    <cellStyle name="SAPBEXHLevel1X 3" xfId="431"/>
    <cellStyle name="SAPBEXHLevel1X 3 2" xfId="845"/>
    <cellStyle name="SAPBEXHLevel1X 4" xfId="432"/>
    <cellStyle name="SAPBEXHLevel1X 4 2" xfId="846"/>
    <cellStyle name="SAPBEXHLevel1X 5" xfId="433"/>
    <cellStyle name="SAPBEXHLevel1X 5 2" xfId="847"/>
    <cellStyle name="SAPBEXHLevel1X 6" xfId="434"/>
    <cellStyle name="SAPBEXHLevel1X 6 2" xfId="848"/>
    <cellStyle name="SAPBEXHLevel1X 7" xfId="435"/>
    <cellStyle name="SAPBEXHLevel1X 7 2" xfId="849"/>
    <cellStyle name="SAPBEXHLevel1X 8" xfId="436"/>
    <cellStyle name="SAPBEXHLevel1X 8 2" xfId="850"/>
    <cellStyle name="SAPBEXHLevel1X 9" xfId="437"/>
    <cellStyle name="SAPBEXHLevel1X 9 2" xfId="851"/>
    <cellStyle name="SAPBEXHLevel1X_7-р_Из_Системы" xfId="438"/>
    <cellStyle name="SAPBEXHLevel2" xfId="439"/>
    <cellStyle name="SAPBEXHLevel2 2" xfId="440"/>
    <cellStyle name="SAPBEXHLevel2 2 2" xfId="852"/>
    <cellStyle name="SAPBEXHLevel2 3" xfId="441"/>
    <cellStyle name="SAPBEXHLevel2 3 2" xfId="853"/>
    <cellStyle name="SAPBEXHLevel2 4" xfId="442"/>
    <cellStyle name="SAPBEXHLevel2 4 2" xfId="854"/>
    <cellStyle name="SAPBEXHLevel2 5" xfId="443"/>
    <cellStyle name="SAPBEXHLevel2 5 2" xfId="855"/>
    <cellStyle name="SAPBEXHLevel2 6" xfId="444"/>
    <cellStyle name="SAPBEXHLevel2 6 2" xfId="856"/>
    <cellStyle name="SAPBEXHLevel2_Приложение_1_к_7-у-о_2009_Кв_1_ФСТ" xfId="445"/>
    <cellStyle name="SAPBEXHLevel2X" xfId="446"/>
    <cellStyle name="SAPBEXHLevel2X 10" xfId="857"/>
    <cellStyle name="SAPBEXHLevel2X 2" xfId="447"/>
    <cellStyle name="SAPBEXHLevel2X 2 2" xfId="858"/>
    <cellStyle name="SAPBEXHLevel2X 3" xfId="448"/>
    <cellStyle name="SAPBEXHLevel2X 3 2" xfId="859"/>
    <cellStyle name="SAPBEXHLevel2X 4" xfId="449"/>
    <cellStyle name="SAPBEXHLevel2X 4 2" xfId="860"/>
    <cellStyle name="SAPBEXHLevel2X 5" xfId="450"/>
    <cellStyle name="SAPBEXHLevel2X 5 2" xfId="861"/>
    <cellStyle name="SAPBEXHLevel2X 6" xfId="451"/>
    <cellStyle name="SAPBEXHLevel2X 6 2" xfId="862"/>
    <cellStyle name="SAPBEXHLevel2X 7" xfId="452"/>
    <cellStyle name="SAPBEXHLevel2X 7 2" xfId="863"/>
    <cellStyle name="SAPBEXHLevel2X 8" xfId="453"/>
    <cellStyle name="SAPBEXHLevel2X 8 2" xfId="864"/>
    <cellStyle name="SAPBEXHLevel2X 9" xfId="454"/>
    <cellStyle name="SAPBEXHLevel2X 9 2" xfId="865"/>
    <cellStyle name="SAPBEXHLevel2X_7-р_Из_Системы" xfId="455"/>
    <cellStyle name="SAPBEXHLevel3" xfId="456"/>
    <cellStyle name="SAPBEXHLevel3 2" xfId="457"/>
    <cellStyle name="SAPBEXHLevel3 2 2" xfId="866"/>
    <cellStyle name="SAPBEXHLevel3 3" xfId="458"/>
    <cellStyle name="SAPBEXHLevel3 3 2" xfId="867"/>
    <cellStyle name="SAPBEXHLevel3 4" xfId="459"/>
    <cellStyle name="SAPBEXHLevel3 4 2" xfId="868"/>
    <cellStyle name="SAPBEXHLevel3 5" xfId="460"/>
    <cellStyle name="SAPBEXHLevel3 5 2" xfId="869"/>
    <cellStyle name="SAPBEXHLevel3 6" xfId="461"/>
    <cellStyle name="SAPBEXHLevel3 6 2" xfId="870"/>
    <cellStyle name="SAPBEXHLevel3_Приложение_1_к_7-у-о_2009_Кв_1_ФСТ" xfId="462"/>
    <cellStyle name="SAPBEXHLevel3X" xfId="463"/>
    <cellStyle name="SAPBEXHLevel3X 10" xfId="871"/>
    <cellStyle name="SAPBEXHLevel3X 2" xfId="464"/>
    <cellStyle name="SAPBEXHLevel3X 2 2" xfId="872"/>
    <cellStyle name="SAPBEXHLevel3X 3" xfId="465"/>
    <cellStyle name="SAPBEXHLevel3X 3 2" xfId="873"/>
    <cellStyle name="SAPBEXHLevel3X 4" xfId="466"/>
    <cellStyle name="SAPBEXHLevel3X 4 2" xfId="874"/>
    <cellStyle name="SAPBEXHLevel3X 5" xfId="467"/>
    <cellStyle name="SAPBEXHLevel3X 5 2" xfId="875"/>
    <cellStyle name="SAPBEXHLevel3X 6" xfId="468"/>
    <cellStyle name="SAPBEXHLevel3X 6 2" xfId="876"/>
    <cellStyle name="SAPBEXHLevel3X 7" xfId="469"/>
    <cellStyle name="SAPBEXHLevel3X 7 2" xfId="877"/>
    <cellStyle name="SAPBEXHLevel3X 8" xfId="470"/>
    <cellStyle name="SAPBEXHLevel3X 8 2" xfId="878"/>
    <cellStyle name="SAPBEXHLevel3X 9" xfId="471"/>
    <cellStyle name="SAPBEXHLevel3X 9 2" xfId="879"/>
    <cellStyle name="SAPBEXHLevel3X_7-р_Из_Системы" xfId="472"/>
    <cellStyle name="SAPBEXinputData" xfId="473"/>
    <cellStyle name="SAPBEXinputData 10" xfId="474"/>
    <cellStyle name="SAPBEXinputData 2" xfId="475"/>
    <cellStyle name="SAPBEXinputData 3" xfId="476"/>
    <cellStyle name="SAPBEXinputData 4" xfId="477"/>
    <cellStyle name="SAPBEXinputData 5" xfId="478"/>
    <cellStyle name="SAPBEXinputData 6" xfId="479"/>
    <cellStyle name="SAPBEXinputData 7" xfId="480"/>
    <cellStyle name="SAPBEXinputData 8" xfId="481"/>
    <cellStyle name="SAPBEXinputData 9" xfId="482"/>
    <cellStyle name="SAPBEXinputData_7-р_Из_Системы" xfId="483"/>
    <cellStyle name="SAPBEXItemHeader" xfId="484"/>
    <cellStyle name="SAPBEXItemHeader 2" xfId="880"/>
    <cellStyle name="SAPBEXresData" xfId="485"/>
    <cellStyle name="SAPBEXresData 2" xfId="486"/>
    <cellStyle name="SAPBEXresData 2 2" xfId="882"/>
    <cellStyle name="SAPBEXresData 3" xfId="487"/>
    <cellStyle name="SAPBEXresData 3 2" xfId="883"/>
    <cellStyle name="SAPBEXresData 4" xfId="488"/>
    <cellStyle name="SAPBEXresData 4 2" xfId="884"/>
    <cellStyle name="SAPBEXresData 5" xfId="489"/>
    <cellStyle name="SAPBEXresData 5 2" xfId="885"/>
    <cellStyle name="SAPBEXresData 6" xfId="490"/>
    <cellStyle name="SAPBEXresData 6 2" xfId="886"/>
    <cellStyle name="SAPBEXresData 7" xfId="881"/>
    <cellStyle name="SAPBEXresDataEmph" xfId="491"/>
    <cellStyle name="SAPBEXresDataEmph 2" xfId="492"/>
    <cellStyle name="SAPBEXresDataEmph 2 2" xfId="493"/>
    <cellStyle name="SAPBEXresDataEmph 3" xfId="494"/>
    <cellStyle name="SAPBEXresDataEmph 3 2" xfId="495"/>
    <cellStyle name="SAPBEXresDataEmph 4" xfId="496"/>
    <cellStyle name="SAPBEXresDataEmph 4 2" xfId="497"/>
    <cellStyle name="SAPBEXresDataEmph 5" xfId="498"/>
    <cellStyle name="SAPBEXresDataEmph 5 2" xfId="499"/>
    <cellStyle name="SAPBEXresDataEmph 6" xfId="500"/>
    <cellStyle name="SAPBEXresDataEmph 6 2" xfId="501"/>
    <cellStyle name="SAPBEXresDataEmph 7" xfId="887"/>
    <cellStyle name="SAPBEXresItem" xfId="502"/>
    <cellStyle name="SAPBEXresItem 2" xfId="503"/>
    <cellStyle name="SAPBEXresItem 2 2" xfId="889"/>
    <cellStyle name="SAPBEXresItem 3" xfId="504"/>
    <cellStyle name="SAPBEXresItem 3 2" xfId="890"/>
    <cellStyle name="SAPBEXresItem 4" xfId="505"/>
    <cellStyle name="SAPBEXresItem 4 2" xfId="891"/>
    <cellStyle name="SAPBEXresItem 5" xfId="506"/>
    <cellStyle name="SAPBEXresItem 5 2" xfId="892"/>
    <cellStyle name="SAPBEXresItem 6" xfId="507"/>
    <cellStyle name="SAPBEXresItem 6 2" xfId="893"/>
    <cellStyle name="SAPBEXresItem 7" xfId="888"/>
    <cellStyle name="SAPBEXresItemX" xfId="508"/>
    <cellStyle name="SAPBEXresItemX 2" xfId="509"/>
    <cellStyle name="SAPBEXresItemX 2 2" xfId="895"/>
    <cellStyle name="SAPBEXresItemX 3" xfId="510"/>
    <cellStyle name="SAPBEXresItemX 3 2" xfId="896"/>
    <cellStyle name="SAPBEXresItemX 4" xfId="511"/>
    <cellStyle name="SAPBEXresItemX 4 2" xfId="897"/>
    <cellStyle name="SAPBEXresItemX 5" xfId="512"/>
    <cellStyle name="SAPBEXresItemX 5 2" xfId="898"/>
    <cellStyle name="SAPBEXresItemX 6" xfId="513"/>
    <cellStyle name="SAPBEXresItemX 6 2" xfId="899"/>
    <cellStyle name="SAPBEXresItemX 7" xfId="894"/>
    <cellStyle name="SAPBEXstdData" xfId="514"/>
    <cellStyle name="SAPBEXstdData 2" xfId="515"/>
    <cellStyle name="SAPBEXstdData 2 2" xfId="901"/>
    <cellStyle name="SAPBEXstdData 3" xfId="516"/>
    <cellStyle name="SAPBEXstdData 3 2" xfId="902"/>
    <cellStyle name="SAPBEXstdData 4" xfId="517"/>
    <cellStyle name="SAPBEXstdData 4 2" xfId="903"/>
    <cellStyle name="SAPBEXstdData 5" xfId="518"/>
    <cellStyle name="SAPBEXstdData 5 2" xfId="904"/>
    <cellStyle name="SAPBEXstdData 6" xfId="519"/>
    <cellStyle name="SAPBEXstdData 6 2" xfId="905"/>
    <cellStyle name="SAPBEXstdData 7" xfId="900"/>
    <cellStyle name="SAPBEXstdData_Приложение_1_к_7-у-о_2009_Кв_1_ФСТ" xfId="520"/>
    <cellStyle name="SAPBEXstdDataEmph" xfId="521"/>
    <cellStyle name="SAPBEXstdDataEmph 2" xfId="522"/>
    <cellStyle name="SAPBEXstdDataEmph 2 2" xfId="907"/>
    <cellStyle name="SAPBEXstdDataEmph 3" xfId="523"/>
    <cellStyle name="SAPBEXstdDataEmph 3 2" xfId="908"/>
    <cellStyle name="SAPBEXstdDataEmph 4" xfId="524"/>
    <cellStyle name="SAPBEXstdDataEmph 4 2" xfId="909"/>
    <cellStyle name="SAPBEXstdDataEmph 5" xfId="525"/>
    <cellStyle name="SAPBEXstdDataEmph 5 2" xfId="910"/>
    <cellStyle name="SAPBEXstdDataEmph 6" xfId="526"/>
    <cellStyle name="SAPBEXstdDataEmph 6 2" xfId="911"/>
    <cellStyle name="SAPBEXstdDataEmph 7" xfId="906"/>
    <cellStyle name="SAPBEXstdItem" xfId="527"/>
    <cellStyle name="SAPBEXstdItem 2" xfId="528"/>
    <cellStyle name="SAPBEXstdItem 2 2" xfId="912"/>
    <cellStyle name="SAPBEXstdItem 3" xfId="529"/>
    <cellStyle name="SAPBEXstdItem 3 2" xfId="913"/>
    <cellStyle name="SAPBEXstdItem 4" xfId="530"/>
    <cellStyle name="SAPBEXstdItem 4 2" xfId="914"/>
    <cellStyle name="SAPBEXstdItem 5" xfId="531"/>
    <cellStyle name="SAPBEXstdItem 5 2" xfId="915"/>
    <cellStyle name="SAPBEXstdItem 6" xfId="532"/>
    <cellStyle name="SAPBEXstdItem 6 2" xfId="916"/>
    <cellStyle name="SAPBEXstdItem 7" xfId="533"/>
    <cellStyle name="SAPBEXstdItem 7 2" xfId="917"/>
    <cellStyle name="SAPBEXstdItem_7-р" xfId="534"/>
    <cellStyle name="SAPBEXstdItemX" xfId="535"/>
    <cellStyle name="SAPBEXstdItemX 2" xfId="536"/>
    <cellStyle name="SAPBEXstdItemX 2 2" xfId="918"/>
    <cellStyle name="SAPBEXstdItemX 3" xfId="537"/>
    <cellStyle name="SAPBEXstdItemX 3 2" xfId="919"/>
    <cellStyle name="SAPBEXstdItemX 4" xfId="538"/>
    <cellStyle name="SAPBEXstdItemX 4 2" xfId="920"/>
    <cellStyle name="SAPBEXstdItemX 5" xfId="539"/>
    <cellStyle name="SAPBEXstdItemX 5 2" xfId="921"/>
    <cellStyle name="SAPBEXstdItemX 6" xfId="540"/>
    <cellStyle name="SAPBEXstdItemX 6 2" xfId="922"/>
    <cellStyle name="SAPBEXtitle" xfId="541"/>
    <cellStyle name="SAPBEXtitle 2" xfId="542"/>
    <cellStyle name="SAPBEXtitle 2 2" xfId="923"/>
    <cellStyle name="SAPBEXtitle 3" xfId="543"/>
    <cellStyle name="SAPBEXtitle 3 2" xfId="924"/>
    <cellStyle name="SAPBEXtitle 4" xfId="544"/>
    <cellStyle name="SAPBEXtitle 4 2" xfId="925"/>
    <cellStyle name="SAPBEXtitle 5" xfId="545"/>
    <cellStyle name="SAPBEXtitle 5 2" xfId="926"/>
    <cellStyle name="SAPBEXtitle 6" xfId="546"/>
    <cellStyle name="SAPBEXtitle 6 2" xfId="927"/>
    <cellStyle name="SAPBEXunassignedItem" xfId="547"/>
    <cellStyle name="SAPBEXunassignedItem 2" xfId="548"/>
    <cellStyle name="SAPBEXundefined" xfId="549"/>
    <cellStyle name="SAPBEXundefined 2" xfId="550"/>
    <cellStyle name="SAPBEXundefined 2 2" xfId="929"/>
    <cellStyle name="SAPBEXundefined 3" xfId="551"/>
    <cellStyle name="SAPBEXundefined 3 2" xfId="930"/>
    <cellStyle name="SAPBEXundefined 4" xfId="552"/>
    <cellStyle name="SAPBEXundefined 4 2" xfId="931"/>
    <cellStyle name="SAPBEXundefined 5" xfId="553"/>
    <cellStyle name="SAPBEXundefined 5 2" xfId="932"/>
    <cellStyle name="SAPBEXundefined 6" xfId="554"/>
    <cellStyle name="SAPBEXundefined 6 2" xfId="933"/>
    <cellStyle name="SAPBEXundefined 7" xfId="928"/>
    <cellStyle name="Sheet Title" xfId="555"/>
    <cellStyle name="styleColumnTitles" xfId="556"/>
    <cellStyle name="styleColumnTitles 2" xfId="934"/>
    <cellStyle name="styleDateRange" xfId="557"/>
    <cellStyle name="styleDateRange 2" xfId="935"/>
    <cellStyle name="styleHidden" xfId="558"/>
    <cellStyle name="styleNormal" xfId="559"/>
    <cellStyle name="styleSeriesAttributes" xfId="560"/>
    <cellStyle name="styleSeriesAttributes 2" xfId="936"/>
    <cellStyle name="styleSeriesData" xfId="561"/>
    <cellStyle name="styleSeriesData 2" xfId="937"/>
    <cellStyle name="styleSeriesDataForecast" xfId="562"/>
    <cellStyle name="styleSeriesDataForecast 2" xfId="938"/>
    <cellStyle name="styleSeriesDataForecastNA" xfId="563"/>
    <cellStyle name="styleSeriesDataForecastNA 2" xfId="939"/>
    <cellStyle name="styleSeriesDataNA" xfId="564"/>
    <cellStyle name="styleSeriesDataNA 2" xfId="940"/>
    <cellStyle name="Text Indent A" xfId="565"/>
    <cellStyle name="Text Indent B" xfId="566"/>
    <cellStyle name="Text Indent C" xfId="567"/>
    <cellStyle name="Times New Roman0181000015536870911" xfId="568"/>
    <cellStyle name="Times New Roman0181000015536870911 2" xfId="941"/>
    <cellStyle name="Title" xfId="569"/>
    <cellStyle name="Total" xfId="570"/>
    <cellStyle name="Total 2" xfId="942"/>
    <cellStyle name="Warning Text" xfId="571"/>
    <cellStyle name="Обычный" xfId="0" builtinId="0"/>
    <cellStyle name="Обычный 10" xfId="572"/>
    <cellStyle name="Обычный 11" xfId="573"/>
    <cellStyle name="Обычный 12" xfId="574"/>
    <cellStyle name="Обычный 12 2" xfId="575"/>
    <cellStyle name="Обычный 12_Т-НахВТО-газ-28.09.12" xfId="576"/>
    <cellStyle name="Обычный 13" xfId="577"/>
    <cellStyle name="Обычный 14" xfId="578"/>
    <cellStyle name="Обычный 15" xfId="579"/>
    <cellStyle name="Обычный 16" xfId="580"/>
    <cellStyle name="Обычный 16 2" xfId="581"/>
    <cellStyle name="Обычный 17" xfId="582"/>
    <cellStyle name="Обычный 18" xfId="583"/>
    <cellStyle name="Обычный 19" xfId="584"/>
    <cellStyle name="Обычный 2" xfId="2"/>
    <cellStyle name="Обычный 2 10" xfId="585"/>
    <cellStyle name="Обычный 2 11" xfId="586"/>
    <cellStyle name="Обычный 2 11 2" xfId="587"/>
    <cellStyle name="Обычный 2 11_Т-НахВТО-газ-28.09.12" xfId="588"/>
    <cellStyle name="Обычный 2 12" xfId="589"/>
    <cellStyle name="Обычный 2 12 2" xfId="590"/>
    <cellStyle name="Обычный 2 12_Т-НахВТО-газ-28.09.12" xfId="591"/>
    <cellStyle name="Обычный 2 13" xfId="592"/>
    <cellStyle name="Обычный 2 14" xfId="593"/>
    <cellStyle name="Обычный 2 2" xfId="594"/>
    <cellStyle name="Обычный 2 3" xfId="595"/>
    <cellStyle name="Обычный 2 4" xfId="596"/>
    <cellStyle name="Обычный 2 5" xfId="597"/>
    <cellStyle name="Обычный 2 6" xfId="598"/>
    <cellStyle name="Обычный 2 7" xfId="599"/>
    <cellStyle name="Обычный 2 8" xfId="600"/>
    <cellStyle name="Обычный 2 9" xfId="601"/>
    <cellStyle name="Обычный 2_Т-НахВТО-газ-28.09.12" xfId="602"/>
    <cellStyle name="Обычный 20" xfId="603"/>
    <cellStyle name="Обычный 21" xfId="604"/>
    <cellStyle name="Обычный 22" xfId="605"/>
    <cellStyle name="Обычный 23" xfId="606"/>
    <cellStyle name="Обычный 24" xfId="607"/>
    <cellStyle name="Обычный 25" xfId="608"/>
    <cellStyle name="Обычный 26" xfId="609"/>
    <cellStyle name="Обычный 27" xfId="610"/>
    <cellStyle name="Обычный 28" xfId="611"/>
    <cellStyle name="Обычный 29" xfId="612"/>
    <cellStyle name="Обычный 3" xfId="3"/>
    <cellStyle name="Обычный 3 2" xfId="613"/>
    <cellStyle name="Обычный 3 3" xfId="614"/>
    <cellStyle name="Обычный 3 4" xfId="615"/>
    <cellStyle name="Обычный 3 5" xfId="616"/>
    <cellStyle name="Обычный 3 6" xfId="617"/>
    <cellStyle name="Обычный 3_RZD_2009-2030_macromodel_090518" xfId="618"/>
    <cellStyle name="Обычный 30" xfId="619"/>
    <cellStyle name="Обычный 31" xfId="683"/>
    <cellStyle name="Обычный 32" xfId="1"/>
    <cellStyle name="Обычный 34" xfId="685"/>
    <cellStyle name="Обычный 4" xfId="620"/>
    <cellStyle name="Обычный 4 2" xfId="621"/>
    <cellStyle name="Обычный 4 2 2" xfId="622"/>
    <cellStyle name="Обычный 4 2_Т-НахВТО-газ-28.09.12" xfId="623"/>
    <cellStyle name="Обычный 4_ЦФ запрос2008-2009" xfId="624"/>
    <cellStyle name="Обычный 5" xfId="625"/>
    <cellStyle name="Обычный 6" xfId="626"/>
    <cellStyle name="Обычный 6 2" xfId="4"/>
    <cellStyle name="Обычный 6 3" xfId="684"/>
    <cellStyle name="Обычный 7" xfId="627"/>
    <cellStyle name="Обычный 8" xfId="628"/>
    <cellStyle name="Обычный 9" xfId="629"/>
    <cellStyle name="Процентный 10" xfId="630"/>
    <cellStyle name="Процентный 11" xfId="631"/>
    <cellStyle name="Процентный 12" xfId="632"/>
    <cellStyle name="Процентный 13" xfId="633"/>
    <cellStyle name="Процентный 14" xfId="634"/>
    <cellStyle name="Процентный 2" xfId="635"/>
    <cellStyle name="Процентный 2 2" xfId="636"/>
    <cellStyle name="Процентный 2 2 2" xfId="637"/>
    <cellStyle name="Процентный 3" xfId="638"/>
    <cellStyle name="Процентный 4" xfId="639"/>
    <cellStyle name="Процентный 5" xfId="640"/>
    <cellStyle name="Процентный 6" xfId="641"/>
    <cellStyle name="Процентный 7" xfId="642"/>
    <cellStyle name="Процентный 8" xfId="643"/>
    <cellStyle name="Процентный 9" xfId="644"/>
    <cellStyle name="Сверхулин" xfId="645"/>
    <cellStyle name="Сверхулин 2" xfId="943"/>
    <cellStyle name="Стиль 1" xfId="646"/>
    <cellStyle name="Стиль 1 2" xfId="647"/>
    <cellStyle name="Стиль 1 3" xfId="648"/>
    <cellStyle name="Стиль 1 4" xfId="649"/>
    <cellStyle name="Стиль 1 5" xfId="650"/>
    <cellStyle name="Стиль 1 6" xfId="651"/>
    <cellStyle name="Стиль 1 7" xfId="652"/>
    <cellStyle name="Стиль 1_Книга2" xfId="653"/>
    <cellStyle name="ТаблицаТекст" xfId="654"/>
    <cellStyle name="Тысячи [0]_Chart1 (Sales &amp; Costs)" xfId="655"/>
    <cellStyle name="Тысячи_Chart1 (Sales &amp; Costs)" xfId="656"/>
    <cellStyle name="Финансовый [0] 2" xfId="657"/>
    <cellStyle name="Финансовый 10" xfId="658"/>
    <cellStyle name="Финансовый 11" xfId="659"/>
    <cellStyle name="Финансовый 12" xfId="660"/>
    <cellStyle name="Финансовый 13" xfId="661"/>
    <cellStyle name="Финансовый 14" xfId="662"/>
    <cellStyle name="Финансовый 15" xfId="663"/>
    <cellStyle name="Финансовый 16" xfId="664"/>
    <cellStyle name="Финансовый 17" xfId="665"/>
    <cellStyle name="Финансовый 2" xfId="666"/>
    <cellStyle name="Финансовый 2 10" xfId="667"/>
    <cellStyle name="Финансовый 2 2" xfId="668"/>
    <cellStyle name="Финансовый 2 3" xfId="669"/>
    <cellStyle name="Финансовый 2 4" xfId="670"/>
    <cellStyle name="Финансовый 2 5" xfId="671"/>
    <cellStyle name="Финансовый 2 6" xfId="672"/>
    <cellStyle name="Финансовый 2 7" xfId="673"/>
    <cellStyle name="Финансовый 2 8" xfId="674"/>
    <cellStyle name="Финансовый 2 9" xfId="675"/>
    <cellStyle name="Финансовый 3" xfId="676"/>
    <cellStyle name="Финансовый 3 2" xfId="5"/>
    <cellStyle name="Финансовый 4" xfId="677"/>
    <cellStyle name="Финансовый 5" xfId="678"/>
    <cellStyle name="Финансовый 6" xfId="679"/>
    <cellStyle name="Финансовый 7" xfId="680"/>
    <cellStyle name="Финансовый 8" xfId="681"/>
    <cellStyle name="Финансовый 9" xfId="68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8" t="s">
        <v>0</v>
      </c>
      <c r="B2" s="328"/>
      <c r="C2" s="328"/>
    </row>
    <row r="3" spans="1:3" x14ac:dyDescent="0.25">
      <c r="A3" s="1"/>
      <c r="B3" s="1"/>
      <c r="C3" s="1"/>
    </row>
    <row r="4" spans="1:3" x14ac:dyDescent="0.25">
      <c r="A4" s="329" t="s">
        <v>1</v>
      </c>
      <c r="B4" s="329"/>
      <c r="C4" s="32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8" t="s">
        <v>2</v>
      </c>
      <c r="B6" s="330" t="s">
        <v>3</v>
      </c>
      <c r="C6" s="330"/>
    </row>
    <row r="7" spans="1:3" x14ac:dyDescent="0.25">
      <c r="A7" s="149" t="s">
        <v>4</v>
      </c>
      <c r="B7" s="1"/>
      <c r="C7" s="1"/>
    </row>
    <row r="8" spans="1:3" x14ac:dyDescent="0.25">
      <c r="A8" s="149"/>
      <c r="B8" s="1"/>
      <c r="C8" s="1"/>
    </row>
    <row r="9" spans="1:3" ht="39.6" customHeight="1" x14ac:dyDescent="0.25">
      <c r="A9" s="2" t="s">
        <v>5</v>
      </c>
      <c r="B9" s="2" t="s">
        <v>6</v>
      </c>
      <c r="C9" s="150" t="s">
        <v>7</v>
      </c>
    </row>
    <row r="10" spans="1:3" ht="86.45" customHeight="1" x14ac:dyDescent="0.25">
      <c r="A10" s="151" t="s">
        <v>8</v>
      </c>
      <c r="B10" s="152" t="s">
        <v>9</v>
      </c>
      <c r="C10" s="3">
        <f>'4.5 РМ'!B36/1000</f>
        <v>54.924724898605838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view="pageBreakPreview" workbookViewId="0">
      <selection activeCell="G12" sqref="G1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83" t="s">
        <v>234</v>
      </c>
      <c r="B1" s="383"/>
      <c r="C1" s="383"/>
      <c r="D1" s="383"/>
      <c r="E1" s="383"/>
      <c r="F1" s="383"/>
      <c r="G1" s="383"/>
    </row>
    <row r="2" spans="1:7" ht="21.75" customHeight="1" x14ac:dyDescent="0.25">
      <c r="A2" s="288"/>
      <c r="B2" s="288"/>
      <c r="C2" s="288"/>
      <c r="D2" s="288"/>
      <c r="E2" s="288"/>
      <c r="F2" s="288"/>
      <c r="G2" s="288"/>
    </row>
    <row r="3" spans="1:7" x14ac:dyDescent="0.25">
      <c r="A3" s="328" t="s">
        <v>235</v>
      </c>
      <c r="B3" s="328"/>
      <c r="C3" s="328"/>
      <c r="D3" s="328"/>
      <c r="E3" s="328"/>
      <c r="F3" s="328"/>
      <c r="G3" s="328"/>
    </row>
    <row r="4" spans="1:7" ht="25.5" customHeight="1" x14ac:dyDescent="0.25">
      <c r="A4" s="384" t="s">
        <v>398</v>
      </c>
      <c r="B4" s="331"/>
      <c r="C4" s="331"/>
      <c r="D4" s="331"/>
      <c r="E4" s="331"/>
      <c r="F4" s="331"/>
      <c r="G4" s="331"/>
    </row>
    <row r="5" spans="1:7" x14ac:dyDescent="0.25">
      <c r="A5" s="246"/>
      <c r="B5" s="246"/>
      <c r="C5" s="246"/>
      <c r="D5" s="246"/>
      <c r="E5" s="246"/>
      <c r="F5" s="246"/>
      <c r="G5" s="246"/>
    </row>
    <row r="6" spans="1:7" ht="30" customHeight="1" x14ac:dyDescent="0.25">
      <c r="A6" s="389" t="s">
        <v>13</v>
      </c>
      <c r="B6" s="389" t="s">
        <v>123</v>
      </c>
      <c r="C6" s="389" t="s">
        <v>72</v>
      </c>
      <c r="D6" s="389" t="s">
        <v>125</v>
      </c>
      <c r="E6" s="360" t="s">
        <v>204</v>
      </c>
      <c r="F6" s="389" t="s">
        <v>73</v>
      </c>
      <c r="G6" s="389"/>
    </row>
    <row r="7" spans="1:7" x14ac:dyDescent="0.25">
      <c r="A7" s="389"/>
      <c r="B7" s="389"/>
      <c r="C7" s="389"/>
      <c r="D7" s="389"/>
      <c r="E7" s="361"/>
      <c r="F7" s="286" t="s">
        <v>207</v>
      </c>
      <c r="G7" s="286" t="s">
        <v>128</v>
      </c>
    </row>
    <row r="8" spans="1:7" x14ac:dyDescent="0.25">
      <c r="A8" s="286">
        <v>1</v>
      </c>
      <c r="B8" s="286">
        <v>2</v>
      </c>
      <c r="C8" s="286">
        <v>3</v>
      </c>
      <c r="D8" s="286">
        <v>4</v>
      </c>
      <c r="E8" s="286">
        <v>5</v>
      </c>
      <c r="F8" s="286">
        <v>6</v>
      </c>
      <c r="G8" s="286">
        <v>7</v>
      </c>
    </row>
    <row r="9" spans="1:7" ht="15" customHeight="1" x14ac:dyDescent="0.25">
      <c r="A9" s="247"/>
      <c r="B9" s="385" t="s">
        <v>236</v>
      </c>
      <c r="C9" s="386"/>
      <c r="D9" s="386"/>
      <c r="E9" s="386"/>
      <c r="F9" s="386"/>
      <c r="G9" s="387"/>
    </row>
    <row r="10" spans="1:7" ht="27" customHeight="1" x14ac:dyDescent="0.25">
      <c r="A10" s="286"/>
      <c r="B10" s="235"/>
      <c r="C10" s="141" t="s">
        <v>237</v>
      </c>
      <c r="D10" s="235"/>
      <c r="E10" s="248"/>
      <c r="F10" s="287"/>
      <c r="G10" s="233">
        <v>0</v>
      </c>
    </row>
    <row r="11" spans="1:7" x14ac:dyDescent="0.25">
      <c r="A11" s="286"/>
      <c r="B11" s="370" t="s">
        <v>238</v>
      </c>
      <c r="C11" s="370"/>
      <c r="D11" s="370"/>
      <c r="E11" s="388"/>
      <c r="F11" s="372"/>
      <c r="G11" s="372"/>
    </row>
    <row r="12" spans="1:7" s="165" customFormat="1" ht="25.5" x14ac:dyDescent="0.25">
      <c r="A12" s="286">
        <v>1</v>
      </c>
      <c r="B12" s="141" t="str">
        <f>'Прил.5 Расчет СМР и ОБ'!B27</f>
        <v>БЦ.54.24</v>
      </c>
      <c r="C12" s="249" t="str">
        <f>'Прил.5 Расчет СМР и ОБ'!C27</f>
        <v>АРМ персонала комплекса систем безопасности</v>
      </c>
      <c r="D12" s="250" t="str">
        <f>'Прил.5 Расчет СМР и ОБ'!D27</f>
        <v>шт</v>
      </c>
      <c r="E12" s="251">
        <f>'Прил.5 Расчет СМР и ОБ'!E27</f>
        <v>1</v>
      </c>
      <c r="F12" s="220">
        <f>'Прил.5 Расчет СМР и ОБ'!F27</f>
        <v>43258.79</v>
      </c>
      <c r="G12" s="233">
        <f>ROUND(E12*F12,2)</f>
        <v>43258.79</v>
      </c>
    </row>
    <row r="13" spans="1:7" ht="25.5" customHeight="1" x14ac:dyDescent="0.25">
      <c r="A13" s="286"/>
      <c r="B13" s="141"/>
      <c r="C13" s="141" t="s">
        <v>239</v>
      </c>
      <c r="D13" s="141"/>
      <c r="E13" s="289"/>
      <c r="F13" s="287"/>
      <c r="G13" s="233">
        <f>SUM(G12:G12)</f>
        <v>43258.79</v>
      </c>
    </row>
    <row r="14" spans="1:7" ht="19.5" customHeight="1" x14ac:dyDescent="0.25">
      <c r="A14" s="286"/>
      <c r="B14" s="141"/>
      <c r="C14" s="141" t="s">
        <v>240</v>
      </c>
      <c r="D14" s="141"/>
      <c r="E14" s="289"/>
      <c r="F14" s="287"/>
      <c r="G14" s="233">
        <f>G10+G13</f>
        <v>43258.79</v>
      </c>
    </row>
    <row r="15" spans="1:7" x14ac:dyDescent="0.25">
      <c r="A15" s="252"/>
      <c r="B15" s="253"/>
      <c r="C15" s="252"/>
      <c r="D15" s="252"/>
      <c r="E15" s="252"/>
      <c r="F15" s="252"/>
      <c r="G15" s="252"/>
    </row>
    <row r="16" spans="1:7" x14ac:dyDescent="0.25">
      <c r="A16" s="4" t="s">
        <v>232</v>
      </c>
      <c r="B16" s="14"/>
      <c r="C16" s="14"/>
      <c r="D16" s="252"/>
      <c r="E16" s="252"/>
      <c r="F16" s="252"/>
      <c r="G16" s="252"/>
    </row>
    <row r="17" spans="1:7" x14ac:dyDescent="0.25">
      <c r="A17" s="245" t="s">
        <v>68</v>
      </c>
      <c r="B17" s="14"/>
      <c r="C17" s="14"/>
      <c r="D17" s="252"/>
      <c r="E17" s="252"/>
      <c r="F17" s="252"/>
      <c r="G17" s="252"/>
    </row>
    <row r="18" spans="1:7" x14ac:dyDescent="0.25">
      <c r="A18" s="4"/>
      <c r="B18" s="14"/>
      <c r="C18" s="14"/>
      <c r="D18" s="252"/>
      <c r="E18" s="252"/>
      <c r="F18" s="252"/>
      <c r="G18" s="252"/>
    </row>
    <row r="19" spans="1:7" x14ac:dyDescent="0.25">
      <c r="A19" s="4" t="s">
        <v>233</v>
      </c>
      <c r="B19" s="14"/>
      <c r="C19" s="14"/>
      <c r="D19" s="252"/>
      <c r="E19" s="252"/>
      <c r="F19" s="252"/>
      <c r="G19" s="252"/>
    </row>
    <row r="20" spans="1:7" x14ac:dyDescent="0.25">
      <c r="A20" s="245" t="s">
        <v>70</v>
      </c>
      <c r="B20" s="14"/>
      <c r="C20" s="14"/>
      <c r="D20" s="252"/>
      <c r="E20" s="252"/>
      <c r="F20" s="252"/>
      <c r="G20" s="252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C11" sqref="C11"/>
    </sheetView>
  </sheetViews>
  <sheetFormatPr defaultRowHeight="15" x14ac:dyDescent="0.25"/>
  <cols>
    <col min="1" max="1" width="12.7109375" style="315" customWidth="1"/>
    <col min="2" max="2" width="16.42578125" style="315" customWidth="1"/>
    <col min="3" max="3" width="37.140625" style="315" customWidth="1"/>
    <col min="4" max="4" width="49" style="315" customWidth="1"/>
    <col min="5" max="5" width="9.140625" style="315" customWidth="1"/>
  </cols>
  <sheetData>
    <row r="1" spans="1:4" ht="15.75" customHeight="1" x14ac:dyDescent="0.25">
      <c r="A1" s="314"/>
      <c r="B1" s="314"/>
      <c r="C1" s="314"/>
      <c r="D1" s="314" t="s">
        <v>241</v>
      </c>
    </row>
    <row r="2" spans="1:4" ht="15.75" customHeight="1" x14ac:dyDescent="0.25">
      <c r="A2" s="314"/>
      <c r="B2" s="314"/>
      <c r="C2" s="314"/>
      <c r="D2" s="314"/>
    </row>
    <row r="3" spans="1:4" ht="15.75" customHeight="1" x14ac:dyDescent="0.25">
      <c r="A3" s="314"/>
      <c r="B3" s="316" t="s">
        <v>242</v>
      </c>
      <c r="C3" s="314"/>
      <c r="D3" s="314"/>
    </row>
    <row r="4" spans="1:4" ht="15.75" customHeight="1" x14ac:dyDescent="0.25">
      <c r="A4" s="314"/>
      <c r="B4" s="314"/>
      <c r="C4" s="314"/>
      <c r="D4" s="314"/>
    </row>
    <row r="5" spans="1:4" ht="31.5" customHeight="1" x14ac:dyDescent="0.25">
      <c r="A5" s="390" t="s">
        <v>243</v>
      </c>
      <c r="B5" s="390"/>
      <c r="C5" s="390"/>
      <c r="D5" s="317" t="str">
        <f>'Прил.5 Расчет СМР и ОБ'!D6:J6</f>
        <v>Постоянная часть ПС, АРМ ПС 35 кВ</v>
      </c>
    </row>
    <row r="6" spans="1:4" ht="15.75" customHeight="1" x14ac:dyDescent="0.25">
      <c r="A6" s="314" t="s">
        <v>395</v>
      </c>
      <c r="B6" s="314"/>
      <c r="C6" s="314"/>
      <c r="D6" s="314"/>
    </row>
    <row r="7" spans="1:4" ht="15.75" customHeight="1" x14ac:dyDescent="0.25">
      <c r="A7" s="314"/>
      <c r="B7" s="314"/>
      <c r="C7" s="314"/>
      <c r="D7" s="314"/>
    </row>
    <row r="8" spans="1:4" x14ac:dyDescent="0.25">
      <c r="A8" s="345" t="s">
        <v>5</v>
      </c>
      <c r="B8" s="345" t="s">
        <v>6</v>
      </c>
      <c r="C8" s="345" t="s">
        <v>244</v>
      </c>
      <c r="D8" s="345" t="s">
        <v>245</v>
      </c>
    </row>
    <row r="9" spans="1:4" x14ac:dyDescent="0.25">
      <c r="A9" s="345"/>
      <c r="B9" s="345"/>
      <c r="C9" s="345"/>
      <c r="D9" s="345"/>
    </row>
    <row r="10" spans="1:4" ht="15.75" customHeight="1" x14ac:dyDescent="0.25">
      <c r="A10" s="318">
        <v>1</v>
      </c>
      <c r="B10" s="318">
        <v>2</v>
      </c>
      <c r="C10" s="318">
        <v>3</v>
      </c>
      <c r="D10" s="318">
        <v>4</v>
      </c>
    </row>
    <row r="11" spans="1:4" ht="63" customHeight="1" x14ac:dyDescent="0.25">
      <c r="A11" s="326" t="s">
        <v>402</v>
      </c>
      <c r="B11" s="326" t="s">
        <v>403</v>
      </c>
      <c r="C11" s="327" t="s">
        <v>407</v>
      </c>
      <c r="D11" s="319">
        <f>'Прил.4 РМ'!C41/1000</f>
        <v>310.79019999999997</v>
      </c>
    </row>
    <row r="13" spans="1:4" x14ac:dyDescent="0.25">
      <c r="A13" s="320" t="s">
        <v>246</v>
      </c>
      <c r="B13" s="321"/>
      <c r="C13" s="321"/>
      <c r="D13" s="322"/>
    </row>
    <row r="14" spans="1:4" x14ac:dyDescent="0.25">
      <c r="A14" s="323" t="s">
        <v>68</v>
      </c>
      <c r="B14" s="321"/>
      <c r="C14" s="321"/>
      <c r="D14" s="322"/>
    </row>
    <row r="15" spans="1:4" x14ac:dyDescent="0.25">
      <c r="A15" s="320"/>
      <c r="B15" s="321"/>
      <c r="C15" s="321"/>
      <c r="D15" s="322"/>
    </row>
    <row r="16" spans="1:4" x14ac:dyDescent="0.25">
      <c r="A16" s="320" t="s">
        <v>69</v>
      </c>
      <c r="B16" s="321"/>
      <c r="C16" s="321"/>
      <c r="D16" s="322"/>
    </row>
    <row r="17" spans="1:4" x14ac:dyDescent="0.25">
      <c r="A17" s="323" t="s">
        <v>70</v>
      </c>
      <c r="B17" s="321"/>
      <c r="C17" s="321"/>
      <c r="D17" s="322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1"/>
  <sheetViews>
    <sheetView topLeftCell="A7" zoomScale="85" zoomScaleNormal="85" workbookViewId="0">
      <selection activeCell="D16" sqref="D16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35" t="s">
        <v>247</v>
      </c>
      <c r="C4" s="335"/>
      <c r="D4" s="335"/>
    </row>
    <row r="5" spans="2:5" ht="18.75" customHeight="1" x14ac:dyDescent="0.25">
      <c r="B5" s="254"/>
    </row>
    <row r="6" spans="2:5" ht="15.75" customHeight="1" x14ac:dyDescent="0.25">
      <c r="B6" s="336" t="s">
        <v>248</v>
      </c>
      <c r="C6" s="336"/>
      <c r="D6" s="336"/>
    </row>
    <row r="7" spans="2:5" x14ac:dyDescent="0.25">
      <c r="B7" s="391"/>
      <c r="C7" s="391"/>
      <c r="D7" s="391"/>
      <c r="E7" s="391"/>
    </row>
    <row r="8" spans="2:5" x14ac:dyDescent="0.25">
      <c r="B8" s="290"/>
      <c r="C8" s="290"/>
      <c r="D8" s="290"/>
      <c r="E8" s="290"/>
    </row>
    <row r="9" spans="2:5" ht="47.25" customHeight="1" x14ac:dyDescent="0.25">
      <c r="B9" s="276" t="s">
        <v>249</v>
      </c>
      <c r="C9" s="276" t="s">
        <v>250</v>
      </c>
      <c r="D9" s="276" t="s">
        <v>251</v>
      </c>
    </row>
    <row r="10" spans="2:5" ht="15.75" customHeight="1" x14ac:dyDescent="0.25">
      <c r="B10" s="276">
        <v>1</v>
      </c>
      <c r="C10" s="276">
        <v>2</v>
      </c>
      <c r="D10" s="276">
        <v>3</v>
      </c>
    </row>
    <row r="11" spans="2:5" ht="45" customHeight="1" x14ac:dyDescent="0.25">
      <c r="B11" s="276" t="s">
        <v>252</v>
      </c>
      <c r="C11" s="276" t="s">
        <v>253</v>
      </c>
      <c r="D11" s="276">
        <v>44.29</v>
      </c>
    </row>
    <row r="12" spans="2:5" ht="29.25" customHeight="1" x14ac:dyDescent="0.25">
      <c r="B12" s="276" t="s">
        <v>254</v>
      </c>
      <c r="C12" s="276" t="s">
        <v>253</v>
      </c>
      <c r="D12" s="276">
        <v>13.47</v>
      </c>
    </row>
    <row r="13" spans="2:5" ht="29.25" customHeight="1" x14ac:dyDescent="0.25">
      <c r="B13" s="276" t="s">
        <v>255</v>
      </c>
      <c r="C13" s="276" t="s">
        <v>253</v>
      </c>
      <c r="D13" s="276">
        <v>8.0399999999999991</v>
      </c>
    </row>
    <row r="14" spans="2:5" ht="30.75" customHeight="1" x14ac:dyDescent="0.25">
      <c r="B14" s="276" t="s">
        <v>256</v>
      </c>
      <c r="C14" s="169" t="s">
        <v>257</v>
      </c>
      <c r="D14" s="276">
        <v>6.26</v>
      </c>
    </row>
    <row r="15" spans="2:5" ht="89.25" customHeight="1" x14ac:dyDescent="0.25">
      <c r="B15" s="276" t="s">
        <v>258</v>
      </c>
      <c r="C15" s="276" t="s">
        <v>259</v>
      </c>
      <c r="D15" s="255">
        <v>3.9E-2</v>
      </c>
    </row>
    <row r="16" spans="2:5" ht="78.75" customHeight="1" x14ac:dyDescent="0.25">
      <c r="B16" s="276" t="s">
        <v>260</v>
      </c>
      <c r="C16" s="276" t="s">
        <v>261</v>
      </c>
      <c r="D16" s="255">
        <v>2.1000000000000001E-2</v>
      </c>
    </row>
    <row r="17" spans="2:4" ht="34.5" customHeight="1" x14ac:dyDescent="0.25">
      <c r="B17" s="276"/>
      <c r="C17" s="276"/>
      <c r="D17" s="276"/>
    </row>
    <row r="18" spans="2:4" ht="31.5" customHeight="1" x14ac:dyDescent="0.25">
      <c r="B18" s="276" t="s">
        <v>97</v>
      </c>
      <c r="C18" s="276" t="s">
        <v>262</v>
      </c>
      <c r="D18" s="255">
        <v>2.1399999999999999E-2</v>
      </c>
    </row>
    <row r="19" spans="2:4" ht="31.5" customHeight="1" x14ac:dyDescent="0.25">
      <c r="B19" s="276" t="s">
        <v>196</v>
      </c>
      <c r="C19" s="276" t="s">
        <v>263</v>
      </c>
      <c r="D19" s="255">
        <v>2E-3</v>
      </c>
    </row>
    <row r="20" spans="2:4" ht="24" customHeight="1" x14ac:dyDescent="0.25">
      <c r="B20" s="276" t="s">
        <v>100</v>
      </c>
      <c r="C20" s="276" t="s">
        <v>264</v>
      </c>
      <c r="D20" s="255">
        <v>0.03</v>
      </c>
    </row>
    <row r="21" spans="2:4" ht="18.75" customHeight="1" x14ac:dyDescent="0.25">
      <c r="B21" s="256"/>
    </row>
    <row r="22" spans="2:4" ht="18.75" customHeight="1" x14ac:dyDescent="0.25">
      <c r="B22" s="256"/>
    </row>
    <row r="23" spans="2:4" ht="18.75" customHeight="1" x14ac:dyDescent="0.25">
      <c r="B23" s="256"/>
    </row>
    <row r="24" spans="2:4" ht="18.75" customHeight="1" x14ac:dyDescent="0.25">
      <c r="B24" s="256"/>
    </row>
    <row r="27" spans="2:4" x14ac:dyDescent="0.25">
      <c r="B27" s="4" t="s">
        <v>265</v>
      </c>
      <c r="C27" s="14"/>
    </row>
    <row r="28" spans="2:4" x14ac:dyDescent="0.25">
      <c r="B28" s="245" t="s">
        <v>68</v>
      </c>
      <c r="C28" s="14"/>
    </row>
    <row r="29" spans="2:4" x14ac:dyDescent="0.25">
      <c r="B29" s="4"/>
      <c r="C29" s="14"/>
    </row>
    <row r="30" spans="2:4" x14ac:dyDescent="0.25">
      <c r="B30" s="4" t="s">
        <v>233</v>
      </c>
      <c r="C30" s="14"/>
    </row>
    <row r="31" spans="2:4" x14ac:dyDescent="0.25">
      <c r="B31" s="245" t="s">
        <v>70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8" sqref="E8"/>
    </sheetView>
  </sheetViews>
  <sheetFormatPr defaultRowHeight="15" x14ac:dyDescent="0.25"/>
  <cols>
    <col min="1" max="1" width="9.140625" style="257" customWidth="1"/>
    <col min="2" max="2" width="44.85546875" style="257" customWidth="1"/>
    <col min="3" max="3" width="13" style="257" customWidth="1"/>
    <col min="4" max="4" width="22.85546875" style="257" customWidth="1"/>
    <col min="5" max="5" width="21.5703125" style="257" customWidth="1"/>
    <col min="6" max="6" width="43.85546875" style="257" customWidth="1"/>
    <col min="7" max="7" width="9.140625" style="257" customWidth="1"/>
  </cols>
  <sheetData>
    <row r="2" spans="1:7" ht="17.25" customHeight="1" x14ac:dyDescent="0.25">
      <c r="A2" s="336" t="s">
        <v>266</v>
      </c>
      <c r="B2" s="336"/>
      <c r="C2" s="336"/>
      <c r="D2" s="336"/>
      <c r="E2" s="336"/>
      <c r="F2" s="336"/>
    </row>
    <row r="4" spans="1:7" ht="18" customHeight="1" x14ac:dyDescent="0.25">
      <c r="A4" s="258" t="s">
        <v>267</v>
      </c>
      <c r="B4" s="259"/>
      <c r="C4" s="259"/>
      <c r="D4" s="259"/>
      <c r="E4" s="259"/>
      <c r="F4" s="259"/>
      <c r="G4" s="259"/>
    </row>
    <row r="5" spans="1:7" ht="15.75" customHeight="1" x14ac:dyDescent="0.25">
      <c r="A5" s="260" t="s">
        <v>13</v>
      </c>
      <c r="B5" s="260" t="s">
        <v>268</v>
      </c>
      <c r="C5" s="260" t="s">
        <v>269</v>
      </c>
      <c r="D5" s="260" t="s">
        <v>270</v>
      </c>
      <c r="E5" s="260" t="s">
        <v>271</v>
      </c>
      <c r="F5" s="260" t="s">
        <v>272</v>
      </c>
      <c r="G5" s="259"/>
    </row>
    <row r="6" spans="1:7" ht="15.75" customHeight="1" x14ac:dyDescent="0.25">
      <c r="A6" s="260">
        <v>1</v>
      </c>
      <c r="B6" s="260">
        <v>2</v>
      </c>
      <c r="C6" s="260">
        <v>3</v>
      </c>
      <c r="D6" s="260">
        <v>4</v>
      </c>
      <c r="E6" s="260">
        <v>5</v>
      </c>
      <c r="F6" s="260">
        <v>6</v>
      </c>
      <c r="G6" s="259"/>
    </row>
    <row r="7" spans="1:7" ht="110.25" customHeight="1" x14ac:dyDescent="0.25">
      <c r="A7" s="261" t="s">
        <v>273</v>
      </c>
      <c r="B7" s="262" t="s">
        <v>274</v>
      </c>
      <c r="C7" s="263" t="s">
        <v>275</v>
      </c>
      <c r="D7" s="263" t="s">
        <v>276</v>
      </c>
      <c r="E7" s="264">
        <v>47872.94</v>
      </c>
      <c r="F7" s="262" t="s">
        <v>277</v>
      </c>
      <c r="G7" s="259"/>
    </row>
    <row r="8" spans="1:7" ht="31.5" customHeight="1" x14ac:dyDescent="0.25">
      <c r="A8" s="261" t="s">
        <v>278</v>
      </c>
      <c r="B8" s="262" t="s">
        <v>279</v>
      </c>
      <c r="C8" s="263" t="s">
        <v>280</v>
      </c>
      <c r="D8" s="263" t="s">
        <v>281</v>
      </c>
      <c r="E8" s="264">
        <f>1973/12</f>
        <v>164.41666666666666</v>
      </c>
      <c r="F8" s="265" t="s">
        <v>282</v>
      </c>
      <c r="G8" s="266"/>
    </row>
    <row r="9" spans="1:7" ht="15.75" customHeight="1" x14ac:dyDescent="0.25">
      <c r="A9" s="261" t="s">
        <v>283</v>
      </c>
      <c r="B9" s="262" t="s">
        <v>284</v>
      </c>
      <c r="C9" s="263" t="s">
        <v>285</v>
      </c>
      <c r="D9" s="263" t="s">
        <v>276</v>
      </c>
      <c r="E9" s="264">
        <v>1</v>
      </c>
      <c r="F9" s="265"/>
      <c r="G9" s="267"/>
    </row>
    <row r="10" spans="1:7" ht="15.75" customHeight="1" x14ac:dyDescent="0.25">
      <c r="A10" s="261" t="s">
        <v>286</v>
      </c>
      <c r="B10" s="262" t="s">
        <v>287</v>
      </c>
      <c r="C10" s="263"/>
      <c r="D10" s="263"/>
      <c r="E10" s="268">
        <v>3.9</v>
      </c>
      <c r="F10" s="265" t="s">
        <v>288</v>
      </c>
      <c r="G10" s="267"/>
    </row>
    <row r="11" spans="1:7" ht="78.75" customHeight="1" x14ac:dyDescent="0.25">
      <c r="A11" s="261" t="s">
        <v>289</v>
      </c>
      <c r="B11" s="262" t="s">
        <v>290</v>
      </c>
      <c r="C11" s="263" t="s">
        <v>291</v>
      </c>
      <c r="D11" s="263" t="s">
        <v>276</v>
      </c>
      <c r="E11" s="269">
        <v>1.3240000000000001</v>
      </c>
      <c r="F11" s="262" t="s">
        <v>292</v>
      </c>
      <c r="G11" s="259"/>
    </row>
    <row r="12" spans="1:7" ht="78.75" customHeight="1" x14ac:dyDescent="0.25">
      <c r="A12" s="261" t="s">
        <v>293</v>
      </c>
      <c r="B12" s="270" t="s">
        <v>294</v>
      </c>
      <c r="C12" s="263" t="s">
        <v>295</v>
      </c>
      <c r="D12" s="263" t="s">
        <v>276</v>
      </c>
      <c r="E12" s="271">
        <v>1.139</v>
      </c>
      <c r="F12" s="272" t="s">
        <v>296</v>
      </c>
      <c r="G12" s="267" t="s">
        <v>297</v>
      </c>
    </row>
    <row r="13" spans="1:7" ht="63" customHeight="1" x14ac:dyDescent="0.25">
      <c r="A13" s="261" t="s">
        <v>298</v>
      </c>
      <c r="B13" s="273" t="s">
        <v>299</v>
      </c>
      <c r="C13" s="263" t="s">
        <v>300</v>
      </c>
      <c r="D13" s="263" t="s">
        <v>301</v>
      </c>
      <c r="E13" s="274">
        <f>((E7*E9/E8)*E11)*E12</f>
        <v>439.09244974661942</v>
      </c>
      <c r="F13" s="262" t="s">
        <v>302</v>
      </c>
      <c r="G13" s="259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6" fitToHeight="0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5" customFormat="1" ht="29.45" customHeight="1" x14ac:dyDescent="0.2">
      <c r="A1" s="392" t="s">
        <v>303</v>
      </c>
      <c r="B1" s="392"/>
      <c r="C1" s="392"/>
      <c r="D1" s="392"/>
      <c r="E1" s="392"/>
      <c r="F1" s="392"/>
      <c r="G1" s="392"/>
      <c r="H1" s="392"/>
      <c r="I1" s="392"/>
    </row>
    <row r="2" spans="1:13" s="35" customFormat="1" ht="13.5" customHeight="1" x14ac:dyDescent="0.2">
      <c r="A2" s="36"/>
      <c r="B2" s="36"/>
      <c r="C2" s="36"/>
      <c r="D2" s="36"/>
      <c r="E2" s="36"/>
      <c r="F2" s="36"/>
      <c r="G2" s="36"/>
      <c r="H2" s="36"/>
      <c r="I2" s="36"/>
    </row>
    <row r="3" spans="1:13" s="35" customFormat="1" ht="34.5" customHeight="1" x14ac:dyDescent="0.2">
      <c r="A3" s="331" t="e">
        <f>#REF!</f>
        <v>#REF!</v>
      </c>
      <c r="B3" s="331"/>
      <c r="C3" s="331"/>
      <c r="D3" s="331"/>
      <c r="E3" s="331"/>
      <c r="F3" s="331"/>
      <c r="G3" s="331"/>
      <c r="H3" s="331"/>
      <c r="I3" s="331"/>
    </row>
    <row r="4" spans="1:13" s="4" customFormat="1" ht="15.75" customHeight="1" x14ac:dyDescent="0.2">
      <c r="A4" s="340"/>
      <c r="B4" s="340"/>
      <c r="C4" s="340"/>
      <c r="D4" s="340"/>
      <c r="E4" s="340"/>
      <c r="F4" s="340"/>
      <c r="G4" s="340"/>
      <c r="H4" s="340"/>
      <c r="I4" s="340"/>
    </row>
    <row r="5" spans="1:13" s="37" customFormat="1" ht="36.6" customHeight="1" x14ac:dyDescent="0.35">
      <c r="A5" s="393" t="s">
        <v>13</v>
      </c>
      <c r="B5" s="393" t="s">
        <v>304</v>
      </c>
      <c r="C5" s="393" t="s">
        <v>305</v>
      </c>
      <c r="D5" s="393" t="s">
        <v>306</v>
      </c>
      <c r="E5" s="389" t="s">
        <v>307</v>
      </c>
      <c r="F5" s="389"/>
      <c r="G5" s="389"/>
      <c r="H5" s="389"/>
      <c r="I5" s="389"/>
    </row>
    <row r="6" spans="1:13" s="32" customFormat="1" ht="31.5" customHeight="1" x14ac:dyDescent="0.2">
      <c r="A6" s="393"/>
      <c r="B6" s="393"/>
      <c r="C6" s="393"/>
      <c r="D6" s="393"/>
      <c r="E6" s="38" t="s">
        <v>112</v>
      </c>
      <c r="F6" s="38" t="s">
        <v>113</v>
      </c>
      <c r="G6" s="38" t="s">
        <v>43</v>
      </c>
      <c r="H6" s="38" t="s">
        <v>308</v>
      </c>
      <c r="I6" s="38" t="s">
        <v>309</v>
      </c>
    </row>
    <row r="7" spans="1:13" s="32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2" customFormat="1" ht="13.15" customHeight="1" x14ac:dyDescent="0.2">
      <c r="A8" s="39">
        <v>1</v>
      </c>
      <c r="B8" s="40"/>
      <c r="C8" s="9" t="s">
        <v>92</v>
      </c>
      <c r="D8" s="41"/>
      <c r="E8" s="34">
        <f>'4.3 Отдел 2. Тех.характеристики'!H4/1000</f>
        <v>3.98509</v>
      </c>
      <c r="F8" s="34">
        <f>'4.3 Отдел 2. Тех.характеристики'!I4/1000</f>
        <v>3.1536300000000002</v>
      </c>
      <c r="G8" s="34">
        <f>'4.3 Отдел 2. Тех.характеристики'!J4/1000</f>
        <v>94.532139999999998</v>
      </c>
      <c r="H8" s="34"/>
      <c r="I8" s="34">
        <f>E8+F8+G8</f>
        <v>101.67086</v>
      </c>
      <c r="K8" s="42"/>
      <c r="L8" s="42"/>
      <c r="M8" s="42"/>
    </row>
    <row r="9" spans="1:13" s="32" customFormat="1" ht="38.25" customHeight="1" x14ac:dyDescent="0.2">
      <c r="A9" s="39">
        <v>2</v>
      </c>
      <c r="B9" s="9" t="s">
        <v>310</v>
      </c>
      <c r="C9" s="9" t="s">
        <v>311</v>
      </c>
      <c r="D9" s="158">
        <v>3.9E-2</v>
      </c>
      <c r="E9" s="34">
        <f>E8*D9</f>
        <v>0.15541851000000001</v>
      </c>
      <c r="F9" s="34">
        <f>F8*D9</f>
        <v>0.12299157000000001</v>
      </c>
      <c r="G9" s="34"/>
      <c r="H9" s="34"/>
      <c r="I9" s="34">
        <f>E9+F9</f>
        <v>0.27841008</v>
      </c>
    </row>
    <row r="10" spans="1:13" s="32" customFormat="1" ht="13.15" customHeight="1" x14ac:dyDescent="0.2">
      <c r="A10" s="39"/>
      <c r="B10" s="9"/>
      <c r="C10" s="9"/>
      <c r="D10" s="18"/>
      <c r="E10" s="34"/>
      <c r="F10" s="34"/>
      <c r="G10" s="34"/>
      <c r="H10" s="34"/>
      <c r="I10" s="34"/>
    </row>
    <row r="11" spans="1:13" s="32" customFormat="1" ht="51" customHeight="1" x14ac:dyDescent="0.2">
      <c r="A11" s="39">
        <v>3</v>
      </c>
      <c r="B11" s="9" t="s">
        <v>312</v>
      </c>
      <c r="C11" s="9" t="s">
        <v>260</v>
      </c>
      <c r="D11" s="158">
        <v>2.1000000000000001E-2</v>
      </c>
      <c r="E11" s="34">
        <f>(E8+E9)*D11</f>
        <v>8.6950678710000007E-2</v>
      </c>
      <c r="F11" s="34"/>
      <c r="G11" s="34"/>
      <c r="H11" s="34" t="s">
        <v>131</v>
      </c>
      <c r="I11" s="34">
        <f>E11</f>
        <v>8.6950678710000007E-2</v>
      </c>
    </row>
    <row r="12" spans="1:13" s="32" customFormat="1" ht="45" customHeight="1" x14ac:dyDescent="0.2">
      <c r="A12" s="39">
        <v>4</v>
      </c>
      <c r="B12" s="9" t="s">
        <v>313</v>
      </c>
      <c r="C12" s="9" t="s">
        <v>314</v>
      </c>
      <c r="D12" s="18">
        <v>5.6000000000000001E-2</v>
      </c>
      <c r="E12" s="34"/>
      <c r="F12" s="34"/>
      <c r="G12" s="34"/>
      <c r="H12" s="34">
        <f>(G8+F8)*D12</f>
        <v>5.4704031200000003</v>
      </c>
      <c r="I12" s="34">
        <f>H12</f>
        <v>5.4704031200000003</v>
      </c>
      <c r="J12" s="43" t="s">
        <v>315</v>
      </c>
    </row>
    <row r="13" spans="1:13" s="32" customFormat="1" ht="13.15" customHeight="1" x14ac:dyDescent="0.2">
      <c r="A13" s="39"/>
      <c r="B13" s="9"/>
      <c r="C13" s="9"/>
      <c r="D13" s="18"/>
      <c r="E13" s="34"/>
      <c r="F13" s="34"/>
      <c r="G13" s="34"/>
      <c r="H13" s="34"/>
      <c r="I13" s="34"/>
    </row>
    <row r="14" spans="1:13" s="32" customFormat="1" ht="39.6" customHeight="1" x14ac:dyDescent="0.2">
      <c r="A14" s="39">
        <v>5</v>
      </c>
      <c r="B14" s="9" t="s">
        <v>262</v>
      </c>
      <c r="C14" s="9" t="s">
        <v>316</v>
      </c>
      <c r="D14" s="158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4"/>
      <c r="F14" s="34"/>
      <c r="G14" s="34"/>
      <c r="H14" s="34">
        <f>(I8+I9+I11+I12)*D14*1</f>
        <v>2.3006417510043939</v>
      </c>
      <c r="I14" s="34">
        <f>H14</f>
        <v>2.3006417510043939</v>
      </c>
      <c r="J14" s="44">
        <f>(I8+I9+I11+I12)/1000</f>
        <v>0.10750662387871</v>
      </c>
    </row>
    <row r="15" spans="1:13" s="32" customFormat="1" ht="13.15" customHeight="1" x14ac:dyDescent="0.2">
      <c r="A15" s="39"/>
      <c r="B15" s="9"/>
      <c r="C15" s="9"/>
      <c r="D15" s="18"/>
      <c r="E15" s="34"/>
      <c r="F15" s="34"/>
      <c r="G15" s="34"/>
      <c r="H15" s="34"/>
      <c r="I15" s="34"/>
    </row>
    <row r="16" spans="1:13" s="32" customFormat="1" ht="39.6" customHeight="1" x14ac:dyDescent="0.2">
      <c r="A16" s="39">
        <v>6</v>
      </c>
      <c r="B16" s="9" t="s">
        <v>317</v>
      </c>
      <c r="C16" s="9" t="s">
        <v>318</v>
      </c>
      <c r="D16" s="18">
        <v>0</v>
      </c>
      <c r="E16" s="34"/>
      <c r="F16" s="34"/>
      <c r="G16" s="34"/>
      <c r="H16" s="34">
        <f>(E8+F8)*D16</f>
        <v>0</v>
      </c>
      <c r="I16" s="34">
        <f>H16</f>
        <v>0</v>
      </c>
      <c r="J16" s="43" t="s">
        <v>319</v>
      </c>
    </row>
    <row r="17" spans="1:10" s="32" customFormat="1" ht="81.75" customHeight="1" x14ac:dyDescent="0.2">
      <c r="A17" s="39">
        <v>7</v>
      </c>
      <c r="B17" s="9" t="s">
        <v>317</v>
      </c>
      <c r="C17" s="142" t="s">
        <v>320</v>
      </c>
      <c r="D17" s="18">
        <v>0</v>
      </c>
      <c r="E17" s="34"/>
      <c r="F17" s="34"/>
      <c r="G17" s="34"/>
      <c r="H17" s="34">
        <f>(E9+F9)*D17</f>
        <v>0</v>
      </c>
      <c r="I17" s="34">
        <f>H17</f>
        <v>0</v>
      </c>
      <c r="J17" s="43"/>
    </row>
    <row r="18" spans="1:10" s="32" customFormat="1" ht="13.15" customHeight="1" x14ac:dyDescent="0.2">
      <c r="A18" s="39"/>
      <c r="B18" s="9"/>
      <c r="C18" s="9"/>
      <c r="D18" s="18"/>
      <c r="E18" s="34"/>
      <c r="F18" s="34"/>
      <c r="G18" s="34"/>
      <c r="H18" s="34"/>
      <c r="I18" s="34"/>
    </row>
    <row r="19" spans="1:10" s="46" customFormat="1" ht="13.15" customHeight="1" x14ac:dyDescent="0.2">
      <c r="A19" s="39">
        <v>8</v>
      </c>
      <c r="B19" s="9"/>
      <c r="C19" s="9" t="s">
        <v>321</v>
      </c>
      <c r="D19" s="45"/>
      <c r="E19" s="34">
        <f>SUM(E8:E18)</f>
        <v>4.2274591887100001</v>
      </c>
      <c r="F19" s="34"/>
      <c r="G19" s="34">
        <f>SUM(G8:G18)</f>
        <v>94.532139999999998</v>
      </c>
      <c r="H19" s="34">
        <f>SUM(H8:H18)</f>
        <v>7.7710448710043938</v>
      </c>
      <c r="I19" s="34">
        <f>SUM(I8:I18)</f>
        <v>109.80726562971439</v>
      </c>
    </row>
    <row r="20" spans="1:10" s="32" customFormat="1" ht="51" customHeight="1" x14ac:dyDescent="0.2">
      <c r="A20" s="39">
        <v>9</v>
      </c>
      <c r="B20" s="141" t="s">
        <v>322</v>
      </c>
      <c r="C20" s="9" t="s">
        <v>100</v>
      </c>
      <c r="D20" s="47">
        <v>0.03</v>
      </c>
      <c r="E20" s="34">
        <f>E19*3%</f>
        <v>0.12682377566129999</v>
      </c>
      <c r="F20" s="34"/>
      <c r="G20" s="34">
        <f>G19*3%</f>
        <v>2.8359641999999998</v>
      </c>
      <c r="H20" s="34">
        <f>H19*3%</f>
        <v>0.23313134613013181</v>
      </c>
      <c r="I20" s="34">
        <f>I19*3%</f>
        <v>3.2942179688914317</v>
      </c>
    </row>
    <row r="21" spans="1:10" s="35" customFormat="1" ht="13.15" customHeight="1" x14ac:dyDescent="0.2">
      <c r="A21" s="39">
        <v>10</v>
      </c>
      <c r="B21" s="9"/>
      <c r="C21" s="9" t="s">
        <v>323</v>
      </c>
      <c r="D21" s="48"/>
      <c r="E21" s="34"/>
      <c r="F21" s="34"/>
      <c r="G21" s="34"/>
      <c r="H21" s="34"/>
      <c r="I21" s="34">
        <f>I19+I20</f>
        <v>113.10148359860582</v>
      </c>
    </row>
    <row r="22" spans="1:10" s="35" customFormat="1" ht="13.15" customHeight="1" x14ac:dyDescent="0.2">
      <c r="A22" s="49"/>
      <c r="B22" s="50"/>
      <c r="C22" s="50"/>
      <c r="D22" s="51"/>
      <c r="E22" s="52"/>
      <c r="F22" s="52"/>
      <c r="G22" s="52"/>
      <c r="H22" s="52"/>
      <c r="I22" s="52"/>
    </row>
    <row r="23" spans="1:10" x14ac:dyDescent="0.25">
      <c r="A23" s="4" t="s">
        <v>103</v>
      </c>
      <c r="B23" s="53"/>
      <c r="C23" s="4"/>
      <c r="D23" s="32"/>
      <c r="E23" s="32"/>
      <c r="F23" s="32"/>
      <c r="G23" s="32"/>
      <c r="H23" s="32"/>
      <c r="I23" s="32"/>
    </row>
    <row r="24" spans="1:10" x14ac:dyDescent="0.25">
      <c r="A24" s="33" t="s">
        <v>104</v>
      </c>
      <c r="B24" s="53"/>
      <c r="C24" s="4"/>
      <c r="D24" s="32"/>
      <c r="E24" s="32"/>
      <c r="F24" s="32"/>
      <c r="G24" s="32"/>
      <c r="H24" s="32"/>
      <c r="I24" s="32"/>
    </row>
    <row r="25" spans="1:10" x14ac:dyDescent="0.25">
      <c r="A25" s="4"/>
      <c r="B25" s="53"/>
      <c r="C25" s="4"/>
      <c r="D25" s="32"/>
      <c r="E25" s="32"/>
      <c r="F25" s="32"/>
      <c r="G25" s="32"/>
      <c r="H25" s="32"/>
      <c r="I25" s="32"/>
    </row>
    <row r="26" spans="1:10" x14ac:dyDescent="0.25">
      <c r="A26" s="4" t="s">
        <v>105</v>
      </c>
      <c r="B26" s="53"/>
      <c r="C26" s="4"/>
      <c r="D26" s="32"/>
      <c r="E26" s="32"/>
      <c r="F26" s="32"/>
      <c r="G26" s="32"/>
      <c r="H26" s="32"/>
      <c r="I26" s="32"/>
    </row>
    <row r="27" spans="1:10" x14ac:dyDescent="0.25">
      <c r="A27" s="33" t="s">
        <v>106</v>
      </c>
      <c r="B27" s="53"/>
      <c r="C27" s="4"/>
      <c r="D27" s="32"/>
      <c r="E27" s="32"/>
      <c r="F27" s="32"/>
      <c r="G27" s="32"/>
      <c r="H27" s="32"/>
      <c r="I27" s="32"/>
    </row>
    <row r="28" spans="1:10" x14ac:dyDescent="0.25">
      <c r="B28" s="54"/>
    </row>
    <row r="29" spans="1:10" x14ac:dyDescent="0.25">
      <c r="B29" s="54"/>
    </row>
    <row r="30" spans="1:10" x14ac:dyDescent="0.25">
      <c r="B30" s="54"/>
    </row>
    <row r="31" spans="1:10" x14ac:dyDescent="0.25">
      <c r="B31" s="54"/>
    </row>
    <row r="32" spans="1:10" x14ac:dyDescent="0.25">
      <c r="B32" s="54"/>
    </row>
    <row r="33" spans="2:2" x14ac:dyDescent="0.25">
      <c r="B33" s="54"/>
    </row>
    <row r="34" spans="2:2" x14ac:dyDescent="0.25">
      <c r="B34" s="54"/>
    </row>
    <row r="35" spans="2:2" x14ac:dyDescent="0.25">
      <c r="B35" s="54"/>
    </row>
    <row r="36" spans="2:2" x14ac:dyDescent="0.25">
      <c r="B36" s="54"/>
    </row>
    <row r="37" spans="2:2" x14ac:dyDescent="0.25">
      <c r="B37" s="54"/>
    </row>
    <row r="38" spans="2:2" x14ac:dyDescent="0.25">
      <c r="B38" s="54"/>
    </row>
    <row r="39" spans="2:2" x14ac:dyDescent="0.25">
      <c r="B39" s="54"/>
    </row>
    <row r="40" spans="2:2" x14ac:dyDescent="0.25">
      <c r="B40" s="54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5" customWidth="1"/>
    <col min="3" max="3" width="66.42578125" style="55" customWidth="1"/>
    <col min="4" max="4" width="12.7109375" style="55" customWidth="1" outlineLevel="1"/>
    <col min="5" max="5" width="13.7109375" style="55" customWidth="1" outlineLevel="1"/>
    <col min="6" max="6" width="12.28515625" style="55" customWidth="1" outlineLevel="1"/>
    <col min="7" max="7" width="14.42578125" style="56" customWidth="1" outlineLevel="1"/>
    <col min="8" max="8" width="12.7109375" style="56" customWidth="1" outlineLevel="1"/>
    <col min="9" max="9" width="17.42578125" style="56" customWidth="1"/>
    <col min="10" max="10" width="12.7109375" style="55" customWidth="1"/>
    <col min="11" max="11" width="14.28515625" style="55" customWidth="1"/>
    <col min="12" max="12" width="14.5703125" style="55" customWidth="1"/>
    <col min="13" max="13" width="14.28515625" style="55" customWidth="1"/>
    <col min="14" max="14" width="12.7109375" style="55" customWidth="1"/>
    <col min="15" max="15" width="26.140625" style="55" customWidth="1"/>
    <col min="16" max="16" width="15.7109375" style="57" customWidth="1"/>
    <col min="17" max="17" width="9.28515625" style="57"/>
  </cols>
  <sheetData>
    <row r="2" spans="1:16" x14ac:dyDescent="0.25">
      <c r="N2" s="398" t="s">
        <v>324</v>
      </c>
      <c r="O2" s="398"/>
    </row>
    <row r="3" spans="1:16" x14ac:dyDescent="0.25">
      <c r="A3" s="399" t="s">
        <v>325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</row>
    <row r="5" spans="1:16" s="55" customFormat="1" ht="37.5" customHeight="1" x14ac:dyDescent="0.25">
      <c r="A5" s="400" t="s">
        <v>326</v>
      </c>
      <c r="B5" s="403" t="s">
        <v>327</v>
      </c>
      <c r="C5" s="406" t="s">
        <v>328</v>
      </c>
      <c r="D5" s="409" t="s">
        <v>329</v>
      </c>
      <c r="E5" s="410"/>
      <c r="F5" s="410"/>
      <c r="G5" s="410"/>
      <c r="H5" s="410"/>
      <c r="I5" s="409" t="s">
        <v>330</v>
      </c>
      <c r="J5" s="410"/>
      <c r="K5" s="410"/>
      <c r="L5" s="410"/>
      <c r="M5" s="410"/>
      <c r="N5" s="410"/>
      <c r="O5" s="58" t="s">
        <v>331</v>
      </c>
    </row>
    <row r="6" spans="1:16" s="61" customFormat="1" ht="150" customHeight="1" x14ac:dyDescent="0.25">
      <c r="A6" s="401"/>
      <c r="B6" s="404"/>
      <c r="C6" s="407"/>
      <c r="D6" s="406" t="s">
        <v>332</v>
      </c>
      <c r="E6" s="411" t="s">
        <v>333</v>
      </c>
      <c r="F6" s="412"/>
      <c r="G6" s="413"/>
      <c r="H6" s="59" t="s">
        <v>334</v>
      </c>
      <c r="I6" s="414" t="s">
        <v>335</v>
      </c>
      <c r="J6" s="414" t="s">
        <v>332</v>
      </c>
      <c r="K6" s="415" t="s">
        <v>333</v>
      </c>
      <c r="L6" s="415"/>
      <c r="M6" s="415"/>
      <c r="N6" s="59" t="s">
        <v>334</v>
      </c>
      <c r="O6" s="60" t="s">
        <v>336</v>
      </c>
    </row>
    <row r="7" spans="1:16" s="61" customFormat="1" ht="30.75" customHeight="1" x14ac:dyDescent="0.25">
      <c r="A7" s="402"/>
      <c r="B7" s="405"/>
      <c r="C7" s="408"/>
      <c r="D7" s="408"/>
      <c r="E7" s="58" t="s">
        <v>112</v>
      </c>
      <c r="F7" s="58" t="s">
        <v>113</v>
      </c>
      <c r="G7" s="58" t="s">
        <v>43</v>
      </c>
      <c r="H7" s="62" t="s">
        <v>337</v>
      </c>
      <c r="I7" s="414"/>
      <c r="J7" s="414"/>
      <c r="K7" s="58" t="s">
        <v>112</v>
      </c>
      <c r="L7" s="58" t="s">
        <v>113</v>
      </c>
      <c r="M7" s="58" t="s">
        <v>43</v>
      </c>
      <c r="N7" s="62" t="s">
        <v>337</v>
      </c>
      <c r="O7" s="58" t="s">
        <v>338</v>
      </c>
    </row>
    <row r="8" spans="1:16" s="61" customFormat="1" x14ac:dyDescent="0.25">
      <c r="A8" s="63">
        <v>1</v>
      </c>
      <c r="B8" s="63">
        <v>2</v>
      </c>
      <c r="C8" s="63">
        <v>3</v>
      </c>
      <c r="D8" s="63">
        <v>4</v>
      </c>
      <c r="E8" s="63">
        <v>5</v>
      </c>
      <c r="F8" s="63">
        <v>6</v>
      </c>
      <c r="G8" s="63">
        <v>7</v>
      </c>
      <c r="H8" s="63">
        <v>8</v>
      </c>
      <c r="I8" s="63">
        <v>9</v>
      </c>
      <c r="J8" s="63">
        <v>10</v>
      </c>
      <c r="K8" s="63">
        <v>11</v>
      </c>
      <c r="L8" s="63">
        <v>12</v>
      </c>
      <c r="M8" s="63">
        <v>13</v>
      </c>
      <c r="N8" s="63">
        <v>14</v>
      </c>
      <c r="O8" s="63">
        <v>15</v>
      </c>
    </row>
    <row r="9" spans="1:16" s="61" customFormat="1" ht="102.75" customHeight="1" x14ac:dyDescent="0.25">
      <c r="A9" s="63">
        <v>1</v>
      </c>
      <c r="B9" s="400" t="s">
        <v>339</v>
      </c>
      <c r="C9" s="64" t="s">
        <v>340</v>
      </c>
      <c r="D9" s="65">
        <f t="shared" ref="D9:D15" si="0">SUM(E9:G9)</f>
        <v>583.41863000000001</v>
      </c>
      <c r="E9" s="66">
        <f>340656.93/1000</f>
        <v>340.65692999999999</v>
      </c>
      <c r="F9" s="66">
        <f>242761.7/1000</f>
        <v>242.76170000000002</v>
      </c>
      <c r="G9" s="66">
        <v>0</v>
      </c>
      <c r="H9" s="65">
        <f>(713.49*0.8)/1000</f>
        <v>0.57079200000000008</v>
      </c>
      <c r="I9" s="65">
        <v>11656.266250000001</v>
      </c>
      <c r="J9" s="65">
        <f t="shared" ref="J9:J15" si="1">K9+L9+M9</f>
        <v>3553.0194566999999</v>
      </c>
      <c r="K9" s="66">
        <f>E9*H22</f>
        <v>2074.6007036999999</v>
      </c>
      <c r="L9" s="66">
        <f>F9*H22</f>
        <v>1478.4187530000002</v>
      </c>
      <c r="M9" s="66">
        <f>G9*H24</f>
        <v>0</v>
      </c>
      <c r="N9" s="65">
        <f>H9*H25</f>
        <v>6.48990504</v>
      </c>
      <c r="O9" s="67">
        <f t="shared" ref="O9:O15" si="2">N9/(L9+M9)</f>
        <v>4.3897610381569609E-3</v>
      </c>
    </row>
    <row r="10" spans="1:16" s="61" customFormat="1" ht="54.75" customHeight="1" x14ac:dyDescent="0.25">
      <c r="A10" s="62">
        <v>2</v>
      </c>
      <c r="B10" s="402"/>
      <c r="C10" s="68" t="s">
        <v>341</v>
      </c>
      <c r="D10" s="65">
        <f t="shared" si="0"/>
        <v>2228.558</v>
      </c>
      <c r="E10" s="65">
        <f>430700/1000</f>
        <v>430.7</v>
      </c>
      <c r="F10" s="65">
        <f>1797858/1000</f>
        <v>1797.8579999999999</v>
      </c>
      <c r="G10" s="65">
        <v>0</v>
      </c>
      <c r="H10" s="65">
        <f>1685/1000</f>
        <v>1.6850000000000001</v>
      </c>
      <c r="I10" s="65">
        <f>15834377.63/1000</f>
        <v>15834.377630000001</v>
      </c>
      <c r="J10" s="65">
        <f t="shared" si="1"/>
        <v>14351.91352</v>
      </c>
      <c r="K10" s="66">
        <f>E10*I22</f>
        <v>2773.7080000000001</v>
      </c>
      <c r="L10" s="66">
        <f>F10*I22</f>
        <v>11578.20552</v>
      </c>
      <c r="M10" s="66">
        <f>G10*I24</f>
        <v>0</v>
      </c>
      <c r="N10" s="65">
        <f>H10*I25</f>
        <v>14.1877</v>
      </c>
      <c r="O10" s="67">
        <f t="shared" si="2"/>
        <v>1.225379872165199E-3</v>
      </c>
      <c r="P10" s="69"/>
    </row>
    <row r="11" spans="1:16" s="61" customFormat="1" ht="24.6" customHeight="1" x14ac:dyDescent="0.25">
      <c r="A11" s="63">
        <v>3</v>
      </c>
      <c r="B11" s="400" t="s">
        <v>342</v>
      </c>
      <c r="C11" s="68" t="s">
        <v>343</v>
      </c>
      <c r="D11" s="65">
        <f t="shared" si="0"/>
        <v>22378.080000000002</v>
      </c>
      <c r="E11" s="66">
        <v>15858.44</v>
      </c>
      <c r="F11" s="66">
        <v>6519.64</v>
      </c>
      <c r="G11" s="66">
        <v>0</v>
      </c>
      <c r="H11" s="65">
        <v>9.7100000000000009</v>
      </c>
      <c r="I11" s="65">
        <v>170961.79</v>
      </c>
      <c r="J11" s="65">
        <f t="shared" si="1"/>
        <v>129121.52160000001</v>
      </c>
      <c r="K11" s="65">
        <f>E11*J22</f>
        <v>91503.198799999998</v>
      </c>
      <c r="L11" s="65">
        <f>F11*J22</f>
        <v>37618.322800000002</v>
      </c>
      <c r="M11" s="65">
        <f>G11*J24</f>
        <v>0</v>
      </c>
      <c r="N11" s="65">
        <f>H11*J25</f>
        <v>154.48610000000002</v>
      </c>
      <c r="O11" s="67">
        <f t="shared" si="2"/>
        <v>4.1066716562919176E-3</v>
      </c>
    </row>
    <row r="12" spans="1:16" s="61" customFormat="1" ht="31.9" customHeight="1" x14ac:dyDescent="0.25">
      <c r="A12" s="62">
        <v>4</v>
      </c>
      <c r="B12" s="402"/>
      <c r="C12" s="68" t="s">
        <v>344</v>
      </c>
      <c r="D12" s="65">
        <f t="shared" si="0"/>
        <v>93405.18</v>
      </c>
      <c r="E12" s="66">
        <v>53163.12</v>
      </c>
      <c r="F12" s="66">
        <v>40153.81</v>
      </c>
      <c r="G12" s="66">
        <v>88.25</v>
      </c>
      <c r="H12" s="65">
        <v>33.76</v>
      </c>
      <c r="I12" s="65">
        <v>725870.83</v>
      </c>
      <c r="J12" s="65">
        <f t="shared" si="1"/>
        <v>538845.47</v>
      </c>
      <c r="K12" s="65">
        <v>306751.18</v>
      </c>
      <c r="L12" s="65">
        <v>231687.44</v>
      </c>
      <c r="M12" s="65">
        <v>406.85</v>
      </c>
      <c r="N12" s="65">
        <v>537.07000000000005</v>
      </c>
      <c r="O12" s="67">
        <f t="shared" si="2"/>
        <v>2.3140164284093331E-3</v>
      </c>
    </row>
    <row r="13" spans="1:16" s="61" customFormat="1" ht="60" customHeight="1" x14ac:dyDescent="0.25">
      <c r="A13" s="63">
        <v>5</v>
      </c>
      <c r="B13" s="400" t="s">
        <v>345</v>
      </c>
      <c r="C13" s="64" t="s">
        <v>346</v>
      </c>
      <c r="D13" s="65">
        <f t="shared" si="0"/>
        <v>52119.83</v>
      </c>
      <c r="E13" s="66">
        <v>15198.48</v>
      </c>
      <c r="F13" s="66">
        <v>31977.3</v>
      </c>
      <c r="G13" s="66">
        <v>4944.05</v>
      </c>
      <c r="H13" s="65">
        <v>16.13</v>
      </c>
      <c r="I13" s="65">
        <v>2024759.04</v>
      </c>
      <c r="J13" s="65">
        <f t="shared" si="1"/>
        <v>267889.86340000003</v>
      </c>
      <c r="K13" s="66">
        <f>E13*L22</f>
        <v>79488.050400000007</v>
      </c>
      <c r="L13" s="66">
        <f>F13*L22</f>
        <v>167241.27900000001</v>
      </c>
      <c r="M13" s="66">
        <f>G13*L24</f>
        <v>21160.534000000003</v>
      </c>
      <c r="N13" s="65">
        <f>H13*L25</f>
        <v>231.46549999999999</v>
      </c>
      <c r="O13" s="67">
        <f t="shared" si="2"/>
        <v>1.228573633736741E-3</v>
      </c>
    </row>
    <row r="14" spans="1:16" s="61" customFormat="1" ht="39.6" customHeight="1" x14ac:dyDescent="0.25">
      <c r="A14" s="62">
        <v>6</v>
      </c>
      <c r="B14" s="402"/>
      <c r="C14" s="68" t="s">
        <v>347</v>
      </c>
      <c r="D14" s="65">
        <f t="shared" si="0"/>
        <v>89613.6</v>
      </c>
      <c r="E14" s="65">
        <v>44598.73</v>
      </c>
      <c r="F14" s="65">
        <v>40017</v>
      </c>
      <c r="G14" s="65">
        <v>4997.87</v>
      </c>
      <c r="H14" s="65">
        <f>7.69+81.8</f>
        <v>89.49</v>
      </c>
      <c r="I14" s="65">
        <v>738823.57</v>
      </c>
      <c r="J14" s="65">
        <f t="shared" si="1"/>
        <v>511472.85759999999</v>
      </c>
      <c r="K14" s="66">
        <f>E14*M22</f>
        <v>257334.6721</v>
      </c>
      <c r="L14" s="66">
        <f>F14*M22</f>
        <v>230898.09</v>
      </c>
      <c r="M14" s="66">
        <f>G14*M24</f>
        <v>23240.095500000003</v>
      </c>
      <c r="N14" s="65">
        <f>H14*M25</f>
        <v>1423.7858999999999</v>
      </c>
      <c r="O14" s="67">
        <f t="shared" si="2"/>
        <v>5.6024083795152453E-3</v>
      </c>
    </row>
    <row r="15" spans="1:16" s="61" customFormat="1" ht="46.15" customHeight="1" x14ac:dyDescent="0.25">
      <c r="A15" s="63">
        <v>7</v>
      </c>
      <c r="B15" s="70" t="s">
        <v>348</v>
      </c>
      <c r="C15" s="68" t="s">
        <v>349</v>
      </c>
      <c r="D15" s="65">
        <f t="shared" si="0"/>
        <v>981651.63000000012</v>
      </c>
      <c r="E15" s="66">
        <v>448398.51</v>
      </c>
      <c r="F15" s="66">
        <v>486091.33</v>
      </c>
      <c r="G15" s="66">
        <v>47161.79</v>
      </c>
      <c r="H15" s="65">
        <v>143.03</v>
      </c>
      <c r="I15" s="65">
        <v>16001185.93</v>
      </c>
      <c r="J15" s="65">
        <f t="shared" si="1"/>
        <v>6269109.2307000002</v>
      </c>
      <c r="K15" s="65">
        <f>123094.59*N22+325303.92*N23</f>
        <v>2908258.6863000002</v>
      </c>
      <c r="L15" s="65">
        <f>110226.08*N22+375865.25*N23</f>
        <v>3158998.0832000002</v>
      </c>
      <c r="M15" s="65">
        <f>G15*N24</f>
        <v>201852.46120000002</v>
      </c>
      <c r="N15" s="65">
        <f>H15*N25</f>
        <v>1185.7186999999999</v>
      </c>
      <c r="O15" s="67">
        <f t="shared" si="2"/>
        <v>3.5280316227560241E-4</v>
      </c>
    </row>
    <row r="16" spans="1:16" s="61" customFormat="1" ht="24" customHeight="1" x14ac:dyDescent="0.25">
      <c r="A16" s="71"/>
      <c r="B16" s="71"/>
      <c r="C16" s="72" t="s">
        <v>350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4">
        <f>(O9+O10+O11+O12+O13+O14+O15)/7</f>
        <v>2.7456591672215713E-3</v>
      </c>
    </row>
    <row r="17" spans="1:15" s="61" customFormat="1" ht="18.75" customHeight="1" x14ac:dyDescent="0.25">
      <c r="A17" s="75"/>
      <c r="B17" s="75"/>
      <c r="C17" s="76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8"/>
    </row>
    <row r="18" spans="1:15" ht="21" customHeight="1" x14ac:dyDescent="0.25">
      <c r="C18" s="79" t="s">
        <v>351</v>
      </c>
    </row>
    <row r="19" spans="1:15" ht="30.75" customHeight="1" x14ac:dyDescent="0.25">
      <c r="L19" s="80"/>
    </row>
    <row r="20" spans="1:15" ht="15" customHeight="1" outlineLevel="1" x14ac:dyDescent="0.25">
      <c r="G20" s="397" t="s">
        <v>352</v>
      </c>
      <c r="H20" s="397"/>
      <c r="I20" s="397"/>
      <c r="J20" s="397"/>
      <c r="K20" s="397"/>
      <c r="L20" s="397"/>
      <c r="M20" s="397"/>
      <c r="N20" s="397"/>
      <c r="O20" s="57"/>
    </row>
    <row r="21" spans="1:15" ht="15.75" customHeight="1" outlineLevel="1" x14ac:dyDescent="0.25">
      <c r="G21" s="81"/>
      <c r="H21" s="81" t="s">
        <v>353</v>
      </c>
      <c r="I21" s="81" t="s">
        <v>354</v>
      </c>
      <c r="J21" s="82" t="s">
        <v>355</v>
      </c>
      <c r="K21" s="83" t="s">
        <v>356</v>
      </c>
      <c r="L21" s="81" t="s">
        <v>357</v>
      </c>
      <c r="M21" s="81" t="s">
        <v>358</v>
      </c>
      <c r="N21" s="82" t="s">
        <v>359</v>
      </c>
      <c r="O21" s="84"/>
    </row>
    <row r="22" spans="1:15" ht="15.75" customHeight="1" outlineLevel="1" x14ac:dyDescent="0.25">
      <c r="G22" s="395" t="s">
        <v>360</v>
      </c>
      <c r="H22" s="394">
        <v>6.09</v>
      </c>
      <c r="I22" s="396">
        <v>6.44</v>
      </c>
      <c r="J22" s="394">
        <v>5.77</v>
      </c>
      <c r="K22" s="396">
        <v>5.77</v>
      </c>
      <c r="L22" s="394">
        <v>5.23</v>
      </c>
      <c r="M22" s="394">
        <v>5.77</v>
      </c>
      <c r="N22" s="85">
        <v>6.29</v>
      </c>
      <c r="O22" s="56" t="s">
        <v>361</v>
      </c>
    </row>
    <row r="23" spans="1:15" ht="15.75" customHeight="1" outlineLevel="1" x14ac:dyDescent="0.25">
      <c r="G23" s="395"/>
      <c r="H23" s="394"/>
      <c r="I23" s="396"/>
      <c r="J23" s="394"/>
      <c r="K23" s="396"/>
      <c r="L23" s="394"/>
      <c r="M23" s="394"/>
      <c r="N23" s="85">
        <v>6.56</v>
      </c>
      <c r="O23" s="56" t="s">
        <v>362</v>
      </c>
    </row>
    <row r="24" spans="1:15" ht="15.75" customHeight="1" outlineLevel="1" x14ac:dyDescent="0.25">
      <c r="G24" s="86" t="s">
        <v>363</v>
      </c>
      <c r="H24" s="87">
        <v>4.46</v>
      </c>
      <c r="I24" s="88">
        <v>4.28</v>
      </c>
      <c r="J24" s="89">
        <v>4.6500000000000004</v>
      </c>
      <c r="K24" s="83">
        <v>4.6100000000000003</v>
      </c>
      <c r="L24" s="87">
        <v>4.28</v>
      </c>
      <c r="M24" s="85">
        <v>4.6500000000000004</v>
      </c>
      <c r="N24" s="85">
        <v>4.28</v>
      </c>
      <c r="O24" s="84"/>
    </row>
    <row r="25" spans="1:15" ht="15.75" customHeight="1" outlineLevel="1" x14ac:dyDescent="0.25">
      <c r="G25" s="86" t="s">
        <v>337</v>
      </c>
      <c r="H25" s="87">
        <v>11.37</v>
      </c>
      <c r="I25" s="90">
        <v>8.42</v>
      </c>
      <c r="J25" s="89">
        <v>15.91</v>
      </c>
      <c r="K25" s="83">
        <v>15.91</v>
      </c>
      <c r="L25" s="87">
        <v>14.35</v>
      </c>
      <c r="M25" s="85">
        <v>15.91</v>
      </c>
      <c r="N25" s="85">
        <v>8.2899999999999991</v>
      </c>
      <c r="O25" s="84"/>
    </row>
    <row r="26" spans="1:15" s="55" customFormat="1" ht="31.5" customHeight="1" outlineLevel="1" x14ac:dyDescent="0.25">
      <c r="G26" s="86" t="s">
        <v>364</v>
      </c>
      <c r="H26" s="87">
        <v>3.83</v>
      </c>
      <c r="I26" s="88">
        <v>3.95</v>
      </c>
      <c r="J26" s="89">
        <v>4.1500000000000004</v>
      </c>
      <c r="K26" s="83">
        <v>3.83</v>
      </c>
      <c r="L26" s="83">
        <v>3.95</v>
      </c>
      <c r="M26" s="85">
        <v>4.09</v>
      </c>
      <c r="N26" s="85">
        <v>3.95</v>
      </c>
      <c r="O26" s="84"/>
    </row>
    <row r="27" spans="1:15" s="55" customFormat="1" ht="31.5" customHeight="1" outlineLevel="1" x14ac:dyDescent="0.25">
      <c r="G27" s="86" t="s">
        <v>365</v>
      </c>
      <c r="H27" s="87">
        <v>3.91</v>
      </c>
      <c r="I27" s="88">
        <v>3.99</v>
      </c>
      <c r="J27" s="89">
        <v>4.2300000000000004</v>
      </c>
      <c r="K27" s="83">
        <v>3.91</v>
      </c>
      <c r="L27" s="83">
        <v>3.99</v>
      </c>
      <c r="M27" s="85">
        <v>4.17</v>
      </c>
      <c r="N27" s="85">
        <v>3.99</v>
      </c>
      <c r="O27" s="84"/>
    </row>
    <row r="28" spans="1:15" s="55" customFormat="1" ht="15.75" customHeight="1" outlineLevel="1" x14ac:dyDescent="0.25">
      <c r="G28" s="86" t="s">
        <v>308</v>
      </c>
      <c r="H28" s="87">
        <v>8.7899999999999991</v>
      </c>
      <c r="I28" s="87">
        <v>8.7899999999999991</v>
      </c>
      <c r="J28" s="89">
        <v>9.19</v>
      </c>
      <c r="K28" s="83">
        <v>9.1</v>
      </c>
      <c r="L28" s="87">
        <v>8.42</v>
      </c>
      <c r="M28" s="85">
        <v>9.19</v>
      </c>
      <c r="N28" s="85">
        <v>8.42</v>
      </c>
      <c r="O28" s="84"/>
    </row>
    <row r="29" spans="1:15" s="55" customFormat="1" x14ac:dyDescent="0.25">
      <c r="G29" s="56"/>
      <c r="H29" s="56"/>
      <c r="I29" s="56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style="92" customWidth="1"/>
    <col min="2" max="2" width="9.85546875" style="92" customWidth="1"/>
    <col min="3" max="3" width="65.140625" style="92" customWidth="1"/>
    <col min="4" max="4" width="18.7109375" style="92" customWidth="1"/>
    <col min="5" max="5" width="17.7109375" style="92" customWidth="1"/>
    <col min="6" max="6" width="12.7109375" style="92" customWidth="1"/>
    <col min="7" max="7" width="14.28515625" style="92" customWidth="1"/>
    <col min="8" max="8" width="13.85546875" style="92" customWidth="1"/>
    <col min="9" max="9" width="17.140625" style="92" customWidth="1"/>
    <col min="10" max="10" width="14.42578125" style="92" customWidth="1"/>
    <col min="11" max="12" width="12.7109375" style="92" customWidth="1"/>
    <col min="13" max="13" width="15.7109375" style="92" customWidth="1"/>
    <col min="14" max="14" width="18.42578125" style="92" customWidth="1"/>
    <col min="15" max="15" width="18.7109375" style="92" customWidth="1"/>
    <col min="16" max="16" width="18" style="92" customWidth="1"/>
    <col min="17" max="17" width="17" style="92" customWidth="1"/>
    <col min="18" max="18" width="16.5703125" style="93" customWidth="1"/>
    <col min="19" max="19" width="9.28515625" style="57"/>
  </cols>
  <sheetData>
    <row r="2" spans="1:18" ht="18.75" customHeight="1" x14ac:dyDescent="0.25">
      <c r="A2" s="416" t="s">
        <v>366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</row>
    <row r="4" spans="1:18" ht="36.75" customHeight="1" x14ac:dyDescent="0.25">
      <c r="A4" s="400" t="s">
        <v>326</v>
      </c>
      <c r="B4" s="403" t="s">
        <v>327</v>
      </c>
      <c r="C4" s="406" t="s">
        <v>367</v>
      </c>
      <c r="D4" s="406" t="s">
        <v>368</v>
      </c>
      <c r="E4" s="409" t="s">
        <v>369</v>
      </c>
      <c r="F4" s="410"/>
      <c r="G4" s="410"/>
      <c r="H4" s="410"/>
      <c r="I4" s="410"/>
      <c r="J4" s="410"/>
      <c r="K4" s="410"/>
      <c r="L4" s="410"/>
      <c r="M4" s="410"/>
      <c r="N4" s="417" t="s">
        <v>370</v>
      </c>
      <c r="O4" s="418"/>
      <c r="P4" s="418"/>
      <c r="Q4" s="418"/>
      <c r="R4" s="419"/>
    </row>
    <row r="5" spans="1:18" ht="60" customHeight="1" x14ac:dyDescent="0.25">
      <c r="A5" s="401"/>
      <c r="B5" s="404"/>
      <c r="C5" s="407"/>
      <c r="D5" s="407"/>
      <c r="E5" s="414" t="s">
        <v>371</v>
      </c>
      <c r="F5" s="414" t="s">
        <v>372</v>
      </c>
      <c r="G5" s="411" t="s">
        <v>333</v>
      </c>
      <c r="H5" s="412"/>
      <c r="I5" s="412"/>
      <c r="J5" s="413"/>
      <c r="K5" s="414" t="s">
        <v>373</v>
      </c>
      <c r="L5" s="414"/>
      <c r="M5" s="414"/>
      <c r="N5" s="94" t="s">
        <v>374</v>
      </c>
      <c r="O5" s="94" t="s">
        <v>375</v>
      </c>
      <c r="P5" s="95" t="s">
        <v>376</v>
      </c>
      <c r="Q5" s="96" t="s">
        <v>377</v>
      </c>
      <c r="R5" s="95" t="s">
        <v>378</v>
      </c>
    </row>
    <row r="6" spans="1:18" ht="49.5" customHeight="1" x14ac:dyDescent="0.25">
      <c r="A6" s="402"/>
      <c r="B6" s="405"/>
      <c r="C6" s="408"/>
      <c r="D6" s="408"/>
      <c r="E6" s="414"/>
      <c r="F6" s="414"/>
      <c r="G6" s="58" t="s">
        <v>112</v>
      </c>
      <c r="H6" s="58" t="s">
        <v>113</v>
      </c>
      <c r="I6" s="97" t="s">
        <v>43</v>
      </c>
      <c r="J6" s="97" t="s">
        <v>308</v>
      </c>
      <c r="K6" s="58" t="s">
        <v>374</v>
      </c>
      <c r="L6" s="58" t="s">
        <v>375</v>
      </c>
      <c r="M6" s="58" t="s">
        <v>376</v>
      </c>
      <c r="N6" s="97" t="s">
        <v>379</v>
      </c>
      <c r="O6" s="97" t="s">
        <v>380</v>
      </c>
      <c r="P6" s="97" t="s">
        <v>381</v>
      </c>
      <c r="Q6" s="98" t="s">
        <v>382</v>
      </c>
      <c r="R6" s="99" t="s">
        <v>383</v>
      </c>
    </row>
    <row r="7" spans="1:18" ht="16.5" customHeight="1" x14ac:dyDescent="0.25">
      <c r="A7" s="100"/>
      <c r="B7" s="101"/>
      <c r="C7" s="102"/>
      <c r="D7" s="102"/>
      <c r="E7" s="91"/>
      <c r="F7" s="91"/>
      <c r="G7" s="91"/>
      <c r="H7" s="91"/>
      <c r="I7" s="102"/>
      <c r="J7" s="102"/>
      <c r="K7" s="91"/>
      <c r="L7" s="91"/>
      <c r="M7" s="91"/>
      <c r="N7" s="102"/>
      <c r="O7" s="102"/>
      <c r="P7" s="102"/>
      <c r="Q7" s="98"/>
      <c r="R7" s="103"/>
    </row>
    <row r="8" spans="1:18" x14ac:dyDescent="0.25">
      <c r="A8" s="100">
        <v>1</v>
      </c>
      <c r="B8" s="100"/>
      <c r="C8" s="100">
        <v>2</v>
      </c>
      <c r="D8" s="100">
        <v>3</v>
      </c>
      <c r="E8" s="100">
        <v>4</v>
      </c>
      <c r="F8" s="100">
        <v>5</v>
      </c>
      <c r="G8" s="100">
        <v>6</v>
      </c>
      <c r="H8" s="100">
        <v>7</v>
      </c>
      <c r="I8" s="100">
        <v>8</v>
      </c>
      <c r="J8" s="100">
        <v>9</v>
      </c>
      <c r="K8" s="100">
        <v>10</v>
      </c>
      <c r="L8" s="100">
        <v>11</v>
      </c>
      <c r="M8" s="100">
        <v>12</v>
      </c>
      <c r="N8" s="100">
        <v>13</v>
      </c>
      <c r="O8" s="100">
        <v>14</v>
      </c>
      <c r="P8" s="100">
        <v>15</v>
      </c>
      <c r="Q8" s="100">
        <v>16</v>
      </c>
      <c r="R8" s="100">
        <v>17</v>
      </c>
    </row>
    <row r="9" spans="1:18" ht="102.6" customHeight="1" x14ac:dyDescent="0.25">
      <c r="A9" s="400">
        <v>1</v>
      </c>
      <c r="B9" s="400" t="s">
        <v>384</v>
      </c>
      <c r="C9" s="420" t="s">
        <v>340</v>
      </c>
      <c r="D9" s="104" t="s">
        <v>385</v>
      </c>
      <c r="E9" s="105">
        <v>11656.266250000001</v>
      </c>
      <c r="F9" s="105">
        <f t="shared" ref="F9:F14" si="0">G9+H9+I9</f>
        <v>9442.6878704999999</v>
      </c>
      <c r="G9" s="105">
        <f>G10*E28</f>
        <v>2331.6699567000001</v>
      </c>
      <c r="H9" s="105">
        <f>H10*E28</f>
        <v>1695.3600215999998</v>
      </c>
      <c r="I9" s="105">
        <f>I10*E30</f>
        <v>5415.6578921999999</v>
      </c>
      <c r="J9" s="105"/>
      <c r="K9" s="105">
        <f>K10*1.19*E33</f>
        <v>136.37044035299999</v>
      </c>
      <c r="L9" s="105">
        <v>0</v>
      </c>
      <c r="M9" s="105">
        <f>M10*1.266*E34</f>
        <v>66.539350027799998</v>
      </c>
      <c r="N9" s="106">
        <f t="shared" ref="N9:N22" si="1">K9/(G9+H9)</f>
        <v>3.3863775806945544E-2</v>
      </c>
      <c r="O9" s="106">
        <f t="shared" ref="O9:O22" si="2">L9/(G9+H9)</f>
        <v>0</v>
      </c>
      <c r="P9" s="106">
        <f t="shared" ref="P9:P22" si="3">M9/(G9+H9)</f>
        <v>1.6523182192919608E-2</v>
      </c>
      <c r="Q9" s="107">
        <v>0</v>
      </c>
      <c r="R9" s="108">
        <f>N9+O9+P9+Q9</f>
        <v>5.0386957999865152E-2</v>
      </c>
    </row>
    <row r="10" spans="1:18" ht="72.599999999999994" hidden="1" customHeight="1" x14ac:dyDescent="0.25">
      <c r="A10" s="402"/>
      <c r="B10" s="401"/>
      <c r="C10" s="421"/>
      <c r="D10" s="104" t="s">
        <v>386</v>
      </c>
      <c r="E10" s="105">
        <v>2179.8248199999998</v>
      </c>
      <c r="F10" s="105">
        <f t="shared" si="0"/>
        <v>1875.52594</v>
      </c>
      <c r="G10" s="105">
        <f>382868.63/1000</f>
        <v>382.86863</v>
      </c>
      <c r="H10" s="105">
        <f>278384.24/1000</f>
        <v>278.38423999999998</v>
      </c>
      <c r="I10" s="105">
        <f>1214273.07/1000</f>
        <v>1214.27307</v>
      </c>
      <c r="J10" s="105"/>
      <c r="K10" s="105">
        <f>29920.89/1000</f>
        <v>29.92089</v>
      </c>
      <c r="L10" s="105">
        <v>0</v>
      </c>
      <c r="M10" s="105">
        <f>13442.13/1000</f>
        <v>13.442129999999999</v>
      </c>
      <c r="N10" s="106">
        <f t="shared" si="1"/>
        <v>4.5248786595058557E-2</v>
      </c>
      <c r="O10" s="106">
        <f t="shared" si="2"/>
        <v>0</v>
      </c>
      <c r="P10" s="106">
        <f t="shared" si="3"/>
        <v>2.0328274718868136E-2</v>
      </c>
      <c r="Q10" s="107">
        <v>0</v>
      </c>
      <c r="R10" s="108"/>
    </row>
    <row r="11" spans="1:18" ht="192.75" customHeight="1" x14ac:dyDescent="0.25">
      <c r="A11" s="400">
        <v>2</v>
      </c>
      <c r="B11" s="401"/>
      <c r="C11" s="420" t="s">
        <v>387</v>
      </c>
      <c r="D11" s="109" t="s">
        <v>385</v>
      </c>
      <c r="E11" s="105">
        <v>688044.21</v>
      </c>
      <c r="F11" s="105">
        <f t="shared" si="0"/>
        <v>521424.06839999999</v>
      </c>
      <c r="G11" s="105">
        <f>G12*F28</f>
        <v>99804.705000000002</v>
      </c>
      <c r="H11" s="105">
        <f>H12*F28</f>
        <v>246917.90759999998</v>
      </c>
      <c r="I11" s="105">
        <f>I12*F30</f>
        <v>174701.45580000003</v>
      </c>
      <c r="J11" s="105"/>
      <c r="K11" s="105">
        <f>K12*1.19*F33</f>
        <v>8486.4829769999997</v>
      </c>
      <c r="L11" s="105">
        <f>L12*1.19*F33</f>
        <v>11572.501647000001</v>
      </c>
      <c r="M11" s="105">
        <f>M12*1.266*F34</f>
        <v>3883.6190735999999</v>
      </c>
      <c r="N11" s="106">
        <f t="shared" si="1"/>
        <v>2.4476289311970878E-2</v>
      </c>
      <c r="O11" s="106">
        <f t="shared" si="2"/>
        <v>3.3376829853179302E-2</v>
      </c>
      <c r="P11" s="106">
        <f t="shared" si="3"/>
        <v>1.1200939692042456E-2</v>
      </c>
      <c r="Q11" s="107">
        <v>0</v>
      </c>
      <c r="R11" s="108">
        <f>N11+O11+P11+Q11</f>
        <v>6.9054058857192638E-2</v>
      </c>
    </row>
    <row r="12" spans="1:18" ht="100.9" hidden="1" customHeight="1" x14ac:dyDescent="0.25">
      <c r="A12" s="402"/>
      <c r="B12" s="402"/>
      <c r="C12" s="421"/>
      <c r="D12" s="109" t="s">
        <v>386</v>
      </c>
      <c r="E12" s="105">
        <v>116471.93</v>
      </c>
      <c r="F12" s="105">
        <f t="shared" si="0"/>
        <v>91466.75</v>
      </c>
      <c r="G12" s="105">
        <v>15053.5</v>
      </c>
      <c r="H12" s="105">
        <v>37242.519999999997</v>
      </c>
      <c r="I12" s="105">
        <v>39170.730000000003</v>
      </c>
      <c r="J12" s="105"/>
      <c r="K12" s="105">
        <v>1862.01</v>
      </c>
      <c r="L12" s="105">
        <v>2539.11</v>
      </c>
      <c r="M12" s="105">
        <v>784.56</v>
      </c>
      <c r="N12" s="106">
        <f t="shared" si="1"/>
        <v>3.5605195194586513E-2</v>
      </c>
      <c r="O12" s="106">
        <f t="shared" si="2"/>
        <v>4.8552643203058285E-2</v>
      </c>
      <c r="P12" s="106">
        <f t="shared" si="3"/>
        <v>1.5002288893112708E-2</v>
      </c>
      <c r="Q12" s="107">
        <v>0</v>
      </c>
      <c r="R12" s="108"/>
    </row>
    <row r="13" spans="1:18" ht="49.15" customHeight="1" x14ac:dyDescent="0.25">
      <c r="A13" s="400">
        <v>3</v>
      </c>
      <c r="B13" s="400" t="s">
        <v>342</v>
      </c>
      <c r="C13" s="422" t="s">
        <v>343</v>
      </c>
      <c r="D13" s="104" t="s">
        <v>388</v>
      </c>
      <c r="E13" s="105">
        <v>170961.79</v>
      </c>
      <c r="F13" s="105">
        <f t="shared" si="0"/>
        <v>129121.52160000001</v>
      </c>
      <c r="G13" s="105">
        <f>G14*G28</f>
        <v>91503.198799999998</v>
      </c>
      <c r="H13" s="105">
        <f>H14*G28</f>
        <v>37618.322800000002</v>
      </c>
      <c r="I13" s="105">
        <f>I14*G30</f>
        <v>0</v>
      </c>
      <c r="J13" s="105"/>
      <c r="K13" s="65">
        <f>K14*1.19*G33</f>
        <v>1996.481088</v>
      </c>
      <c r="L13" s="65">
        <f>L14*1.19*G33</f>
        <v>2500.7293079999995</v>
      </c>
      <c r="M13" s="65">
        <f>M14*1.266*G34</f>
        <v>200.53819800000002</v>
      </c>
      <c r="N13" s="106">
        <f t="shared" si="1"/>
        <v>1.5462031915832069E-2</v>
      </c>
      <c r="O13" s="106">
        <f t="shared" si="2"/>
        <v>1.936725401786157E-2</v>
      </c>
      <c r="P13" s="106">
        <f t="shared" si="3"/>
        <v>1.5530966140659234E-3</v>
      </c>
      <c r="Q13" s="107">
        <v>4.5614105389631997E-3</v>
      </c>
      <c r="R13" s="108">
        <f>N13+O13+P13+Q13</f>
        <v>4.0943793086722767E-2</v>
      </c>
    </row>
    <row r="14" spans="1:18" ht="57" hidden="1" customHeight="1" x14ac:dyDescent="0.25">
      <c r="A14" s="402"/>
      <c r="B14" s="401"/>
      <c r="C14" s="423"/>
      <c r="D14" s="104" t="s">
        <v>386</v>
      </c>
      <c r="E14" s="105">
        <v>29033.31</v>
      </c>
      <c r="F14" s="105">
        <f t="shared" si="0"/>
        <v>22378.080000000002</v>
      </c>
      <c r="G14" s="105">
        <v>15858.44</v>
      </c>
      <c r="H14" s="105">
        <v>6519.64</v>
      </c>
      <c r="I14" s="105">
        <v>0</v>
      </c>
      <c r="J14" s="105"/>
      <c r="K14" s="65">
        <v>420.48</v>
      </c>
      <c r="L14" s="65">
        <v>526.67999999999995</v>
      </c>
      <c r="M14" s="65">
        <v>39.700000000000003</v>
      </c>
      <c r="N14" s="106">
        <f t="shared" si="1"/>
        <v>1.8789815748267949E-2</v>
      </c>
      <c r="O14" s="106">
        <f t="shared" si="2"/>
        <v>2.3535531198386989E-2</v>
      </c>
      <c r="P14" s="106">
        <f t="shared" si="3"/>
        <v>1.7740574705247278E-3</v>
      </c>
      <c r="Q14" s="107">
        <v>4.9753003421204997E-3</v>
      </c>
      <c r="R14" s="108"/>
    </row>
    <row r="15" spans="1:18" ht="67.900000000000006" customHeight="1" x14ac:dyDescent="0.25">
      <c r="A15" s="400">
        <v>4</v>
      </c>
      <c r="B15" s="401"/>
      <c r="C15" s="424" t="s">
        <v>344</v>
      </c>
      <c r="D15" s="110" t="s">
        <v>388</v>
      </c>
      <c r="E15" s="105">
        <v>725870.83</v>
      </c>
      <c r="F15" s="105">
        <v>551588.679</v>
      </c>
      <c r="G15" s="105">
        <v>319494.33</v>
      </c>
      <c r="H15" s="105">
        <v>231687.44</v>
      </c>
      <c r="I15" s="105">
        <v>406.85</v>
      </c>
      <c r="J15" s="105"/>
      <c r="K15" s="105">
        <v>12415.71</v>
      </c>
      <c r="L15" s="105">
        <v>14808.286339</v>
      </c>
      <c r="M15" s="105">
        <v>3822.96</v>
      </c>
      <c r="N15" s="106">
        <f t="shared" si="1"/>
        <v>2.2525618000754994E-2</v>
      </c>
      <c r="O15" s="106">
        <f t="shared" si="2"/>
        <v>2.6866429814977371E-2</v>
      </c>
      <c r="P15" s="106">
        <f t="shared" si="3"/>
        <v>6.9359333128887765E-3</v>
      </c>
      <c r="Q15" s="107">
        <v>3.5515340532281999E-3</v>
      </c>
      <c r="R15" s="108">
        <f>N15+O15+P15+Q15</f>
        <v>5.9879515181849342E-2</v>
      </c>
    </row>
    <row r="16" spans="1:18" ht="67.900000000000006" hidden="1" customHeight="1" x14ac:dyDescent="0.25">
      <c r="A16" s="402"/>
      <c r="B16" s="402"/>
      <c r="C16" s="425"/>
      <c r="D16" s="110" t="s">
        <v>386</v>
      </c>
      <c r="E16" s="105">
        <v>125177.97</v>
      </c>
      <c r="F16" s="105">
        <v>95613.7</v>
      </c>
      <c r="G16" s="105">
        <v>55371.64</v>
      </c>
      <c r="H16" s="105">
        <v>40153.81</v>
      </c>
      <c r="I16" s="105">
        <v>88.25</v>
      </c>
      <c r="J16" s="105"/>
      <c r="K16" s="105">
        <v>2724.12</v>
      </c>
      <c r="L16" s="105">
        <v>3249.07</v>
      </c>
      <c r="M16" s="105">
        <v>772.31</v>
      </c>
      <c r="N16" s="106">
        <f t="shared" si="1"/>
        <v>2.8517217139516222E-2</v>
      </c>
      <c r="O16" s="106">
        <f t="shared" si="2"/>
        <v>3.4012611298873757E-2</v>
      </c>
      <c r="P16" s="106">
        <f t="shared" si="3"/>
        <v>8.084861154802201E-3</v>
      </c>
      <c r="Q16" s="107">
        <v>3.8737899135989E-3</v>
      </c>
      <c r="R16" s="108"/>
    </row>
    <row r="17" spans="1:18" ht="67.900000000000006" customHeight="1" x14ac:dyDescent="0.25">
      <c r="A17" s="400">
        <v>5</v>
      </c>
      <c r="B17" s="415" t="s">
        <v>345</v>
      </c>
      <c r="C17" s="420" t="s">
        <v>389</v>
      </c>
      <c r="D17" s="104" t="s">
        <v>390</v>
      </c>
      <c r="E17" s="105">
        <v>561932.85</v>
      </c>
      <c r="F17" s="105">
        <f>G17+H17+I17</f>
        <v>399667.21620000002</v>
      </c>
      <c r="G17" s="105">
        <f>G18*I28</f>
        <v>163785.29599999997</v>
      </c>
      <c r="H17" s="105">
        <f>H18*I28</f>
        <v>147763.611</v>
      </c>
      <c r="I17" s="105">
        <f>I18*I30</f>
        <v>88118.309200000003</v>
      </c>
      <c r="J17" s="105"/>
      <c r="K17" s="105">
        <f>K18*1.19*I33</f>
        <v>19215.596995</v>
      </c>
      <c r="L17" s="105">
        <f>L18*1.19*I33</f>
        <v>0</v>
      </c>
      <c r="M17" s="105">
        <f>M18*1.266*I34</f>
        <v>1734.8322096000002</v>
      </c>
      <c r="N17" s="106">
        <f t="shared" si="1"/>
        <v>6.1677626090981597E-2</v>
      </c>
      <c r="O17" s="106">
        <f t="shared" si="2"/>
        <v>0</v>
      </c>
      <c r="P17" s="106">
        <f t="shared" si="3"/>
        <v>5.5684105147574799E-3</v>
      </c>
      <c r="Q17" s="107">
        <v>5.5643872525604002E-3</v>
      </c>
      <c r="R17" s="108">
        <f>N17+O17+P17+Q17</f>
        <v>7.2810423858299472E-2</v>
      </c>
    </row>
    <row r="18" spans="1:18" ht="67.900000000000006" hidden="1" customHeight="1" x14ac:dyDescent="0.25">
      <c r="A18" s="402"/>
      <c r="B18" s="415"/>
      <c r="C18" s="421"/>
      <c r="D18" s="104" t="s">
        <v>386</v>
      </c>
      <c r="E18" s="105">
        <v>94393.09</v>
      </c>
      <c r="F18" s="105">
        <f>G18+H18+I18</f>
        <v>69651.209999999992</v>
      </c>
      <c r="G18" s="105">
        <v>25792.959999999999</v>
      </c>
      <c r="H18" s="105">
        <v>23269.86</v>
      </c>
      <c r="I18" s="105">
        <v>20588.39</v>
      </c>
      <c r="J18" s="105"/>
      <c r="K18" s="105">
        <v>4087.99</v>
      </c>
      <c r="L18" s="105">
        <v>0</v>
      </c>
      <c r="M18" s="105">
        <v>343.44</v>
      </c>
      <c r="N18" s="106">
        <f t="shared" si="1"/>
        <v>8.3321545724440615E-2</v>
      </c>
      <c r="O18" s="106">
        <f t="shared" si="2"/>
        <v>0</v>
      </c>
      <c r="P18" s="106">
        <f t="shared" si="3"/>
        <v>7.0000052993284935E-3</v>
      </c>
      <c r="Q18" s="107">
        <v>9.4728844648146997E-3</v>
      </c>
      <c r="R18" s="108"/>
    </row>
    <row r="19" spans="1:18" ht="67.900000000000006" customHeight="1" x14ac:dyDescent="0.25">
      <c r="A19" s="400">
        <v>6</v>
      </c>
      <c r="B19" s="415"/>
      <c r="C19" s="420" t="s">
        <v>347</v>
      </c>
      <c r="D19" s="110" t="s">
        <v>388</v>
      </c>
      <c r="E19" s="105">
        <v>738823.57</v>
      </c>
      <c r="F19" s="105">
        <v>511472.86</v>
      </c>
      <c r="G19" s="105">
        <v>257334.67</v>
      </c>
      <c r="H19" s="105">
        <v>230898.09</v>
      </c>
      <c r="I19" s="105">
        <v>23240.1</v>
      </c>
      <c r="J19" s="105"/>
      <c r="K19" s="105">
        <v>19584.188309000001</v>
      </c>
      <c r="L19" s="105">
        <v>0</v>
      </c>
      <c r="M19" s="105">
        <v>2539.5687809999999</v>
      </c>
      <c r="N19" s="106">
        <f t="shared" si="1"/>
        <v>4.0112401119908464E-2</v>
      </c>
      <c r="O19" s="106">
        <f t="shared" si="2"/>
        <v>0</v>
      </c>
      <c r="P19" s="106">
        <f t="shared" si="3"/>
        <v>5.2015534168579755E-3</v>
      </c>
      <c r="Q19" s="107">
        <v>5.1286902198045999E-3</v>
      </c>
      <c r="R19" s="108">
        <f>N19+O19+P19+Q19</f>
        <v>5.0442644756571037E-2</v>
      </c>
    </row>
    <row r="20" spans="1:18" ht="67.900000000000006" hidden="1" customHeight="1" x14ac:dyDescent="0.25">
      <c r="A20" s="402"/>
      <c r="B20" s="415"/>
      <c r="C20" s="421"/>
      <c r="D20" s="110" t="s">
        <v>386</v>
      </c>
      <c r="E20" s="105">
        <v>128717.35</v>
      </c>
      <c r="F20" s="105">
        <v>89613.6</v>
      </c>
      <c r="G20" s="105">
        <v>44598.73</v>
      </c>
      <c r="H20" s="105">
        <v>40017</v>
      </c>
      <c r="I20" s="105">
        <v>4997.87</v>
      </c>
      <c r="J20" s="105"/>
      <c r="K20" s="105">
        <v>4023.79</v>
      </c>
      <c r="L20" s="105">
        <v>0</v>
      </c>
      <c r="M20" s="105">
        <v>481.05</v>
      </c>
      <c r="N20" s="106">
        <f t="shared" si="1"/>
        <v>4.7553687712674694E-2</v>
      </c>
      <c r="O20" s="106">
        <f t="shared" si="2"/>
        <v>0</v>
      </c>
      <c r="P20" s="106">
        <f t="shared" si="3"/>
        <v>5.685113158038109E-3</v>
      </c>
      <c r="Q20" s="107">
        <v>5.5940533914911996E-3</v>
      </c>
      <c r="R20" s="108"/>
    </row>
    <row r="21" spans="1:18" ht="67.900000000000006" customHeight="1" x14ac:dyDescent="0.25">
      <c r="A21" s="400">
        <v>7</v>
      </c>
      <c r="B21" s="400" t="s">
        <v>348</v>
      </c>
      <c r="C21" s="420" t="s">
        <v>349</v>
      </c>
      <c r="D21" s="110" t="s">
        <v>391</v>
      </c>
      <c r="E21" s="105">
        <v>16001185.93</v>
      </c>
      <c r="F21" s="105">
        <f>G21+H21+I21+J21</f>
        <v>6269109.2307000002</v>
      </c>
      <c r="G21" s="105">
        <f>123094.59*K28+325303.92*K29</f>
        <v>2908258.6863000002</v>
      </c>
      <c r="H21" s="105">
        <f>110226.08*K28+375865.25*K29</f>
        <v>3158998.0832000002</v>
      </c>
      <c r="I21" s="105">
        <f>I22*K30</f>
        <v>201852.46120000002</v>
      </c>
      <c r="J21" s="105">
        <f>J22*K35</f>
        <v>0</v>
      </c>
      <c r="K21" s="105">
        <f>K22*K33*1.19</f>
        <v>48825.362634999998</v>
      </c>
      <c r="L21" s="105">
        <f>L22*1.19*K33</f>
        <v>73238.020449999996</v>
      </c>
      <c r="M21" s="105">
        <f>M22*K34*1.266</f>
        <v>11514.883123800002</v>
      </c>
      <c r="N21" s="106">
        <f t="shared" si="1"/>
        <v>8.0473539343916163E-3</v>
      </c>
      <c r="O21" s="106">
        <f t="shared" si="2"/>
        <v>1.2071027027925754E-2</v>
      </c>
      <c r="P21" s="106">
        <f t="shared" si="3"/>
        <v>1.8978730522309735E-3</v>
      </c>
      <c r="Q21" s="107">
        <v>5.9210415358545E-4</v>
      </c>
      <c r="R21" s="108">
        <f>N21+O21+P21+Q21</f>
        <v>2.2608358168133794E-2</v>
      </c>
    </row>
    <row r="22" spans="1:18" ht="67.900000000000006" hidden="1" customHeight="1" x14ac:dyDescent="0.25">
      <c r="A22" s="402"/>
      <c r="B22" s="402"/>
      <c r="C22" s="421"/>
      <c r="D22" s="111" t="s">
        <v>386</v>
      </c>
      <c r="E22" s="112">
        <v>2195184.4700000002</v>
      </c>
      <c r="F22" s="112">
        <f>G22+H22+I22+J22</f>
        <v>981651.63000000012</v>
      </c>
      <c r="G22" s="112">
        <f>123094.59+325303.92</f>
        <v>448398.51</v>
      </c>
      <c r="H22" s="112">
        <f>110226.08+375865.25</f>
        <v>486091.33</v>
      </c>
      <c r="I22" s="112">
        <v>47161.79</v>
      </c>
      <c r="J22" s="112">
        <v>0</v>
      </c>
      <c r="K22" s="112">
        <v>10387.27</v>
      </c>
      <c r="L22" s="112">
        <v>15580.9</v>
      </c>
      <c r="M22" s="112">
        <v>2279.5700000000002</v>
      </c>
      <c r="N22" s="113">
        <f t="shared" si="1"/>
        <v>1.1115444551007637E-2</v>
      </c>
      <c r="O22" s="113">
        <f t="shared" si="2"/>
        <v>1.6673161475998496E-2</v>
      </c>
      <c r="P22" s="113">
        <f t="shared" si="3"/>
        <v>2.4393737656901652E-3</v>
      </c>
      <c r="Q22" s="114">
        <v>7.7662380726578996E-4</v>
      </c>
      <c r="R22" s="115"/>
    </row>
    <row r="23" spans="1:18" ht="67.900000000000006" customHeight="1" x14ac:dyDescent="0.25">
      <c r="A23" s="116"/>
      <c r="B23" s="116"/>
      <c r="C23" s="117" t="s">
        <v>392</v>
      </c>
      <c r="D23" s="118"/>
      <c r="E23" s="119"/>
      <c r="F23" s="119"/>
      <c r="G23" s="119"/>
      <c r="H23" s="119"/>
      <c r="I23" s="119"/>
      <c r="J23" s="119"/>
      <c r="K23" s="119"/>
      <c r="L23" s="119"/>
      <c r="M23" s="119"/>
      <c r="N23" s="120">
        <f>(N9+N11+N13+N15+N17+N19+N21)/7</f>
        <v>2.9452156597255023E-2</v>
      </c>
      <c r="O23" s="120">
        <f>(O9+O11+O13+O15+O17+O19+O21)/7</f>
        <v>1.3097362959134858E-2</v>
      </c>
      <c r="P23" s="120">
        <f>(P9+P11+P13+P15+P17+P19+P21)/7</f>
        <v>6.9829983993947428E-3</v>
      </c>
      <c r="Q23" s="120">
        <f>(Q9+Q11+Q13+Q15+Q17+Q19+Q21)/7</f>
        <v>2.7711608883059786E-3</v>
      </c>
      <c r="R23" s="120">
        <f>N23+O23+P23+Q23</f>
        <v>5.2303678844090602E-2</v>
      </c>
    </row>
    <row r="24" spans="1:18" ht="67.900000000000006" customHeight="1" x14ac:dyDescent="0.25">
      <c r="A24" s="121"/>
      <c r="B24" s="121"/>
      <c r="C24" s="122"/>
      <c r="D24" s="123"/>
      <c r="E24" s="124"/>
      <c r="F24" s="124"/>
      <c r="G24" s="124"/>
      <c r="H24" s="124"/>
      <c r="I24" s="124"/>
      <c r="J24" s="124"/>
      <c r="K24" s="124"/>
      <c r="L24" s="124"/>
      <c r="M24" s="124"/>
      <c r="N24" s="125"/>
      <c r="O24" s="125"/>
      <c r="P24" s="125"/>
      <c r="Q24" s="77"/>
    </row>
    <row r="26" spans="1:18" ht="14.45" customHeight="1" outlineLevel="1" x14ac:dyDescent="0.25">
      <c r="D26" s="426" t="s">
        <v>393</v>
      </c>
      <c r="E26" s="426"/>
      <c r="F26" s="426"/>
      <c r="G26" s="426"/>
      <c r="H26" s="426"/>
      <c r="I26" s="426"/>
      <c r="J26" s="426"/>
      <c r="K26" s="426"/>
      <c r="L26" s="126"/>
      <c r="R26" s="127"/>
    </row>
    <row r="27" spans="1:18" outlineLevel="1" x14ac:dyDescent="0.25">
      <c r="D27" s="128"/>
      <c r="E27" s="128" t="s">
        <v>353</v>
      </c>
      <c r="F27" s="128" t="s">
        <v>354</v>
      </c>
      <c r="G27" s="128" t="s">
        <v>355</v>
      </c>
      <c r="H27" s="129" t="s">
        <v>356</v>
      </c>
      <c r="I27" s="129" t="s">
        <v>357</v>
      </c>
      <c r="J27" s="129" t="s">
        <v>358</v>
      </c>
      <c r="K27" s="116" t="s">
        <v>359</v>
      </c>
      <c r="L27" s="57"/>
    </row>
    <row r="28" spans="1:18" outlineLevel="1" x14ac:dyDescent="0.25">
      <c r="D28" s="427" t="s">
        <v>360</v>
      </c>
      <c r="E28" s="429">
        <v>6.09</v>
      </c>
      <c r="F28" s="431">
        <v>6.63</v>
      </c>
      <c r="G28" s="429">
        <v>5.77</v>
      </c>
      <c r="H28" s="433">
        <v>5.77</v>
      </c>
      <c r="I28" s="433">
        <v>6.35</v>
      </c>
      <c r="J28" s="429">
        <v>5.77</v>
      </c>
      <c r="K28" s="130">
        <v>6.29</v>
      </c>
      <c r="L28" s="92" t="s">
        <v>361</v>
      </c>
      <c r="M28" s="57"/>
    </row>
    <row r="29" spans="1:18" outlineLevel="1" x14ac:dyDescent="0.25">
      <c r="D29" s="428"/>
      <c r="E29" s="430"/>
      <c r="F29" s="432"/>
      <c r="G29" s="430"/>
      <c r="H29" s="434"/>
      <c r="I29" s="434"/>
      <c r="J29" s="430"/>
      <c r="K29" s="130">
        <v>6.56</v>
      </c>
      <c r="L29" s="92" t="s">
        <v>362</v>
      </c>
      <c r="M29" s="57"/>
    </row>
    <row r="30" spans="1:18" outlineLevel="1" x14ac:dyDescent="0.25">
      <c r="D30" s="131" t="s">
        <v>363</v>
      </c>
      <c r="E30" s="132">
        <v>4.46</v>
      </c>
      <c r="F30" s="128">
        <v>4.46</v>
      </c>
      <c r="G30" s="133">
        <v>4.6500000000000004</v>
      </c>
      <c r="H30" s="129">
        <v>4.6100000000000003</v>
      </c>
      <c r="I30" s="129">
        <v>4.28</v>
      </c>
      <c r="J30" s="130">
        <v>4.6500000000000004</v>
      </c>
      <c r="K30" s="130">
        <v>4.28</v>
      </c>
      <c r="L30" s="57"/>
    </row>
    <row r="31" spans="1:18" s="92" customFormat="1" outlineLevel="1" x14ac:dyDescent="0.25">
      <c r="D31" s="427" t="s">
        <v>337</v>
      </c>
      <c r="E31" s="429">
        <v>11.37</v>
      </c>
      <c r="F31" s="431">
        <v>13.56</v>
      </c>
      <c r="G31" s="429">
        <v>15.91</v>
      </c>
      <c r="H31" s="433">
        <v>15.91</v>
      </c>
      <c r="I31" s="433">
        <v>14.03</v>
      </c>
      <c r="J31" s="429">
        <v>15.91</v>
      </c>
      <c r="K31" s="130">
        <v>8.2899999999999991</v>
      </c>
      <c r="L31" s="92" t="s">
        <v>361</v>
      </c>
      <c r="R31" s="121"/>
    </row>
    <row r="32" spans="1:18" s="92" customFormat="1" outlineLevel="1" x14ac:dyDescent="0.25">
      <c r="D32" s="428"/>
      <c r="E32" s="430"/>
      <c r="F32" s="432"/>
      <c r="G32" s="430"/>
      <c r="H32" s="434"/>
      <c r="I32" s="434"/>
      <c r="J32" s="430"/>
      <c r="K32" s="130">
        <v>11.84</v>
      </c>
      <c r="L32" s="92" t="s">
        <v>362</v>
      </c>
      <c r="R32" s="121"/>
    </row>
    <row r="33" spans="4:18" s="92" customFormat="1" ht="15" customHeight="1" outlineLevel="1" x14ac:dyDescent="0.25">
      <c r="D33" s="134" t="s">
        <v>364</v>
      </c>
      <c r="E33" s="135">
        <v>3.83</v>
      </c>
      <c r="F33" s="136">
        <v>3.83</v>
      </c>
      <c r="G33" s="137">
        <v>3.99</v>
      </c>
      <c r="H33" s="138">
        <v>3.83</v>
      </c>
      <c r="I33" s="138">
        <v>3.95</v>
      </c>
      <c r="J33" s="139">
        <v>4.09</v>
      </c>
      <c r="K33" s="130">
        <v>3.95</v>
      </c>
      <c r="L33" s="92" t="s">
        <v>394</v>
      </c>
      <c r="R33" s="121"/>
    </row>
    <row r="34" spans="4:18" s="92" customFormat="1" outlineLevel="1" x14ac:dyDescent="0.25">
      <c r="D34" s="134" t="s">
        <v>365</v>
      </c>
      <c r="E34" s="135">
        <v>3.91</v>
      </c>
      <c r="F34" s="136">
        <v>3.91</v>
      </c>
      <c r="G34" s="137">
        <v>3.99</v>
      </c>
      <c r="H34" s="138">
        <v>3.91</v>
      </c>
      <c r="I34" s="138">
        <v>3.99</v>
      </c>
      <c r="J34" s="139">
        <v>4.17</v>
      </c>
      <c r="K34" s="130">
        <v>3.99</v>
      </c>
      <c r="L34" s="92" t="s">
        <v>394</v>
      </c>
      <c r="R34" s="121"/>
    </row>
    <row r="35" spans="4:18" s="92" customFormat="1" outlineLevel="1" x14ac:dyDescent="0.25">
      <c r="D35" s="131" t="s">
        <v>308</v>
      </c>
      <c r="E35" s="132">
        <v>8.7899999999999991</v>
      </c>
      <c r="F35" s="128">
        <v>8.7899999999999991</v>
      </c>
      <c r="G35" s="133">
        <v>9.19</v>
      </c>
      <c r="H35" s="129">
        <v>9.1</v>
      </c>
      <c r="I35" s="129">
        <v>8.42</v>
      </c>
      <c r="J35" s="130">
        <v>9.19</v>
      </c>
      <c r="K35" s="130">
        <v>8.42</v>
      </c>
      <c r="R35" s="121"/>
    </row>
    <row r="36" spans="4:18" s="92" customFormat="1" x14ac:dyDescent="0.25">
      <c r="R36" s="121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8" t="s">
        <v>10</v>
      </c>
      <c r="B2" s="328"/>
      <c r="C2" s="328"/>
      <c r="D2" s="328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3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31"/>
    </row>
    <row r="5" spans="1:4" x14ac:dyDescent="0.25">
      <c r="A5" s="6"/>
      <c r="B5" s="1"/>
      <c r="C5" s="1"/>
    </row>
    <row r="6" spans="1:4" x14ac:dyDescent="0.25">
      <c r="A6" s="328" t="s">
        <v>12</v>
      </c>
      <c r="B6" s="328"/>
      <c r="C6" s="328"/>
      <c r="D6" s="328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>
        <f>'4.5 РМ'!B36/1000</f>
        <v>54.924724898605838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>
        <f>'4.5 РМ'!B32/1000</f>
        <v>0</v>
      </c>
    </row>
    <row r="12" spans="1:4" ht="25.5" hidden="1" customHeight="1" outlineLevel="1" x14ac:dyDescent="0.25">
      <c r="A12" s="8" t="s">
        <v>22</v>
      </c>
      <c r="B12" s="9" t="s">
        <v>23</v>
      </c>
      <c r="C12" s="3">
        <f>'4.5 РМ'!B23/1000</f>
        <v>43.258789999999998</v>
      </c>
    </row>
    <row r="13" spans="1:4" ht="26.45" hidden="1" customHeight="1" outlineLevel="1" x14ac:dyDescent="0.25">
      <c r="A13" s="8" t="s">
        <v>24</v>
      </c>
      <c r="B13" s="9" t="s">
        <v>25</v>
      </c>
      <c r="C13" s="3">
        <f>'4.5 РМ'!B36/1000</f>
        <v>54.924724898605838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32" t="s">
        <v>5</v>
      </c>
      <c r="B15" s="333" t="s">
        <v>15</v>
      </c>
      <c r="C15" s="333"/>
      <c r="D15" s="333"/>
    </row>
    <row r="16" spans="1:4" x14ac:dyDescent="0.25">
      <c r="A16" s="332"/>
      <c r="B16" s="332" t="s">
        <v>17</v>
      </c>
      <c r="C16" s="333" t="s">
        <v>28</v>
      </c>
      <c r="D16" s="333"/>
    </row>
    <row r="17" spans="1:4" ht="39" customHeight="1" x14ac:dyDescent="0.25">
      <c r="A17" s="332"/>
      <c r="B17" s="332"/>
      <c r="C17" s="10" t="s">
        <v>21</v>
      </c>
      <c r="D17" s="11" t="s">
        <v>23</v>
      </c>
    </row>
    <row r="18" spans="1:4" x14ac:dyDescent="0.25">
      <c r="A18" s="143" t="str">
        <f>B4</f>
        <v>И5-05-02</v>
      </c>
      <c r="B18" s="12">
        <f>C9</f>
        <v>54.924724898605838</v>
      </c>
      <c r="C18" s="12">
        <f>C11</f>
        <v>0</v>
      </c>
      <c r="D18" s="12">
        <f>C12</f>
        <v>43.258789999999998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34" t="s">
        <v>29</v>
      </c>
      <c r="B2" s="334"/>
      <c r="C2" s="334"/>
      <c r="D2" s="334"/>
    </row>
    <row r="3" spans="1:10" x14ac:dyDescent="0.25">
      <c r="H3" s="147" t="s">
        <v>30</v>
      </c>
      <c r="I3" s="147" t="s">
        <v>31</v>
      </c>
      <c r="J3" s="147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40">
        <v>3985.09</v>
      </c>
      <c r="I4" s="140">
        <v>3153.63</v>
      </c>
      <c r="J4" s="140">
        <v>94532.14</v>
      </c>
    </row>
    <row r="5" spans="1:10" ht="102" customHeight="1" x14ac:dyDescent="0.25">
      <c r="A5" s="2">
        <v>1</v>
      </c>
      <c r="B5" s="9" t="s">
        <v>37</v>
      </c>
      <c r="C5" s="153" t="s">
        <v>38</v>
      </c>
      <c r="D5" s="18">
        <f>G5</f>
        <v>2.1285154861481449E-2</v>
      </c>
      <c r="F5" s="16">
        <v>2164.08</v>
      </c>
      <c r="G5" s="19">
        <f>F5/$G$4</f>
        <v>2.1285154861481449E-2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53" t="s">
        <v>40</v>
      </c>
      <c r="D6" s="18">
        <f>G6</f>
        <v>1.7910835021952211E-2</v>
      </c>
      <c r="F6" s="16">
        <v>1821.01</v>
      </c>
      <c r="G6" s="19">
        <f>F6/$G$4</f>
        <v>1.7910835021952211E-2</v>
      </c>
      <c r="H6" s="17"/>
      <c r="I6" s="17"/>
    </row>
    <row r="7" spans="1:10" ht="25.5" customHeight="1" x14ac:dyDescent="0.25">
      <c r="A7" s="144">
        <v>3</v>
      </c>
      <c r="B7" s="154" t="s">
        <v>41</v>
      </c>
      <c r="C7" s="155" t="s">
        <v>42</v>
      </c>
      <c r="D7" s="18">
        <f>G7</f>
        <v>3.1018032108708436E-2</v>
      </c>
      <c r="F7" s="20">
        <v>3153.63</v>
      </c>
      <c r="G7" s="19">
        <f>F7/$G$4</f>
        <v>3.1018032108708436E-2</v>
      </c>
      <c r="H7" s="17"/>
      <c r="I7" s="21"/>
    </row>
    <row r="8" spans="1:10" ht="70.5" customHeight="1" x14ac:dyDescent="0.25">
      <c r="A8" s="145">
        <v>4</v>
      </c>
      <c r="B8" s="156" t="s">
        <v>43</v>
      </c>
      <c r="C8" s="157" t="s">
        <v>44</v>
      </c>
      <c r="D8" s="18">
        <f>G8</f>
        <v>0.92978597800785789</v>
      </c>
      <c r="F8" s="20">
        <v>94532.14</v>
      </c>
      <c r="G8" s="19">
        <f>F8/$G$4</f>
        <v>0.92978597800785789</v>
      </c>
      <c r="H8" s="17"/>
      <c r="I8" s="21"/>
    </row>
    <row r="9" spans="1:10" ht="14.45" customHeight="1" x14ac:dyDescent="0.25">
      <c r="F9" s="146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2"/>
  <sheetViews>
    <sheetView view="pageBreakPreview" topLeftCell="A13" zoomScale="70" zoomScaleNormal="55" workbookViewId="0">
      <selection activeCell="E25" sqref="E25"/>
    </sheetView>
  </sheetViews>
  <sheetFormatPr defaultColWidth="9.140625" defaultRowHeight="15.75" x14ac:dyDescent="0.25"/>
  <cols>
    <col min="1" max="2" width="9.140625" style="165"/>
    <col min="3" max="3" width="36.85546875" style="165" customWidth="1"/>
    <col min="4" max="4" width="36.5703125" style="165" customWidth="1"/>
    <col min="5" max="5" width="17.5703125" style="165" customWidth="1"/>
    <col min="6" max="6" width="18.7109375" style="165" customWidth="1"/>
    <col min="7" max="7" width="9.140625" style="165"/>
  </cols>
  <sheetData>
    <row r="3" spans="2:4" x14ac:dyDescent="0.25">
      <c r="B3" s="335" t="s">
        <v>45</v>
      </c>
      <c r="C3" s="335"/>
      <c r="D3" s="335"/>
    </row>
    <row r="4" spans="2:4" x14ac:dyDescent="0.25">
      <c r="B4" s="336" t="s">
        <v>46</v>
      </c>
      <c r="C4" s="336"/>
      <c r="D4" s="336"/>
    </row>
    <row r="5" spans="2:4" x14ac:dyDescent="0.25">
      <c r="B5" s="166"/>
      <c r="C5" s="166"/>
      <c r="D5" s="166"/>
    </row>
    <row r="6" spans="2:4" x14ac:dyDescent="0.25">
      <c r="B6" s="166"/>
      <c r="C6" s="166"/>
      <c r="D6" s="166"/>
    </row>
    <row r="7" spans="2:4" ht="42.75" customHeight="1" x14ac:dyDescent="0.25">
      <c r="B7" s="337" t="s">
        <v>398</v>
      </c>
      <c r="C7" s="338"/>
      <c r="D7" s="338"/>
    </row>
    <row r="8" spans="2:4" ht="31.5" customHeight="1" x14ac:dyDescent="0.25">
      <c r="B8" s="338" t="s">
        <v>412</v>
      </c>
      <c r="C8" s="338"/>
      <c r="D8" s="338"/>
    </row>
    <row r="9" spans="2:4" x14ac:dyDescent="0.25">
      <c r="B9" s="339" t="s">
        <v>395</v>
      </c>
      <c r="C9" s="338"/>
      <c r="D9" s="338"/>
    </row>
    <row r="10" spans="2:4" x14ac:dyDescent="0.25">
      <c r="B10" s="275"/>
    </row>
    <row r="11" spans="2:4" x14ac:dyDescent="0.25">
      <c r="B11" s="276" t="s">
        <v>33</v>
      </c>
      <c r="C11" s="276" t="s">
        <v>47</v>
      </c>
      <c r="D11" s="167" t="s">
        <v>48</v>
      </c>
    </row>
    <row r="12" spans="2:4" ht="157.5" customHeight="1" x14ac:dyDescent="0.25">
      <c r="B12" s="276">
        <v>1</v>
      </c>
      <c r="C12" s="167" t="s">
        <v>49</v>
      </c>
      <c r="D12" s="326" t="s">
        <v>397</v>
      </c>
    </row>
    <row r="13" spans="2:4" ht="31.5" customHeight="1" x14ac:dyDescent="0.25">
      <c r="B13" s="276">
        <v>2</v>
      </c>
      <c r="C13" s="167" t="s">
        <v>50</v>
      </c>
      <c r="D13" s="326" t="s">
        <v>404</v>
      </c>
    </row>
    <row r="14" spans="2:4" x14ac:dyDescent="0.25">
      <c r="B14" s="276">
        <v>3</v>
      </c>
      <c r="C14" s="167" t="s">
        <v>51</v>
      </c>
      <c r="D14" s="326" t="s">
        <v>405</v>
      </c>
    </row>
    <row r="15" spans="2:4" x14ac:dyDescent="0.25">
      <c r="B15" s="276">
        <v>4</v>
      </c>
      <c r="C15" s="167" t="s">
        <v>52</v>
      </c>
      <c r="D15" s="324">
        <v>1</v>
      </c>
    </row>
    <row r="16" spans="2:4" ht="94.5" customHeight="1" x14ac:dyDescent="0.25">
      <c r="B16" s="276">
        <v>5</v>
      </c>
      <c r="C16" s="169" t="s">
        <v>53</v>
      </c>
      <c r="D16" s="326" t="s">
        <v>396</v>
      </c>
    </row>
    <row r="17" spans="2:6" ht="78.75" customHeight="1" x14ac:dyDescent="0.25">
      <c r="B17" s="276">
        <v>6</v>
      </c>
      <c r="C17" s="169" t="s">
        <v>54</v>
      </c>
      <c r="D17" s="170">
        <f>D18+D19</f>
        <v>202.29050290000001</v>
      </c>
    </row>
    <row r="18" spans="2:6" x14ac:dyDescent="0.25">
      <c r="B18" s="171" t="s">
        <v>55</v>
      </c>
      <c r="C18" s="167" t="s">
        <v>56</v>
      </c>
      <c r="D18" s="170">
        <f>'Прил.2 Расч стоим'!F14</f>
        <v>2.8674809999999997</v>
      </c>
    </row>
    <row r="19" spans="2:6" ht="15.75" customHeight="1" x14ac:dyDescent="0.25">
      <c r="B19" s="171" t="s">
        <v>57</v>
      </c>
      <c r="C19" s="167" t="s">
        <v>58</v>
      </c>
      <c r="D19" s="170">
        <f>'Прил.2 Расч стоим'!H14</f>
        <v>199.42302190000001</v>
      </c>
    </row>
    <row r="20" spans="2:6" ht="16.5" customHeight="1" x14ac:dyDescent="0.25">
      <c r="B20" s="171" t="s">
        <v>59</v>
      </c>
      <c r="C20" s="167" t="s">
        <v>60</v>
      </c>
      <c r="D20" s="170"/>
      <c r="F20" s="172"/>
    </row>
    <row r="21" spans="2:6" ht="35.25" customHeight="1" x14ac:dyDescent="0.25">
      <c r="B21" s="171" t="s">
        <v>61</v>
      </c>
      <c r="C21" s="173" t="s">
        <v>62</v>
      </c>
      <c r="D21" s="170"/>
    </row>
    <row r="22" spans="2:6" x14ac:dyDescent="0.25">
      <c r="B22" s="276">
        <v>7</v>
      </c>
      <c r="C22" s="173" t="s">
        <v>63</v>
      </c>
      <c r="D22" s="174" t="s">
        <v>413</v>
      </c>
    </row>
    <row r="23" spans="2:6" ht="123" customHeight="1" x14ac:dyDescent="0.25">
      <c r="B23" s="276">
        <v>8</v>
      </c>
      <c r="C23" s="175" t="s">
        <v>64</v>
      </c>
      <c r="D23" s="170">
        <f>D17</f>
        <v>202.29050290000001</v>
      </c>
    </row>
    <row r="24" spans="2:6" ht="60.75" customHeight="1" x14ac:dyDescent="0.25">
      <c r="B24" s="276">
        <v>9</v>
      </c>
      <c r="C24" s="169" t="s">
        <v>65</v>
      </c>
      <c r="D24" s="170">
        <f>D17/D15</f>
        <v>202.29050290000001</v>
      </c>
    </row>
    <row r="25" spans="2:6" ht="118.5" customHeight="1" x14ac:dyDescent="0.25">
      <c r="B25" s="276">
        <v>10</v>
      </c>
      <c r="C25" s="167" t="s">
        <v>66</v>
      </c>
      <c r="D25" s="167"/>
    </row>
    <row r="26" spans="2:6" x14ac:dyDescent="0.25">
      <c r="B26" s="176"/>
      <c r="C26" s="177"/>
      <c r="D26" s="177"/>
    </row>
    <row r="27" spans="2:6" ht="37.5" customHeight="1" x14ac:dyDescent="0.25">
      <c r="B27" s="178"/>
    </row>
    <row r="28" spans="2:6" x14ac:dyDescent="0.25">
      <c r="B28" s="165" t="s">
        <v>67</v>
      </c>
    </row>
    <row r="29" spans="2:6" x14ac:dyDescent="0.25">
      <c r="B29" s="178" t="s">
        <v>68</v>
      </c>
    </row>
    <row r="31" spans="2:6" x14ac:dyDescent="0.25">
      <c r="B31" s="165" t="s">
        <v>69</v>
      </c>
    </row>
    <row r="32" spans="2:6" x14ac:dyDescent="0.25">
      <c r="B32" s="178" t="s">
        <v>70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4" customWidth="1"/>
    <col min="2" max="2" width="20.5703125" style="14" customWidth="1"/>
    <col min="3" max="3" width="10.5703125" style="14" customWidth="1"/>
    <col min="4" max="4" width="10.85546875" style="14" customWidth="1"/>
    <col min="5" max="5" width="17.42578125" style="14" customWidth="1"/>
    <col min="6" max="8" width="9.140625" style="14"/>
    <col min="9" max="9" width="9.28515625" style="14" customWidth="1"/>
    <col min="10" max="10" width="10.140625" style="14" customWidth="1"/>
    <col min="11" max="11" width="9.140625" style="14"/>
    <col min="12" max="12" width="9.140625" style="5"/>
  </cols>
  <sheetData>
    <row r="1" spans="1:10" s="26" customFormat="1" ht="29.45" customHeight="1" x14ac:dyDescent="0.2">
      <c r="A1" s="334" t="s">
        <v>71</v>
      </c>
      <c r="B1" s="334"/>
      <c r="C1" s="334"/>
      <c r="D1" s="334"/>
    </row>
    <row r="2" spans="1:10" x14ac:dyDescent="0.25">
      <c r="A2" s="340" t="str">
        <f>'4.1 Отдел 1'!A10</f>
        <v>И5-05-02</v>
      </c>
      <c r="B2" s="340"/>
      <c r="C2" s="340"/>
      <c r="D2" s="340"/>
    </row>
    <row r="3" spans="1:10" x14ac:dyDescent="0.25">
      <c r="A3" s="341"/>
      <c r="B3" s="341"/>
      <c r="C3" s="341"/>
      <c r="D3" s="341"/>
    </row>
    <row r="4" spans="1:10" ht="51.75" customHeight="1" x14ac:dyDescent="0.25">
      <c r="A4" s="331" t="e">
        <f>#REF!</f>
        <v>#REF!</v>
      </c>
      <c r="B4" s="331"/>
      <c r="C4" s="331"/>
      <c r="D4" s="331"/>
    </row>
    <row r="5" spans="1:10" ht="15" customHeight="1" x14ac:dyDescent="0.25">
      <c r="A5" s="331"/>
      <c r="B5" s="342"/>
      <c r="C5" s="342"/>
      <c r="D5" s="342"/>
    </row>
    <row r="6" spans="1:10" x14ac:dyDescent="0.25">
      <c r="A6" s="4"/>
      <c r="B6" s="4"/>
      <c r="C6" s="4"/>
      <c r="D6" s="4"/>
    </row>
    <row r="7" spans="1:10" ht="52.9" customHeight="1" x14ac:dyDescent="0.25">
      <c r="A7" s="8" t="s">
        <v>72</v>
      </c>
      <c r="B7" s="2" t="s">
        <v>73</v>
      </c>
      <c r="C7" s="2" t="s">
        <v>74</v>
      </c>
      <c r="D7" s="2" t="s">
        <v>75</v>
      </c>
    </row>
    <row r="8" spans="1:10" x14ac:dyDescent="0.25">
      <c r="A8" s="27" t="s">
        <v>76</v>
      </c>
      <c r="B8" s="28">
        <f>'Прил.5 Расчет СМР и ОБ'!G15</f>
        <v>39.14</v>
      </c>
      <c r="C8" s="29">
        <f t="shared" ref="C8:C15" si="0">B8/$B$21</f>
        <v>2.028210469587207E-2</v>
      </c>
      <c r="D8" s="29">
        <f t="shared" ref="D8:D15" si="1">B8/$B$35</f>
        <v>7.1261167119643593E-4</v>
      </c>
      <c r="I8" s="30"/>
      <c r="J8" s="30"/>
    </row>
    <row r="9" spans="1:10" x14ac:dyDescent="0.25">
      <c r="A9" s="27" t="s">
        <v>77</v>
      </c>
      <c r="B9" s="28">
        <f>'Прил.5 Расчет СМР и ОБ'!G21</f>
        <v>63.08</v>
      </c>
      <c r="C9" s="29">
        <f t="shared" si="0"/>
        <v>3.2687663878784114E-2</v>
      </c>
      <c r="D9" s="29">
        <f t="shared" si="1"/>
        <v>1.1484809458117316E-3</v>
      </c>
      <c r="I9" s="30"/>
      <c r="J9" s="30"/>
    </row>
    <row r="10" spans="1:10" x14ac:dyDescent="0.25">
      <c r="A10" s="27" t="s">
        <v>78</v>
      </c>
      <c r="B10" s="28">
        <f>'Прил.5 Расчет СМР и ОБ'!G23</f>
        <v>4.5</v>
      </c>
      <c r="C10" s="29">
        <f t="shared" si="0"/>
        <v>2.3318720268631662E-3</v>
      </c>
      <c r="D10" s="29">
        <f t="shared" si="1"/>
        <v>8.1930314777311228E-5</v>
      </c>
      <c r="I10" s="30"/>
      <c r="J10" s="30"/>
    </row>
    <row r="11" spans="1:10" x14ac:dyDescent="0.25">
      <c r="A11" s="27" t="s">
        <v>79</v>
      </c>
      <c r="B11" s="28">
        <f>B9+B10</f>
        <v>67.58</v>
      </c>
      <c r="C11" s="29">
        <f t="shared" si="0"/>
        <v>3.5019535905647277E-2</v>
      </c>
      <c r="D11" s="29">
        <f t="shared" si="1"/>
        <v>1.2304112605890428E-3</v>
      </c>
      <c r="I11" s="30"/>
      <c r="J11" s="30"/>
    </row>
    <row r="12" spans="1:10" x14ac:dyDescent="0.25">
      <c r="A12" s="27" t="s">
        <v>80</v>
      </c>
      <c r="B12" s="28">
        <f>'Прил.5 Расчет СМР и ОБ'!G17</f>
        <v>23.28</v>
      </c>
      <c r="C12" s="29">
        <f t="shared" si="0"/>
        <v>1.206355128563878E-2</v>
      </c>
      <c r="D12" s="29">
        <f t="shared" si="1"/>
        <v>4.2385282844795678E-4</v>
      </c>
      <c r="I12" s="30"/>
      <c r="J12" s="30"/>
    </row>
    <row r="13" spans="1:10" x14ac:dyDescent="0.25">
      <c r="A13" s="27" t="s">
        <v>81</v>
      </c>
      <c r="B13" s="28">
        <f>'Прил.5 Расчет СМР и ОБ'!G41</f>
        <v>199.95</v>
      </c>
      <c r="C13" s="29">
        <f t="shared" si="0"/>
        <v>0.10361284706028667</v>
      </c>
      <c r="D13" s="29">
        <f t="shared" si="1"/>
        <v>3.6404369866051955E-3</v>
      </c>
      <c r="I13" s="30"/>
      <c r="J13" s="30"/>
    </row>
    <row r="14" spans="1:10" x14ac:dyDescent="0.25">
      <c r="A14" s="27" t="s">
        <v>82</v>
      </c>
      <c r="B14" s="28">
        <f>'Прил.5 Расчет СМР и ОБ'!G51</f>
        <v>24.06</v>
      </c>
      <c r="C14" s="29">
        <f t="shared" si="0"/>
        <v>1.2467742436961728E-2</v>
      </c>
      <c r="D14" s="29">
        <f t="shared" si="1"/>
        <v>4.3805408300935737E-4</v>
      </c>
      <c r="I14" s="30"/>
      <c r="J14" s="30"/>
    </row>
    <row r="15" spans="1:10" x14ac:dyDescent="0.25">
      <c r="A15" s="27" t="s">
        <v>83</v>
      </c>
      <c r="B15" s="28">
        <f>B13+B14</f>
        <v>224.01</v>
      </c>
      <c r="C15" s="29">
        <f t="shared" si="0"/>
        <v>0.11608058949724841</v>
      </c>
      <c r="D15" s="29">
        <f t="shared" si="1"/>
        <v>4.0784910696145529E-3</v>
      </c>
      <c r="I15" s="30"/>
      <c r="J15" s="30"/>
    </row>
    <row r="16" spans="1:10" x14ac:dyDescent="0.25">
      <c r="A16" s="27" t="s">
        <v>84</v>
      </c>
      <c r="B16" s="28">
        <f>B8+B11+B15</f>
        <v>330.73</v>
      </c>
      <c r="C16" s="29"/>
      <c r="D16" s="29"/>
      <c r="I16" s="30"/>
      <c r="J16" s="30"/>
    </row>
    <row r="17" spans="1:10" x14ac:dyDescent="0.25">
      <c r="A17" s="27" t="s">
        <v>85</v>
      </c>
      <c r="B17" s="28">
        <f>'Прил.5 Расчет СМР и ОБ'!G55</f>
        <v>569.17999999999995</v>
      </c>
      <c r="C17" s="29">
        <f>B17/$B$21</f>
        <v>0.29494553783332816</v>
      </c>
      <c r="D17" s="29">
        <f>B17/$B$35</f>
        <v>1.0362910347766667E-2</v>
      </c>
      <c r="I17" s="30"/>
      <c r="J17" s="30"/>
    </row>
    <row r="18" spans="1:10" x14ac:dyDescent="0.25">
      <c r="A18" s="27" t="s">
        <v>86</v>
      </c>
      <c r="B18" s="31">
        <f>B17/(B8+B12)</f>
        <v>9.1185517462351804</v>
      </c>
      <c r="C18" s="29"/>
      <c r="D18" s="29"/>
      <c r="I18" s="30"/>
      <c r="J18" s="30"/>
    </row>
    <row r="19" spans="1:10" x14ac:dyDescent="0.25">
      <c r="A19" s="27" t="s">
        <v>87</v>
      </c>
      <c r="B19" s="28">
        <f>'Прил.5 Расчет СМР и ОБ'!G54</f>
        <v>1029.8699999999999</v>
      </c>
      <c r="C19" s="29">
        <f>B19/$B$21</f>
        <v>0.53367223206790415</v>
      </c>
      <c r="D19" s="29">
        <f>B19/$B$35</f>
        <v>1.8750571839935445E-2</v>
      </c>
      <c r="I19" s="30"/>
      <c r="J19" s="30"/>
    </row>
    <row r="20" spans="1:10" x14ac:dyDescent="0.25">
      <c r="A20" s="27" t="s">
        <v>88</v>
      </c>
      <c r="B20" s="31">
        <f>B19/(B8+B12)</f>
        <v>16.49903876962512</v>
      </c>
      <c r="C20" s="29"/>
      <c r="D20" s="29"/>
      <c r="J20" s="30"/>
    </row>
    <row r="21" spans="1:10" x14ac:dyDescent="0.25">
      <c r="A21" s="27" t="s">
        <v>89</v>
      </c>
      <c r="B21" s="28">
        <f>B16+B17+B19</f>
        <v>1929.7799999999997</v>
      </c>
      <c r="C21" s="29">
        <f>B21/$B$21</f>
        <v>1</v>
      </c>
      <c r="D21" s="29">
        <f>B21/$B$35</f>
        <v>3.5134996189102145E-2</v>
      </c>
      <c r="J21" s="30"/>
    </row>
    <row r="22" spans="1:10" ht="26.45" customHeight="1" x14ac:dyDescent="0.25">
      <c r="A22" s="27" t="s">
        <v>90</v>
      </c>
      <c r="B22" s="28">
        <f>'Прил.6 Расчет ОБ'!G14</f>
        <v>43258.79</v>
      </c>
      <c r="C22" s="29"/>
      <c r="D22" s="29">
        <f>B22/$B$35</f>
        <v>0.78760139590791178</v>
      </c>
      <c r="J22" s="30"/>
    </row>
    <row r="23" spans="1:10" ht="26.45" customHeight="1" x14ac:dyDescent="0.25">
      <c r="A23" s="27" t="s">
        <v>91</v>
      </c>
      <c r="B23" s="28">
        <f>'Прил.6 Расчет ОБ'!G13</f>
        <v>43258.79</v>
      </c>
      <c r="C23" s="29"/>
      <c r="D23" s="29">
        <f>B23/$B$35</f>
        <v>0.78760139590791178</v>
      </c>
      <c r="J23" s="30"/>
    </row>
    <row r="24" spans="1:10" x14ac:dyDescent="0.25">
      <c r="A24" s="27" t="s">
        <v>92</v>
      </c>
      <c r="B24" s="28">
        <f>'Прил.5 Расчет СМР и ОБ'!G57</f>
        <v>45188.57</v>
      </c>
      <c r="C24" s="29"/>
      <c r="D24" s="29">
        <f>B24/$B$35</f>
        <v>0.82273639209701399</v>
      </c>
      <c r="J24" s="30"/>
    </row>
    <row r="25" spans="1:10" ht="26.45" customHeight="1" x14ac:dyDescent="0.25">
      <c r="A25" s="27" t="s">
        <v>93</v>
      </c>
      <c r="B25" s="28"/>
      <c r="C25" s="29"/>
      <c r="D25" s="29"/>
      <c r="J25" s="30"/>
    </row>
    <row r="26" spans="1:10" x14ac:dyDescent="0.25">
      <c r="A26" s="27" t="s">
        <v>94</v>
      </c>
      <c r="B26" s="28">
        <f>'4.7 Прил.6 Расчет Прочие'!I9*1000</f>
        <v>278.41007999999999</v>
      </c>
      <c r="C26" s="29"/>
      <c r="D26" s="29">
        <f>B26/$B$35</f>
        <v>5.0689389981280891E-3</v>
      </c>
      <c r="J26" s="30"/>
    </row>
    <row r="27" spans="1:10" x14ac:dyDescent="0.25">
      <c r="A27" s="27" t="s">
        <v>95</v>
      </c>
      <c r="B27" s="28">
        <f>'4.7 Прил.6 Расчет Прочие'!I11*1000</f>
        <v>86.950678710000005</v>
      </c>
      <c r="C27" s="29"/>
      <c r="D27" s="29">
        <f>B27/$B$35</f>
        <v>1.5830881059580343E-3</v>
      </c>
      <c r="J27" s="30"/>
    </row>
    <row r="28" spans="1:10" x14ac:dyDescent="0.25">
      <c r="A28" s="27" t="s">
        <v>96</v>
      </c>
      <c r="B28" s="28">
        <f>'4.7 Прил.6 Расчет Прочие'!I12*1000</f>
        <v>5470.4031199999999</v>
      </c>
      <c r="C28" s="29"/>
      <c r="D28" s="29">
        <f>B28/$B$35</f>
        <v>9.959818879564121E-2</v>
      </c>
      <c r="J28" s="30"/>
    </row>
    <row r="29" spans="1:10" x14ac:dyDescent="0.25">
      <c r="A29" s="27"/>
      <c r="B29" s="28"/>
      <c r="C29" s="29"/>
      <c r="D29" s="29"/>
      <c r="J29" s="30"/>
    </row>
    <row r="30" spans="1:10" x14ac:dyDescent="0.25">
      <c r="A30" s="27" t="s">
        <v>97</v>
      </c>
      <c r="B30" s="28">
        <f>'4.7 Прил.6 Расчет Прочие'!I14*1000</f>
        <v>2300.6417510043939</v>
      </c>
      <c r="C30" s="29"/>
      <c r="D30" s="29">
        <f>B30/$B$35</f>
        <v>4.188717841102544E-2</v>
      </c>
      <c r="J30" s="30"/>
    </row>
    <row r="31" spans="1:10" x14ac:dyDescent="0.25">
      <c r="A31" s="27"/>
      <c r="B31" s="28"/>
      <c r="C31" s="29"/>
      <c r="D31" s="29"/>
      <c r="J31" s="30"/>
    </row>
    <row r="32" spans="1:10" x14ac:dyDescent="0.25">
      <c r="A32" s="27" t="s">
        <v>98</v>
      </c>
      <c r="B32" s="28">
        <f>'4.7 Прил.6 Расчет Прочие'!I16*1000</f>
        <v>0</v>
      </c>
      <c r="C32" s="29"/>
      <c r="D32" s="29">
        <f>B32/$B$35</f>
        <v>0</v>
      </c>
      <c r="J32" s="30"/>
    </row>
    <row r="33" spans="1:10" ht="26.45" customHeight="1" x14ac:dyDescent="0.25">
      <c r="A33" s="27" t="s">
        <v>99</v>
      </c>
      <c r="B33" s="28">
        <f>B24+B26+B27+B28+B30+B32</f>
        <v>53324.975629714405</v>
      </c>
      <c r="C33" s="29"/>
      <c r="D33" s="29">
        <f>B33/$B$35</f>
        <v>0.97087378640776689</v>
      </c>
      <c r="J33" s="30"/>
    </row>
    <row r="34" spans="1:10" x14ac:dyDescent="0.25">
      <c r="A34" s="27" t="s">
        <v>100</v>
      </c>
      <c r="B34" s="28">
        <f>B33*3%</f>
        <v>1599.7492688914322</v>
      </c>
      <c r="C34" s="29"/>
      <c r="D34" s="29">
        <f>B34/$B$35</f>
        <v>2.9126213592233007E-2</v>
      </c>
      <c r="J34" s="30"/>
    </row>
    <row r="35" spans="1:10" x14ac:dyDescent="0.25">
      <c r="A35" s="27" t="s">
        <v>101</v>
      </c>
      <c r="B35" s="28">
        <f>B33+B34</f>
        <v>54924.72489860584</v>
      </c>
      <c r="C35" s="29"/>
      <c r="D35" s="29">
        <f>B35/$B$35</f>
        <v>1</v>
      </c>
      <c r="J35" s="30"/>
    </row>
    <row r="36" spans="1:10" x14ac:dyDescent="0.25">
      <c r="A36" s="27" t="s">
        <v>102</v>
      </c>
      <c r="B36" s="28">
        <f>B35</f>
        <v>54924.72489860584</v>
      </c>
      <c r="C36" s="29"/>
      <c r="D36" s="29"/>
    </row>
    <row r="37" spans="1:10" x14ac:dyDescent="0.25">
      <c r="A37" s="32"/>
      <c r="B37" s="32"/>
      <c r="C37" s="32"/>
      <c r="D37" s="32"/>
    </row>
    <row r="38" spans="1:10" x14ac:dyDescent="0.25">
      <c r="A38" s="4" t="s">
        <v>103</v>
      </c>
      <c r="B38" s="32"/>
      <c r="C38" s="32"/>
      <c r="D38" s="32"/>
    </row>
    <row r="39" spans="1:10" x14ac:dyDescent="0.25">
      <c r="A39" s="33" t="s">
        <v>104</v>
      </c>
      <c r="B39" s="32"/>
      <c r="C39" s="32"/>
      <c r="D39" s="32"/>
    </row>
    <row r="40" spans="1:10" x14ac:dyDescent="0.25">
      <c r="A40" s="4"/>
      <c r="B40" s="32"/>
      <c r="C40" s="32"/>
      <c r="D40" s="32"/>
    </row>
    <row r="41" spans="1:10" x14ac:dyDescent="0.25">
      <c r="A41" s="4" t="s">
        <v>105</v>
      </c>
      <c r="B41" s="32"/>
      <c r="C41" s="32"/>
      <c r="D41" s="32"/>
    </row>
    <row r="42" spans="1:10" x14ac:dyDescent="0.25">
      <c r="A42" s="33" t="s">
        <v>106</v>
      </c>
      <c r="B42" s="32"/>
      <c r="C42" s="32"/>
      <c r="D42" s="32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6"/>
  <sheetViews>
    <sheetView view="pageBreakPreview" topLeftCell="A2" zoomScale="70" zoomScaleNormal="70" workbookViewId="0">
      <selection activeCell="I23" sqref="I23"/>
    </sheetView>
  </sheetViews>
  <sheetFormatPr defaultColWidth="9.140625" defaultRowHeight="15.75" x14ac:dyDescent="0.25"/>
  <cols>
    <col min="1" max="1" width="5.5703125" style="165" customWidth="1"/>
    <col min="2" max="2" width="9.140625" style="165"/>
    <col min="3" max="3" width="35.28515625" style="165" customWidth="1"/>
    <col min="4" max="4" width="13.85546875" style="165" customWidth="1"/>
    <col min="5" max="5" width="24.85546875" style="165" customWidth="1"/>
    <col min="6" max="6" width="15.5703125" style="165" customWidth="1"/>
    <col min="7" max="7" width="14.85546875" style="165" customWidth="1"/>
    <col min="8" max="8" width="16.7109375" style="165" customWidth="1"/>
    <col min="9" max="10" width="13" style="165" customWidth="1"/>
    <col min="11" max="11" width="18" style="165" customWidth="1"/>
    <col min="12" max="12" width="9.140625" style="165"/>
  </cols>
  <sheetData>
    <row r="3" spans="2:12" x14ac:dyDescent="0.25">
      <c r="B3" s="335" t="s">
        <v>107</v>
      </c>
      <c r="C3" s="335"/>
      <c r="D3" s="335"/>
      <c r="E3" s="335"/>
      <c r="F3" s="335"/>
      <c r="G3" s="335"/>
      <c r="H3" s="335"/>
      <c r="I3" s="335"/>
      <c r="J3" s="335"/>
      <c r="K3" s="178"/>
    </row>
    <row r="4" spans="2:12" x14ac:dyDescent="0.25">
      <c r="B4" s="336" t="s">
        <v>108</v>
      </c>
      <c r="C4" s="336"/>
      <c r="D4" s="336"/>
      <c r="E4" s="336"/>
      <c r="F4" s="336"/>
      <c r="G4" s="336"/>
      <c r="H4" s="336"/>
      <c r="I4" s="336"/>
      <c r="J4" s="336"/>
      <c r="K4" s="336"/>
    </row>
    <row r="5" spans="2:12" x14ac:dyDescent="0.25">
      <c r="B5" s="166"/>
      <c r="C5" s="166"/>
      <c r="D5" s="166"/>
      <c r="E5" s="166"/>
      <c r="F5" s="166"/>
      <c r="G5" s="166"/>
      <c r="H5" s="166"/>
      <c r="I5" s="166"/>
      <c r="J5" s="166"/>
      <c r="K5" s="166"/>
    </row>
    <row r="6" spans="2:12" ht="15.75" customHeight="1" x14ac:dyDescent="0.25">
      <c r="B6" s="344" t="s">
        <v>400</v>
      </c>
      <c r="C6" s="344"/>
      <c r="D6" s="344"/>
      <c r="E6" s="344"/>
      <c r="F6" s="344"/>
      <c r="G6" s="344"/>
      <c r="H6" s="344"/>
      <c r="I6" s="344"/>
      <c r="J6" s="344"/>
      <c r="K6" s="178"/>
      <c r="L6" s="179"/>
    </row>
    <row r="7" spans="2:12" x14ac:dyDescent="0.25">
      <c r="B7" s="339" t="s">
        <v>395</v>
      </c>
      <c r="C7" s="338"/>
      <c r="D7" s="338"/>
      <c r="E7" s="338"/>
      <c r="F7" s="338"/>
      <c r="G7" s="338"/>
      <c r="H7" s="338"/>
      <c r="I7" s="338"/>
      <c r="J7" s="338"/>
      <c r="K7" s="338"/>
      <c r="L7" s="179"/>
    </row>
    <row r="8" spans="2:12" x14ac:dyDescent="0.25">
      <c r="B8" s="275"/>
    </row>
    <row r="9" spans="2:12" ht="15.75" customHeight="1" x14ac:dyDescent="0.25">
      <c r="B9" s="345" t="s">
        <v>33</v>
      </c>
      <c r="C9" s="345" t="s">
        <v>109</v>
      </c>
      <c r="D9" s="345" t="s">
        <v>48</v>
      </c>
      <c r="E9" s="345"/>
      <c r="F9" s="345"/>
      <c r="G9" s="345"/>
      <c r="H9" s="345"/>
      <c r="I9" s="345"/>
      <c r="J9" s="345"/>
    </row>
    <row r="10" spans="2:12" ht="15.75" customHeight="1" x14ac:dyDescent="0.25">
      <c r="B10" s="345"/>
      <c r="C10" s="345"/>
      <c r="D10" s="345" t="s">
        <v>110</v>
      </c>
      <c r="E10" s="345" t="s">
        <v>111</v>
      </c>
      <c r="F10" s="345" t="s">
        <v>414</v>
      </c>
      <c r="G10" s="345"/>
      <c r="H10" s="345"/>
      <c r="I10" s="345"/>
      <c r="J10" s="345"/>
    </row>
    <row r="11" spans="2:12" ht="31.5" customHeight="1" x14ac:dyDescent="0.25">
      <c r="B11" s="345"/>
      <c r="C11" s="345"/>
      <c r="D11" s="345"/>
      <c r="E11" s="345"/>
      <c r="F11" s="276" t="s">
        <v>112</v>
      </c>
      <c r="G11" s="276" t="s">
        <v>113</v>
      </c>
      <c r="H11" s="276" t="s">
        <v>43</v>
      </c>
      <c r="I11" s="276" t="s">
        <v>114</v>
      </c>
      <c r="J11" s="276" t="s">
        <v>115</v>
      </c>
    </row>
    <row r="12" spans="2:12" ht="22.5" customHeight="1" x14ac:dyDescent="0.25">
      <c r="B12" s="277"/>
      <c r="C12" s="294" t="s">
        <v>410</v>
      </c>
      <c r="D12" s="180"/>
      <c r="E12" s="168"/>
      <c r="F12" s="346">
        <v>2.8674809999999997</v>
      </c>
      <c r="G12" s="347"/>
      <c r="H12" s="181">
        <v>199.42302190000001</v>
      </c>
      <c r="I12" s="182"/>
      <c r="J12" s="183"/>
    </row>
    <row r="13" spans="2:12" ht="15.75" customHeight="1" x14ac:dyDescent="0.25">
      <c r="B13" s="343" t="s">
        <v>116</v>
      </c>
      <c r="C13" s="343"/>
      <c r="D13" s="343"/>
      <c r="E13" s="343"/>
      <c r="F13" s="184"/>
      <c r="G13" s="184"/>
      <c r="H13" s="184"/>
      <c r="I13" s="185"/>
      <c r="J13" s="186"/>
    </row>
    <row r="14" spans="2:12" ht="28.5" customHeight="1" x14ac:dyDescent="0.25">
      <c r="B14" s="343" t="s">
        <v>411</v>
      </c>
      <c r="C14" s="343"/>
      <c r="D14" s="343"/>
      <c r="E14" s="343"/>
      <c r="F14" s="348">
        <f>F12</f>
        <v>2.8674809999999997</v>
      </c>
      <c r="G14" s="349"/>
      <c r="H14" s="184">
        <f>H12</f>
        <v>199.42302190000001</v>
      </c>
      <c r="I14" s="185"/>
      <c r="J14" s="186">
        <f>H12+F12</f>
        <v>202.29050290000001</v>
      </c>
    </row>
    <row r="15" spans="2:12" x14ac:dyDescent="0.25">
      <c r="B15" s="275"/>
    </row>
    <row r="18" spans="2:3" x14ac:dyDescent="0.25">
      <c r="B18" s="187" t="s">
        <v>117</v>
      </c>
      <c r="C18" s="165" t="s">
        <v>118</v>
      </c>
    </row>
    <row r="22" spans="2:3" x14ac:dyDescent="0.25">
      <c r="B22" s="165" t="s">
        <v>67</v>
      </c>
    </row>
    <row r="23" spans="2:3" x14ac:dyDescent="0.25">
      <c r="B23" s="178" t="s">
        <v>68</v>
      </c>
    </row>
    <row r="25" spans="2:3" x14ac:dyDescent="0.25">
      <c r="B25" s="165" t="s">
        <v>69</v>
      </c>
    </row>
    <row r="26" spans="2:3" x14ac:dyDescent="0.25">
      <c r="B26" s="178" t="s">
        <v>70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view="pageBreakPreview" topLeftCell="A25" workbookViewId="0">
      <selection activeCell="D19" sqref="D19"/>
    </sheetView>
  </sheetViews>
  <sheetFormatPr defaultColWidth="9.140625" defaultRowHeight="15.75" x14ac:dyDescent="0.25"/>
  <cols>
    <col min="1" max="1" width="9.140625" style="165"/>
    <col min="2" max="2" width="12.5703125" style="165" customWidth="1"/>
    <col min="3" max="3" width="22.42578125" style="165" customWidth="1"/>
    <col min="4" max="4" width="49.7109375" style="165" customWidth="1"/>
    <col min="5" max="5" width="10.140625" style="188" customWidth="1"/>
    <col min="6" max="6" width="20.7109375" style="165" customWidth="1"/>
    <col min="7" max="7" width="16.140625" style="165" customWidth="1"/>
    <col min="8" max="8" width="16.7109375" style="165" customWidth="1"/>
    <col min="9" max="9" width="9.140625" style="165"/>
  </cols>
  <sheetData>
    <row r="2" spans="1:11" x14ac:dyDescent="0.25">
      <c r="A2" s="335" t="s">
        <v>119</v>
      </c>
      <c r="B2" s="335"/>
      <c r="C2" s="335"/>
      <c r="D2" s="335"/>
      <c r="E2" s="335"/>
      <c r="F2" s="335"/>
      <c r="G2" s="335"/>
      <c r="H2" s="335"/>
    </row>
    <row r="3" spans="1:11" x14ac:dyDescent="0.25">
      <c r="A3" s="336" t="s">
        <v>120</v>
      </c>
      <c r="B3" s="336"/>
      <c r="C3" s="336"/>
      <c r="D3" s="336"/>
      <c r="E3" s="336"/>
      <c r="F3" s="336"/>
      <c r="G3" s="336"/>
      <c r="H3" s="336"/>
    </row>
    <row r="4" spans="1:11" x14ac:dyDescent="0.25">
      <c r="A4" s="275"/>
    </row>
    <row r="5" spans="1:11" x14ac:dyDescent="0.25">
      <c r="A5" s="353" t="s">
        <v>401</v>
      </c>
      <c r="B5" s="344"/>
      <c r="C5" s="344"/>
      <c r="D5" s="344"/>
      <c r="E5" s="344"/>
      <c r="F5" s="344"/>
      <c r="G5" s="344"/>
      <c r="H5" s="344"/>
    </row>
    <row r="6" spans="1:11" x14ac:dyDescent="0.25">
      <c r="A6" s="189"/>
      <c r="B6" s="189"/>
      <c r="C6" s="189"/>
      <c r="D6" s="189"/>
      <c r="E6" s="166"/>
      <c r="F6" s="189"/>
      <c r="G6" s="189"/>
      <c r="H6" s="189"/>
    </row>
    <row r="7" spans="1:11" ht="38.25" customHeight="1" x14ac:dyDescent="0.25">
      <c r="A7" s="345" t="s">
        <v>121</v>
      </c>
      <c r="B7" s="345" t="s">
        <v>122</v>
      </c>
      <c r="C7" s="345" t="s">
        <v>123</v>
      </c>
      <c r="D7" s="345" t="s">
        <v>124</v>
      </c>
      <c r="E7" s="345" t="s">
        <v>125</v>
      </c>
      <c r="F7" s="345" t="s">
        <v>126</v>
      </c>
      <c r="G7" s="345" t="s">
        <v>73</v>
      </c>
      <c r="H7" s="345"/>
    </row>
    <row r="8" spans="1:11" ht="40.5" customHeight="1" x14ac:dyDescent="0.25">
      <c r="A8" s="345"/>
      <c r="B8" s="345"/>
      <c r="C8" s="345"/>
      <c r="D8" s="345"/>
      <c r="E8" s="345"/>
      <c r="F8" s="345"/>
      <c r="G8" s="276" t="s">
        <v>127</v>
      </c>
      <c r="H8" s="276" t="s">
        <v>128</v>
      </c>
    </row>
    <row r="9" spans="1:11" x14ac:dyDescent="0.25">
      <c r="A9" s="190">
        <v>1</v>
      </c>
      <c r="B9" s="190"/>
      <c r="C9" s="190">
        <v>2</v>
      </c>
      <c r="D9" s="190" t="s">
        <v>129</v>
      </c>
      <c r="E9" s="190">
        <v>4</v>
      </c>
      <c r="F9" s="190">
        <v>5</v>
      </c>
      <c r="G9" s="190">
        <v>6</v>
      </c>
      <c r="H9" s="190">
        <v>7</v>
      </c>
    </row>
    <row r="10" spans="1:11" s="192" customFormat="1" x14ac:dyDescent="0.25">
      <c r="A10" s="350" t="s">
        <v>130</v>
      </c>
      <c r="B10" s="351"/>
      <c r="C10" s="352"/>
      <c r="D10" s="352"/>
      <c r="E10" s="351"/>
      <c r="F10" s="191">
        <f>SUM(F11:F12)</f>
        <v>4.1200352347833764</v>
      </c>
      <c r="G10" s="191"/>
      <c r="H10" s="191">
        <f>SUM(H11:H12)</f>
        <v>39.14</v>
      </c>
      <c r="I10" s="165"/>
      <c r="J10" s="165"/>
      <c r="K10" s="165"/>
    </row>
    <row r="11" spans="1:11" x14ac:dyDescent="0.25">
      <c r="A11" s="193">
        <v>1</v>
      </c>
      <c r="B11" s="194" t="s">
        <v>131</v>
      </c>
      <c r="C11" s="195" t="s">
        <v>132</v>
      </c>
      <c r="D11" s="196" t="s">
        <v>133</v>
      </c>
      <c r="E11" s="197" t="s">
        <v>134</v>
      </c>
      <c r="F11" s="193">
        <v>3.6668166916904381</v>
      </c>
      <c r="G11" s="198">
        <v>9.6199999999999992</v>
      </c>
      <c r="H11" s="198">
        <f>ROUND(F11*G11,2)</f>
        <v>35.270000000000003</v>
      </c>
    </row>
    <row r="12" spans="1:11" x14ac:dyDescent="0.25">
      <c r="A12" s="193">
        <v>2</v>
      </c>
      <c r="B12" s="194" t="s">
        <v>131</v>
      </c>
      <c r="C12" s="195" t="s">
        <v>135</v>
      </c>
      <c r="D12" s="196" t="s">
        <v>136</v>
      </c>
      <c r="E12" s="197" t="s">
        <v>134</v>
      </c>
      <c r="F12" s="193">
        <v>0.45321854309293819</v>
      </c>
      <c r="G12" s="198">
        <v>8.5299999999999994</v>
      </c>
      <c r="H12" s="198">
        <f>ROUND(F12*G12,2)</f>
        <v>3.87</v>
      </c>
    </row>
    <row r="13" spans="1:11" x14ac:dyDescent="0.25">
      <c r="A13" s="350" t="s">
        <v>137</v>
      </c>
      <c r="B13" s="351"/>
      <c r="C13" s="352"/>
      <c r="D13" s="352"/>
      <c r="E13" s="351"/>
      <c r="F13" s="278">
        <f>F14</f>
        <v>1.01</v>
      </c>
      <c r="G13" s="191"/>
      <c r="H13" s="191">
        <f>H14</f>
        <v>23.28</v>
      </c>
    </row>
    <row r="14" spans="1:11" x14ac:dyDescent="0.25">
      <c r="A14" s="193">
        <v>3</v>
      </c>
      <c r="B14" s="193" t="s">
        <v>131</v>
      </c>
      <c r="C14" s="196">
        <v>2</v>
      </c>
      <c r="D14" s="196" t="s">
        <v>137</v>
      </c>
      <c r="E14" s="197" t="s">
        <v>134</v>
      </c>
      <c r="F14" s="325">
        <v>1.01</v>
      </c>
      <c r="G14" s="198"/>
      <c r="H14" s="198">
        <v>23.28</v>
      </c>
    </row>
    <row r="15" spans="1:11" s="192" customFormat="1" x14ac:dyDescent="0.25">
      <c r="A15" s="350" t="s">
        <v>138</v>
      </c>
      <c r="B15" s="351"/>
      <c r="C15" s="352"/>
      <c r="D15" s="352"/>
      <c r="E15" s="351"/>
      <c r="F15" s="278"/>
      <c r="G15" s="191"/>
      <c r="H15" s="191">
        <f>SUM(H16:H17)</f>
        <v>67.58</v>
      </c>
      <c r="I15" s="165"/>
      <c r="J15" s="165"/>
      <c r="K15" s="165"/>
    </row>
    <row r="16" spans="1:11" x14ac:dyDescent="0.25">
      <c r="A16" s="193">
        <v>4</v>
      </c>
      <c r="B16" s="193" t="s">
        <v>131</v>
      </c>
      <c r="C16" s="196" t="s">
        <v>139</v>
      </c>
      <c r="D16" s="196" t="s">
        <v>140</v>
      </c>
      <c r="E16" s="197" t="s">
        <v>141</v>
      </c>
      <c r="F16" s="325">
        <v>0.96000100912589725</v>
      </c>
      <c r="G16" s="198">
        <v>65.709999999999994</v>
      </c>
      <c r="H16" s="198">
        <f>ROUND(F16*G16,2)</f>
        <v>63.08</v>
      </c>
    </row>
    <row r="17" spans="1:11" s="192" customFormat="1" x14ac:dyDescent="0.25">
      <c r="A17" s="193">
        <v>5</v>
      </c>
      <c r="B17" s="193" t="s">
        <v>131</v>
      </c>
      <c r="C17" s="196" t="s">
        <v>142</v>
      </c>
      <c r="D17" s="196" t="s">
        <v>143</v>
      </c>
      <c r="E17" s="197" t="s">
        <v>141</v>
      </c>
      <c r="F17" s="325">
        <v>5.0006474175976041E-2</v>
      </c>
      <c r="G17" s="198">
        <v>89.99</v>
      </c>
      <c r="H17" s="198">
        <f>ROUND(F17*G17,2)</f>
        <v>4.5</v>
      </c>
      <c r="I17" s="165"/>
      <c r="J17" s="165"/>
      <c r="K17" s="165"/>
    </row>
    <row r="18" spans="1:11" x14ac:dyDescent="0.25">
      <c r="A18" s="350" t="s">
        <v>43</v>
      </c>
      <c r="B18" s="351"/>
      <c r="C18" s="352"/>
      <c r="D18" s="352"/>
      <c r="E18" s="351"/>
      <c r="F18" s="278"/>
      <c r="G18" s="191"/>
      <c r="H18" s="191">
        <f>SUM(H19:H19)</f>
        <v>43258.79</v>
      </c>
    </row>
    <row r="19" spans="1:11" s="192" customFormat="1" ht="94.5" customHeight="1" x14ac:dyDescent="0.25">
      <c r="A19" s="193">
        <v>6</v>
      </c>
      <c r="B19" s="193" t="s">
        <v>131</v>
      </c>
      <c r="C19" s="196" t="s">
        <v>408</v>
      </c>
      <c r="D19" s="196" t="s">
        <v>144</v>
      </c>
      <c r="E19" s="197" t="s">
        <v>145</v>
      </c>
      <c r="F19" s="193">
        <v>1</v>
      </c>
      <c r="G19" s="198">
        <v>43258.79</v>
      </c>
      <c r="H19" s="198">
        <f>ROUND(F19*G19,2)</f>
        <v>43258.79</v>
      </c>
      <c r="I19" s="165"/>
      <c r="J19" s="165"/>
      <c r="K19" s="165"/>
    </row>
    <row r="20" spans="1:11" x14ac:dyDescent="0.25">
      <c r="A20" s="350" t="s">
        <v>146</v>
      </c>
      <c r="B20" s="351"/>
      <c r="C20" s="352"/>
      <c r="D20" s="352"/>
      <c r="E20" s="351"/>
      <c r="F20" s="278"/>
      <c r="G20" s="191"/>
      <c r="H20" s="191">
        <f>SUM(H21:H36)</f>
        <v>224.01</v>
      </c>
    </row>
    <row r="21" spans="1:11" ht="31.5" customHeight="1" x14ac:dyDescent="0.25">
      <c r="A21" s="193">
        <v>7</v>
      </c>
      <c r="B21" s="193" t="s">
        <v>131</v>
      </c>
      <c r="C21" s="196" t="s">
        <v>147</v>
      </c>
      <c r="D21" s="196" t="s">
        <v>148</v>
      </c>
      <c r="E21" s="197" t="s">
        <v>149</v>
      </c>
      <c r="F21" s="325">
        <v>6.0000084103221203E-3</v>
      </c>
      <c r="G21" s="198">
        <v>15481</v>
      </c>
      <c r="H21" s="198">
        <f t="shared" ref="H21:H36" si="0">ROUND(F21*G21,2)</f>
        <v>92.89</v>
      </c>
    </row>
    <row r="22" spans="1:11" ht="47.25" customHeight="1" x14ac:dyDescent="0.25">
      <c r="A22" s="193">
        <v>8</v>
      </c>
      <c r="B22" s="193" t="s">
        <v>131</v>
      </c>
      <c r="C22" s="196" t="s">
        <v>150</v>
      </c>
      <c r="D22" s="196" t="s">
        <v>151</v>
      </c>
      <c r="E22" s="197" t="s">
        <v>149</v>
      </c>
      <c r="F22" s="325">
        <v>4.0000598574894996E-4</v>
      </c>
      <c r="G22" s="198">
        <v>75162.289999999994</v>
      </c>
      <c r="H22" s="198">
        <f t="shared" si="0"/>
        <v>30.07</v>
      </c>
    </row>
    <row r="23" spans="1:11" x14ac:dyDescent="0.25">
      <c r="A23" s="193">
        <v>9</v>
      </c>
      <c r="B23" s="193" t="s">
        <v>131</v>
      </c>
      <c r="C23" s="196" t="s">
        <v>152</v>
      </c>
      <c r="D23" s="196" t="s">
        <v>153</v>
      </c>
      <c r="E23" s="197" t="s">
        <v>154</v>
      </c>
      <c r="F23" s="325">
        <v>0.15000182516046198</v>
      </c>
      <c r="G23" s="198">
        <v>155</v>
      </c>
      <c r="H23" s="198">
        <f t="shared" si="0"/>
        <v>23.25</v>
      </c>
    </row>
    <row r="24" spans="1:11" x14ac:dyDescent="0.25">
      <c r="A24" s="193">
        <v>10</v>
      </c>
      <c r="B24" s="193" t="s">
        <v>131</v>
      </c>
      <c r="C24" s="196" t="s">
        <v>155</v>
      </c>
      <c r="D24" s="196" t="s">
        <v>156</v>
      </c>
      <c r="E24" s="197" t="s">
        <v>157</v>
      </c>
      <c r="F24" s="325">
        <v>0.10000121677364134</v>
      </c>
      <c r="G24" s="198">
        <v>203</v>
      </c>
      <c r="H24" s="198">
        <f t="shared" si="0"/>
        <v>20.3</v>
      </c>
    </row>
    <row r="25" spans="1:11" ht="31.5" customHeight="1" x14ac:dyDescent="0.25">
      <c r="A25" s="193">
        <v>11</v>
      </c>
      <c r="B25" s="193" t="s">
        <v>131</v>
      </c>
      <c r="C25" s="196" t="s">
        <v>158</v>
      </c>
      <c r="D25" s="196" t="s">
        <v>159</v>
      </c>
      <c r="E25" s="197" t="s">
        <v>149</v>
      </c>
      <c r="F25" s="325">
        <v>9.7018473833224931E-4</v>
      </c>
      <c r="G25" s="198">
        <v>12606</v>
      </c>
      <c r="H25" s="198">
        <f t="shared" si="0"/>
        <v>12.23</v>
      </c>
    </row>
    <row r="26" spans="1:11" ht="31.5" customHeight="1" x14ac:dyDescent="0.25">
      <c r="A26" s="193">
        <v>12</v>
      </c>
      <c r="B26" s="193" t="s">
        <v>131</v>
      </c>
      <c r="C26" s="196" t="s">
        <v>160</v>
      </c>
      <c r="D26" s="196" t="s">
        <v>161</v>
      </c>
      <c r="E26" s="197" t="s">
        <v>162</v>
      </c>
      <c r="F26" s="325">
        <v>10.700130194779623</v>
      </c>
      <c r="G26" s="198">
        <v>1</v>
      </c>
      <c r="H26" s="198">
        <f t="shared" si="0"/>
        <v>10.7</v>
      </c>
    </row>
    <row r="27" spans="1:11" ht="31.5" customHeight="1" x14ac:dyDescent="0.25">
      <c r="A27" s="193">
        <v>13</v>
      </c>
      <c r="B27" s="193" t="s">
        <v>131</v>
      </c>
      <c r="C27" s="196" t="s">
        <v>163</v>
      </c>
      <c r="D27" s="196" t="s">
        <v>164</v>
      </c>
      <c r="E27" s="197" t="s">
        <v>149</v>
      </c>
      <c r="F27" s="325">
        <v>2.8000980414401527E-4</v>
      </c>
      <c r="G27" s="198">
        <v>37517</v>
      </c>
      <c r="H27" s="198">
        <f t="shared" si="0"/>
        <v>10.51</v>
      </c>
    </row>
    <row r="28" spans="1:11" x14ac:dyDescent="0.25">
      <c r="A28" s="193">
        <v>14</v>
      </c>
      <c r="B28" s="193" t="s">
        <v>131</v>
      </c>
      <c r="C28" s="196" t="s">
        <v>165</v>
      </c>
      <c r="D28" s="196" t="s">
        <v>166</v>
      </c>
      <c r="E28" s="197" t="s">
        <v>149</v>
      </c>
      <c r="F28" s="325">
        <v>1.7997872876396282E-4</v>
      </c>
      <c r="G28" s="198">
        <v>42700.01</v>
      </c>
      <c r="H28" s="198">
        <f t="shared" si="0"/>
        <v>7.69</v>
      </c>
    </row>
    <row r="29" spans="1:11" ht="31.5" customHeight="1" x14ac:dyDescent="0.25">
      <c r="A29" s="193">
        <v>15</v>
      </c>
      <c r="B29" s="193" t="s">
        <v>131</v>
      </c>
      <c r="C29" s="196" t="s">
        <v>167</v>
      </c>
      <c r="D29" s="196" t="s">
        <v>168</v>
      </c>
      <c r="E29" s="197" t="s">
        <v>149</v>
      </c>
      <c r="F29" s="325">
        <v>6.0016489317397239E-5</v>
      </c>
      <c r="G29" s="198">
        <v>114220</v>
      </c>
      <c r="H29" s="198">
        <f t="shared" si="0"/>
        <v>6.86</v>
      </c>
    </row>
    <row r="30" spans="1:11" x14ac:dyDescent="0.25">
      <c r="A30" s="193">
        <v>16</v>
      </c>
      <c r="B30" s="193" t="s">
        <v>131</v>
      </c>
      <c r="C30" s="196" t="s">
        <v>169</v>
      </c>
      <c r="D30" s="196" t="s">
        <v>170</v>
      </c>
      <c r="E30" s="197" t="s">
        <v>154</v>
      </c>
      <c r="F30" s="325">
        <v>0.11995920795280395</v>
      </c>
      <c r="G30" s="198">
        <v>28.26</v>
      </c>
      <c r="H30" s="198">
        <f t="shared" si="0"/>
        <v>3.39</v>
      </c>
    </row>
    <row r="31" spans="1:11" x14ac:dyDescent="0.25">
      <c r="A31" s="193">
        <v>17</v>
      </c>
      <c r="B31" s="193" t="s">
        <v>131</v>
      </c>
      <c r="C31" s="196" t="s">
        <v>171</v>
      </c>
      <c r="D31" s="196" t="s">
        <v>172</v>
      </c>
      <c r="E31" s="197" t="s">
        <v>154</v>
      </c>
      <c r="F31" s="325">
        <v>1.8485385773384502E-2</v>
      </c>
      <c r="G31" s="198">
        <v>138.76</v>
      </c>
      <c r="H31" s="198">
        <f t="shared" si="0"/>
        <v>2.57</v>
      </c>
    </row>
    <row r="32" spans="1:11" ht="47.25" customHeight="1" x14ac:dyDescent="0.25">
      <c r="A32" s="193">
        <v>18</v>
      </c>
      <c r="B32" s="193" t="s">
        <v>131</v>
      </c>
      <c r="C32" s="196" t="s">
        <v>173</v>
      </c>
      <c r="D32" s="196" t="s">
        <v>174</v>
      </c>
      <c r="E32" s="197" t="s">
        <v>175</v>
      </c>
      <c r="F32" s="325">
        <v>2.9984066341157E-3</v>
      </c>
      <c r="G32" s="198">
        <v>405.22</v>
      </c>
      <c r="H32" s="198">
        <f t="shared" si="0"/>
        <v>1.22</v>
      </c>
    </row>
    <row r="33" spans="1:8" x14ac:dyDescent="0.25">
      <c r="A33" s="193">
        <v>19</v>
      </c>
      <c r="B33" s="193" t="s">
        <v>131</v>
      </c>
      <c r="C33" s="196" t="s">
        <v>176</v>
      </c>
      <c r="D33" s="196" t="s">
        <v>177</v>
      </c>
      <c r="E33" s="197" t="s">
        <v>154</v>
      </c>
      <c r="F33" s="325">
        <v>2.6012684228068895E-2</v>
      </c>
      <c r="G33" s="198">
        <v>39.020000000000003</v>
      </c>
      <c r="H33" s="198">
        <f t="shared" si="0"/>
        <v>1.02</v>
      </c>
    </row>
    <row r="34" spans="1:8" ht="31.5" customHeight="1" x14ac:dyDescent="0.25">
      <c r="A34" s="193">
        <v>20</v>
      </c>
      <c r="B34" s="193" t="s">
        <v>131</v>
      </c>
      <c r="C34" s="196" t="s">
        <v>178</v>
      </c>
      <c r="D34" s="196" t="s">
        <v>179</v>
      </c>
      <c r="E34" s="197" t="s">
        <v>154</v>
      </c>
      <c r="F34" s="325">
        <v>1.9953527457841309E-2</v>
      </c>
      <c r="G34" s="198">
        <v>38.340000000000003</v>
      </c>
      <c r="H34" s="198">
        <f t="shared" si="0"/>
        <v>0.77</v>
      </c>
    </row>
    <row r="35" spans="1:8" ht="31.5" customHeight="1" x14ac:dyDescent="0.25">
      <c r="A35" s="193">
        <v>21</v>
      </c>
      <c r="B35" s="193" t="s">
        <v>131</v>
      </c>
      <c r="C35" s="196" t="s">
        <v>180</v>
      </c>
      <c r="D35" s="196" t="s">
        <v>181</v>
      </c>
      <c r="E35" s="197" t="s">
        <v>149</v>
      </c>
      <c r="F35" s="325">
        <v>2.4087005244554311E-5</v>
      </c>
      <c r="G35" s="198">
        <v>22419</v>
      </c>
      <c r="H35" s="198">
        <f t="shared" si="0"/>
        <v>0.54</v>
      </c>
    </row>
    <row r="36" spans="1:8" x14ac:dyDescent="0.25">
      <c r="A36" s="193">
        <v>22</v>
      </c>
      <c r="B36" s="193" t="s">
        <v>131</v>
      </c>
      <c r="C36" s="196" t="s">
        <v>182</v>
      </c>
      <c r="D36" s="196" t="s">
        <v>183</v>
      </c>
      <c r="E36" s="197" t="s">
        <v>149</v>
      </c>
      <c r="F36" s="325">
        <v>0.17499999999999999</v>
      </c>
      <c r="G36" s="198"/>
      <c r="H36" s="198">
        <f t="shared" si="0"/>
        <v>0</v>
      </c>
    </row>
    <row r="39" spans="1:8" x14ac:dyDescent="0.25">
      <c r="B39" s="165" t="s">
        <v>67</v>
      </c>
    </row>
    <row r="40" spans="1:8" x14ac:dyDescent="0.25">
      <c r="B40" s="178" t="s">
        <v>68</v>
      </c>
    </row>
    <row r="42" spans="1:8" x14ac:dyDescent="0.25">
      <c r="B42" s="165" t="s">
        <v>69</v>
      </c>
    </row>
    <row r="43" spans="1:8" x14ac:dyDescent="0.25">
      <c r="B43" s="178" t="s">
        <v>70</v>
      </c>
    </row>
  </sheetData>
  <mergeCells count="15">
    <mergeCell ref="A13:E13"/>
    <mergeCell ref="A20:E20"/>
    <mergeCell ref="A10:E10"/>
    <mergeCell ref="A15:E15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18:E18"/>
  </mergeCells>
  <pageMargins left="0.7" right="0.7" top="0.75" bottom="0.75" header="0.3" footer="0.3"/>
  <pageSetup paperSize="9" scale="5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view="pageBreakPreview" topLeftCell="A34" workbookViewId="0">
      <selection activeCell="F27" sqref="F27"/>
    </sheetView>
  </sheetViews>
  <sheetFormatPr defaultRowHeight="15" x14ac:dyDescent="0.25"/>
  <cols>
    <col min="1" max="1" width="4.140625" style="57" customWidth="1"/>
    <col min="2" max="2" width="36.28515625" style="57" customWidth="1"/>
    <col min="3" max="3" width="18.85546875" style="57" customWidth="1"/>
    <col min="4" max="4" width="18.28515625" style="57" customWidth="1"/>
    <col min="5" max="5" width="18.85546875" style="57" customWidth="1"/>
    <col min="6" max="8" width="9.140625" style="57" customWidth="1"/>
    <col min="9" max="9" width="13.5703125" style="57" customWidth="1"/>
    <col min="10" max="10" width="9.140625" style="57" customWidth="1"/>
  </cols>
  <sheetData>
    <row r="1" spans="2:5" x14ac:dyDescent="0.25">
      <c r="B1" s="159"/>
      <c r="C1" s="159"/>
      <c r="D1" s="159"/>
      <c r="E1" s="159"/>
    </row>
    <row r="2" spans="2:5" x14ac:dyDescent="0.25">
      <c r="B2" s="159"/>
      <c r="C2" s="159"/>
      <c r="D2" s="159"/>
      <c r="E2" s="163" t="s">
        <v>184</v>
      </c>
    </row>
    <row r="3" spans="2:5" x14ac:dyDescent="0.25">
      <c r="B3" s="159"/>
      <c r="C3" s="159"/>
      <c r="D3" s="159"/>
      <c r="E3" s="159"/>
    </row>
    <row r="4" spans="2:5" x14ac:dyDescent="0.25">
      <c r="B4" s="159"/>
      <c r="C4" s="159"/>
      <c r="D4" s="159"/>
      <c r="E4" s="159"/>
    </row>
    <row r="5" spans="2:5" x14ac:dyDescent="0.25">
      <c r="B5" s="328" t="s">
        <v>71</v>
      </c>
      <c r="C5" s="328"/>
      <c r="D5" s="328"/>
      <c r="E5" s="328"/>
    </row>
    <row r="6" spans="2:5" x14ac:dyDescent="0.25">
      <c r="B6" s="162"/>
      <c r="C6" s="159"/>
      <c r="D6" s="159"/>
      <c r="E6" s="159"/>
    </row>
    <row r="7" spans="2:5" ht="25.5" customHeight="1" x14ac:dyDescent="0.25">
      <c r="B7" s="354" t="s">
        <v>398</v>
      </c>
      <c r="C7" s="342"/>
      <c r="D7" s="342"/>
      <c r="E7" s="342"/>
    </row>
    <row r="8" spans="2:5" x14ac:dyDescent="0.25">
      <c r="B8" s="355" t="s">
        <v>395</v>
      </c>
      <c r="C8" s="355"/>
      <c r="D8" s="355"/>
      <c r="E8" s="355"/>
    </row>
    <row r="9" spans="2:5" x14ac:dyDescent="0.25">
      <c r="B9" s="162"/>
      <c r="C9" s="159"/>
      <c r="D9" s="159"/>
      <c r="E9" s="159"/>
    </row>
    <row r="10" spans="2:5" ht="51" customHeight="1" x14ac:dyDescent="0.25">
      <c r="B10" s="201" t="s">
        <v>72</v>
      </c>
      <c r="C10" s="201" t="s">
        <v>185</v>
      </c>
      <c r="D10" s="201" t="s">
        <v>186</v>
      </c>
      <c r="E10" s="201" t="s">
        <v>187</v>
      </c>
    </row>
    <row r="11" spans="2:5" x14ac:dyDescent="0.25">
      <c r="B11" s="160" t="s">
        <v>76</v>
      </c>
      <c r="C11" s="292">
        <f>'Прил.5 Расчет СМР и ОБ'!J15</f>
        <v>1809.08</v>
      </c>
      <c r="D11" s="161">
        <f t="shared" ref="D11:D18" si="0">C11/$C$24</f>
        <v>0.2087387154540587</v>
      </c>
      <c r="E11" s="161">
        <f t="shared" ref="E11:E18" si="1">C11/$C$40</f>
        <v>5.8209042627470238E-3</v>
      </c>
    </row>
    <row r="12" spans="2:5" x14ac:dyDescent="0.25">
      <c r="B12" s="160" t="s">
        <v>77</v>
      </c>
      <c r="C12" s="292">
        <f>'Прил.5 Расчет СМР и ОБ'!J21</f>
        <v>849.71</v>
      </c>
      <c r="D12" s="161">
        <f t="shared" si="0"/>
        <v>9.8042858197795693E-2</v>
      </c>
      <c r="E12" s="161">
        <f t="shared" si="1"/>
        <v>2.7340308671251544E-3</v>
      </c>
    </row>
    <row r="13" spans="2:5" x14ac:dyDescent="0.25">
      <c r="B13" s="160" t="s">
        <v>78</v>
      </c>
      <c r="C13" s="292">
        <f>'Прил.5 Расчет СМР и ОБ'!J23</f>
        <v>60.62</v>
      </c>
      <c r="D13" s="161">
        <f t="shared" si="0"/>
        <v>6.9945723410932839E-3</v>
      </c>
      <c r="E13" s="161">
        <f t="shared" si="1"/>
        <v>1.9505119530796019E-4</v>
      </c>
    </row>
    <row r="14" spans="2:5" x14ac:dyDescent="0.25">
      <c r="B14" s="160" t="s">
        <v>79</v>
      </c>
      <c r="C14" s="292">
        <f>C13+C12</f>
        <v>910.33</v>
      </c>
      <c r="D14" s="161">
        <f t="shared" si="0"/>
        <v>0.10503743053888898</v>
      </c>
      <c r="E14" s="161">
        <f t="shared" si="1"/>
        <v>2.9290820624331146E-3</v>
      </c>
    </row>
    <row r="15" spans="2:5" x14ac:dyDescent="0.25">
      <c r="B15" s="160" t="s">
        <v>80</v>
      </c>
      <c r="C15" s="292">
        <f>'Прил.5 Расчет СМР и ОБ'!J17</f>
        <v>1031.07</v>
      </c>
      <c r="D15" s="161">
        <f t="shared" si="0"/>
        <v>0.11896888326841064</v>
      </c>
      <c r="E15" s="161">
        <f t="shared" si="1"/>
        <v>3.3175756507122815E-3</v>
      </c>
    </row>
    <row r="16" spans="2:5" x14ac:dyDescent="0.25">
      <c r="B16" s="160" t="s">
        <v>81</v>
      </c>
      <c r="C16" s="292">
        <f>'Прил.5 Расчет СМР и ОБ'!J41</f>
        <v>1607.49</v>
      </c>
      <c r="D16" s="161">
        <f t="shared" si="0"/>
        <v>0.18547847397862163</v>
      </c>
      <c r="E16" s="161">
        <f t="shared" si="1"/>
        <v>5.1722673366148622E-3</v>
      </c>
    </row>
    <row r="17" spans="2:5" x14ac:dyDescent="0.25">
      <c r="B17" s="160" t="s">
        <v>82</v>
      </c>
      <c r="C17" s="292">
        <f>'Прил.5 Расчет СМР и ОБ'!J51</f>
        <v>193.20000000000002</v>
      </c>
      <c r="D17" s="161">
        <f t="shared" si="0"/>
        <v>2.229217050971994E-2</v>
      </c>
      <c r="E17" s="161">
        <f t="shared" si="1"/>
        <v>6.216412229214436E-4</v>
      </c>
    </row>
    <row r="18" spans="2:5" x14ac:dyDescent="0.25">
      <c r="B18" s="160" t="s">
        <v>83</v>
      </c>
      <c r="C18" s="292">
        <f>C17+C16</f>
        <v>1800.69</v>
      </c>
      <c r="D18" s="161">
        <f t="shared" si="0"/>
        <v>0.20777064448834159</v>
      </c>
      <c r="E18" s="161">
        <f t="shared" si="1"/>
        <v>5.7939085595363057E-3</v>
      </c>
    </row>
    <row r="19" spans="2:5" x14ac:dyDescent="0.25">
      <c r="B19" s="160" t="s">
        <v>84</v>
      </c>
      <c r="C19" s="292">
        <f>C18+C14+C11</f>
        <v>4520.1000000000004</v>
      </c>
      <c r="D19" s="161"/>
      <c r="E19" s="160"/>
    </row>
    <row r="20" spans="2:5" x14ac:dyDescent="0.25">
      <c r="B20" s="160" t="s">
        <v>85</v>
      </c>
      <c r="C20" s="292">
        <f>ROUND(C21*(C11+C15),2)</f>
        <v>1476.88</v>
      </c>
      <c r="D20" s="161">
        <f>C20/$C$24</f>
        <v>0.17040818210349473</v>
      </c>
      <c r="E20" s="161">
        <f>C20/$C$40</f>
        <v>4.7520159902081863E-3</v>
      </c>
    </row>
    <row r="21" spans="2:5" x14ac:dyDescent="0.25">
      <c r="B21" s="160" t="s">
        <v>86</v>
      </c>
      <c r="C21" s="293">
        <v>0.52</v>
      </c>
      <c r="D21" s="161"/>
      <c r="E21" s="160"/>
    </row>
    <row r="22" spans="2:5" x14ac:dyDescent="0.25">
      <c r="B22" s="160" t="s">
        <v>87</v>
      </c>
      <c r="C22" s="292">
        <f>ROUND(C23*(C11+C15),2)</f>
        <v>2669.74</v>
      </c>
      <c r="D22" s="161">
        <f>C22/$C$24</f>
        <v>0.30804502741521583</v>
      </c>
      <c r="E22" s="161">
        <f>C22/$C$40</f>
        <v>8.590167901047073E-3</v>
      </c>
    </row>
    <row r="23" spans="2:5" x14ac:dyDescent="0.25">
      <c r="B23" s="160" t="s">
        <v>88</v>
      </c>
      <c r="C23" s="293">
        <v>0.94</v>
      </c>
      <c r="D23" s="161"/>
      <c r="E23" s="160"/>
    </row>
    <row r="24" spans="2:5" x14ac:dyDescent="0.25">
      <c r="B24" s="160" t="s">
        <v>89</v>
      </c>
      <c r="C24" s="292">
        <f>C19+C20+C22</f>
        <v>8666.7200000000012</v>
      </c>
      <c r="D24" s="161">
        <f>C24/$C$24</f>
        <v>1</v>
      </c>
      <c r="E24" s="161">
        <f>C24/$C$40</f>
        <v>2.7886078775971709E-2</v>
      </c>
    </row>
    <row r="25" spans="2:5" ht="25.5" customHeight="1" x14ac:dyDescent="0.25">
      <c r="B25" s="160" t="s">
        <v>90</v>
      </c>
      <c r="C25" s="292">
        <f>'Прил.5 Расчет СМР и ОБ'!J30</f>
        <v>270800</v>
      </c>
      <c r="D25" s="161"/>
      <c r="E25" s="161">
        <f>C25/$C$40</f>
        <v>0.87132734558554303</v>
      </c>
    </row>
    <row r="26" spans="2:5" ht="25.5" customHeight="1" x14ac:dyDescent="0.25">
      <c r="B26" s="160" t="s">
        <v>91</v>
      </c>
      <c r="C26" s="292">
        <f>'Прил.5 Расчет СМР и ОБ'!J31</f>
        <v>270800.03000000003</v>
      </c>
      <c r="D26" s="161"/>
      <c r="E26" s="161">
        <f>C26/$C$40</f>
        <v>0.87132744211368329</v>
      </c>
    </row>
    <row r="27" spans="2:5" x14ac:dyDescent="0.25">
      <c r="B27" s="160" t="s">
        <v>92</v>
      </c>
      <c r="C27" s="199">
        <f>C24+C25</f>
        <v>279466.71999999997</v>
      </c>
      <c r="D27" s="161"/>
      <c r="E27" s="161">
        <f>C27/$C$40</f>
        <v>0.89921342436151463</v>
      </c>
    </row>
    <row r="28" spans="2:5" ht="33" customHeight="1" x14ac:dyDescent="0.25">
      <c r="B28" s="160" t="s">
        <v>93</v>
      </c>
      <c r="C28" s="160"/>
      <c r="D28" s="160"/>
      <c r="E28" s="160"/>
    </row>
    <row r="29" spans="2:5" ht="25.5" customHeight="1" x14ac:dyDescent="0.25">
      <c r="B29" s="160" t="s">
        <v>188</v>
      </c>
      <c r="C29" s="199">
        <f>ROUND(C24*3.9%,2)</f>
        <v>338</v>
      </c>
      <c r="D29" s="160"/>
      <c r="E29" s="161">
        <f t="shared" ref="E29:E38" si="2">C29/$C$40</f>
        <v>1.0875503796451756E-3</v>
      </c>
    </row>
    <row r="30" spans="2:5" ht="38.25" customHeight="1" x14ac:dyDescent="0.25">
      <c r="B30" s="160" t="s">
        <v>189</v>
      </c>
      <c r="C30" s="311">
        <f>ROUND((C24+C29)*2.1%,2)</f>
        <v>189.1</v>
      </c>
      <c r="D30" s="312"/>
      <c r="E30" s="313">
        <f t="shared" si="2"/>
        <v>6.0844904376006713E-4</v>
      </c>
    </row>
    <row r="31" spans="2:5" x14ac:dyDescent="0.25">
      <c r="B31" s="160" t="s">
        <v>190</v>
      </c>
      <c r="C31" s="311">
        <v>16060</v>
      </c>
      <c r="D31" s="312"/>
      <c r="E31" s="313">
        <f t="shared" si="2"/>
        <v>5.1674731056513372E-2</v>
      </c>
    </row>
    <row r="32" spans="2:5" ht="25.5" customHeight="1" x14ac:dyDescent="0.25">
      <c r="B32" s="160" t="s">
        <v>191</v>
      </c>
      <c r="C32" s="311">
        <v>0</v>
      </c>
      <c r="D32" s="312"/>
      <c r="E32" s="313">
        <f t="shared" si="2"/>
        <v>0</v>
      </c>
    </row>
    <row r="33" spans="2:9" ht="25.5" customHeight="1" x14ac:dyDescent="0.25">
      <c r="B33" s="160" t="s">
        <v>192</v>
      </c>
      <c r="C33" s="199">
        <v>0</v>
      </c>
      <c r="D33" s="312"/>
      <c r="E33" s="313">
        <f t="shared" si="2"/>
        <v>0</v>
      </c>
    </row>
    <row r="34" spans="2:9" ht="51" customHeight="1" x14ac:dyDescent="0.25">
      <c r="B34" s="160" t="s">
        <v>193</v>
      </c>
      <c r="C34" s="199">
        <v>0</v>
      </c>
      <c r="D34" s="160"/>
      <c r="E34" s="161">
        <f t="shared" si="2"/>
        <v>0</v>
      </c>
    </row>
    <row r="35" spans="2:9" ht="76.5" customHeight="1" x14ac:dyDescent="0.25">
      <c r="B35" s="160" t="s">
        <v>194</v>
      </c>
      <c r="C35" s="199">
        <v>0</v>
      </c>
      <c r="D35" s="160"/>
      <c r="E35" s="161">
        <f t="shared" si="2"/>
        <v>0</v>
      </c>
    </row>
    <row r="36" spans="2:9" ht="25.5" customHeight="1" x14ac:dyDescent="0.25">
      <c r="B36" s="160" t="s">
        <v>195</v>
      </c>
      <c r="C36" s="199">
        <f>ROUND((C27+C32+C33+C34+C35+C29+C31+C30)*1.72%,2)</f>
        <v>5092.13</v>
      </c>
      <c r="D36" s="160"/>
      <c r="E36" s="161">
        <f t="shared" si="2"/>
        <v>1.6384461286102332E-2</v>
      </c>
      <c r="I36" s="200"/>
    </row>
    <row r="37" spans="2:9" x14ac:dyDescent="0.25">
      <c r="B37" s="160" t="s">
        <v>196</v>
      </c>
      <c r="C37" s="199">
        <f>ROUND((C27+C32+C33+C34+C35+C29+C31+C30)*0.2%,2)</f>
        <v>592.11</v>
      </c>
      <c r="D37" s="160"/>
      <c r="E37" s="161">
        <f t="shared" si="2"/>
        <v>1.9051759032298963E-3</v>
      </c>
      <c r="I37" s="200"/>
    </row>
    <row r="38" spans="2:9" ht="38.25" customHeight="1" x14ac:dyDescent="0.25">
      <c r="B38" s="160" t="s">
        <v>99</v>
      </c>
      <c r="C38" s="292">
        <f>C27+C32+C33+C34+C35+C29+C31+C30+C36+C37</f>
        <v>301738.05999999994</v>
      </c>
      <c r="D38" s="160"/>
      <c r="E38" s="161">
        <f t="shared" si="2"/>
        <v>0.9708737920307654</v>
      </c>
    </row>
    <row r="39" spans="2:9" ht="13.5" customHeight="1" x14ac:dyDescent="0.25">
      <c r="B39" s="160" t="s">
        <v>100</v>
      </c>
      <c r="C39" s="292">
        <f>ROUND(C38*3%,2)</f>
        <v>9052.14</v>
      </c>
      <c r="D39" s="160"/>
      <c r="E39" s="161">
        <f>C39/$C$38</f>
        <v>2.9999994034560974E-2</v>
      </c>
    </row>
    <row r="40" spans="2:9" x14ac:dyDescent="0.25">
      <c r="B40" s="160" t="s">
        <v>101</v>
      </c>
      <c r="C40" s="292">
        <f>C39+C38</f>
        <v>310790.19999999995</v>
      </c>
      <c r="D40" s="160"/>
      <c r="E40" s="161">
        <f>C40/$C$40</f>
        <v>1</v>
      </c>
    </row>
    <row r="41" spans="2:9" x14ac:dyDescent="0.25">
      <c r="B41" s="160" t="s">
        <v>102</v>
      </c>
      <c r="C41" s="292">
        <f>C40/'Прил.5 Расчет СМР и ОБ'!E58</f>
        <v>310790.19999999995</v>
      </c>
      <c r="D41" s="160"/>
      <c r="E41" s="160"/>
    </row>
    <row r="42" spans="2:9" x14ac:dyDescent="0.25">
      <c r="B42" s="164"/>
      <c r="C42" s="159"/>
      <c r="D42" s="159"/>
      <c r="E42" s="159"/>
    </row>
    <row r="43" spans="2:9" x14ac:dyDescent="0.25">
      <c r="B43" s="164" t="s">
        <v>197</v>
      </c>
      <c r="C43" s="159"/>
      <c r="D43" s="159"/>
      <c r="E43" s="159"/>
    </row>
    <row r="44" spans="2:9" x14ac:dyDescent="0.25">
      <c r="B44" s="164" t="s">
        <v>198</v>
      </c>
      <c r="C44" s="159"/>
      <c r="D44" s="159"/>
      <c r="E44" s="159"/>
    </row>
    <row r="45" spans="2:9" x14ac:dyDescent="0.25">
      <c r="B45" s="164"/>
      <c r="C45" s="159"/>
      <c r="D45" s="159"/>
      <c r="E45" s="159"/>
    </row>
    <row r="46" spans="2:9" x14ac:dyDescent="0.25">
      <c r="B46" s="164" t="s">
        <v>199</v>
      </c>
      <c r="C46" s="159"/>
      <c r="D46" s="159"/>
      <c r="E46" s="159"/>
    </row>
    <row r="47" spans="2:9" x14ac:dyDescent="0.25">
      <c r="B47" s="355" t="s">
        <v>200</v>
      </c>
      <c r="C47" s="355"/>
      <c r="D47" s="159"/>
      <c r="E47" s="159"/>
    </row>
    <row r="49" spans="2:5" x14ac:dyDescent="0.25">
      <c r="B49" s="159"/>
      <c r="C49" s="159"/>
      <c r="D49" s="159"/>
      <c r="E49" s="159"/>
    </row>
    <row r="50" spans="2:5" x14ac:dyDescent="0.25">
      <c r="B50" s="159"/>
      <c r="C50" s="159"/>
      <c r="D50" s="159"/>
      <c r="E50" s="159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view="pageBreakPreview" topLeftCell="A12" zoomScaleSheetLayoutView="100" workbookViewId="0">
      <selection activeCell="C27" sqref="C27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9.140625" style="5"/>
  </cols>
  <sheetData>
    <row r="1" spans="1:12" s="203" customFormat="1" x14ac:dyDescent="0.25">
      <c r="A1" s="202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</row>
    <row r="2" spans="1:12" s="203" customFormat="1" ht="15.75" customHeight="1" x14ac:dyDescent="0.25">
      <c r="A2" s="202"/>
      <c r="B2" s="202"/>
      <c r="C2" s="202"/>
      <c r="D2" s="202"/>
      <c r="E2" s="202"/>
      <c r="F2" s="202"/>
      <c r="G2" s="202"/>
      <c r="H2" s="356" t="s">
        <v>201</v>
      </c>
      <c r="I2" s="356"/>
      <c r="J2" s="356"/>
      <c r="K2" s="202"/>
      <c r="L2" s="202"/>
    </row>
    <row r="3" spans="1:12" s="203" customFormat="1" x14ac:dyDescent="0.25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</row>
    <row r="4" spans="1:12" s="204" customFormat="1" ht="12.75" customHeight="1" x14ac:dyDescent="0.2">
      <c r="A4" s="328" t="s">
        <v>202</v>
      </c>
      <c r="B4" s="328"/>
      <c r="C4" s="328"/>
      <c r="D4" s="328"/>
      <c r="E4" s="328"/>
      <c r="F4" s="328"/>
      <c r="G4" s="328"/>
      <c r="H4" s="328"/>
      <c r="I4" s="328"/>
      <c r="J4" s="328"/>
    </row>
    <row r="5" spans="1:12" s="204" customFormat="1" ht="12.75" customHeight="1" x14ac:dyDescent="0.2">
      <c r="A5" s="280"/>
      <c r="B5" s="280"/>
      <c r="C5" s="205"/>
      <c r="D5" s="280"/>
      <c r="E5" s="280"/>
      <c r="F5" s="280"/>
      <c r="G5" s="280"/>
      <c r="H5" s="280"/>
      <c r="I5" s="280"/>
      <c r="J5" s="280"/>
    </row>
    <row r="6" spans="1:12" s="204" customFormat="1" ht="12.75" customHeight="1" x14ac:dyDescent="0.2">
      <c r="A6" s="206" t="s">
        <v>203</v>
      </c>
      <c r="B6" s="207"/>
      <c r="C6" s="207"/>
      <c r="D6" s="362" t="s">
        <v>399</v>
      </c>
      <c r="E6" s="363"/>
      <c r="F6" s="363"/>
      <c r="G6" s="363"/>
      <c r="H6" s="363"/>
      <c r="I6" s="363"/>
      <c r="J6" s="363"/>
    </row>
    <row r="7" spans="1:12" s="204" customFormat="1" ht="12.75" customHeight="1" x14ac:dyDescent="0.2">
      <c r="A7" s="331" t="s">
        <v>395</v>
      </c>
      <c r="B7" s="342"/>
      <c r="C7" s="342"/>
      <c r="D7" s="342"/>
      <c r="E7" s="342"/>
      <c r="F7" s="342"/>
      <c r="G7" s="342"/>
      <c r="H7" s="342"/>
      <c r="I7" s="208"/>
      <c r="J7" s="208"/>
    </row>
    <row r="8" spans="1:12" s="4" customFormat="1" ht="13.5" customHeight="1" x14ac:dyDescent="0.2">
      <c r="A8" s="331"/>
      <c r="B8" s="342"/>
      <c r="C8" s="342"/>
      <c r="D8" s="342"/>
      <c r="E8" s="342"/>
      <c r="F8" s="342"/>
      <c r="G8" s="342"/>
      <c r="H8" s="342"/>
    </row>
    <row r="9" spans="1:12" s="4" customFormat="1" ht="13.15" customHeight="1" x14ac:dyDescent="0.2"/>
    <row r="10" spans="1:12" s="203" customFormat="1" ht="27" customHeight="1" x14ac:dyDescent="0.25">
      <c r="A10" s="359" t="s">
        <v>13</v>
      </c>
      <c r="B10" s="359" t="s">
        <v>123</v>
      </c>
      <c r="C10" s="359" t="s">
        <v>72</v>
      </c>
      <c r="D10" s="359" t="s">
        <v>125</v>
      </c>
      <c r="E10" s="360" t="s">
        <v>204</v>
      </c>
      <c r="F10" s="357" t="s">
        <v>73</v>
      </c>
      <c r="G10" s="358"/>
      <c r="H10" s="360" t="s">
        <v>205</v>
      </c>
      <c r="I10" s="357" t="s">
        <v>206</v>
      </c>
      <c r="J10" s="358"/>
      <c r="K10" s="202"/>
      <c r="L10" s="202"/>
    </row>
    <row r="11" spans="1:12" s="203" customFormat="1" ht="28.5" customHeight="1" x14ac:dyDescent="0.25">
      <c r="A11" s="359"/>
      <c r="B11" s="359"/>
      <c r="C11" s="359"/>
      <c r="D11" s="359"/>
      <c r="E11" s="361"/>
      <c r="F11" s="150" t="s">
        <v>207</v>
      </c>
      <c r="G11" s="150" t="s">
        <v>128</v>
      </c>
      <c r="H11" s="361"/>
      <c r="I11" s="150" t="s">
        <v>207</v>
      </c>
      <c r="J11" s="150" t="s">
        <v>128</v>
      </c>
      <c r="K11" s="202"/>
      <c r="L11" s="202"/>
    </row>
    <row r="12" spans="1:12" s="203" customFormat="1" x14ac:dyDescent="0.25">
      <c r="A12" s="150">
        <v>1</v>
      </c>
      <c r="B12" s="150">
        <v>2</v>
      </c>
      <c r="C12" s="150">
        <v>3</v>
      </c>
      <c r="D12" s="150">
        <v>4</v>
      </c>
      <c r="E12" s="150">
        <v>5</v>
      </c>
      <c r="F12" s="150">
        <v>6</v>
      </c>
      <c r="G12" s="150">
        <v>7</v>
      </c>
      <c r="H12" s="150">
        <v>8</v>
      </c>
      <c r="I12" s="279">
        <v>9</v>
      </c>
      <c r="J12" s="279">
        <v>10</v>
      </c>
      <c r="K12" s="202"/>
      <c r="L12" s="202"/>
    </row>
    <row r="13" spans="1:12" x14ac:dyDescent="0.25">
      <c r="A13" s="2"/>
      <c r="B13" s="369" t="s">
        <v>208</v>
      </c>
      <c r="C13" s="370"/>
      <c r="D13" s="359"/>
      <c r="E13" s="371"/>
      <c r="F13" s="372"/>
      <c r="G13" s="372"/>
      <c r="H13" s="373"/>
      <c r="I13" s="209"/>
      <c r="J13" s="209"/>
    </row>
    <row r="14" spans="1:12" ht="25.5" customHeight="1" x14ac:dyDescent="0.25">
      <c r="A14" s="2">
        <v>1</v>
      </c>
      <c r="B14" s="210" t="s">
        <v>209</v>
      </c>
      <c r="C14" s="211" t="s">
        <v>210</v>
      </c>
      <c r="D14" s="150" t="s">
        <v>211</v>
      </c>
      <c r="E14" s="212">
        <v>4.1200352347833764</v>
      </c>
      <c r="F14" s="213">
        <v>9.51</v>
      </c>
      <c r="G14" s="213">
        <f>'Прил. 3'!H10</f>
        <v>39.14</v>
      </c>
      <c r="H14" s="214">
        <f>G14/$G$15</f>
        <v>1</v>
      </c>
      <c r="I14" s="215">
        <f>ФОТр.тек.!E13</f>
        <v>439.09244974661942</v>
      </c>
      <c r="J14" s="215">
        <f>ROUND(I14*E14,2)</f>
        <v>1809.08</v>
      </c>
    </row>
    <row r="15" spans="1:12" s="14" customFormat="1" ht="25.5" customHeight="1" x14ac:dyDescent="0.2">
      <c r="A15" s="2"/>
      <c r="B15" s="2"/>
      <c r="C15" s="282" t="s">
        <v>212</v>
      </c>
      <c r="D15" s="2" t="s">
        <v>211</v>
      </c>
      <c r="E15" s="216">
        <f>SUM(E14:E14)</f>
        <v>4.1200352347833764</v>
      </c>
      <c r="F15" s="34"/>
      <c r="G15" s="34">
        <f>SUM(G14:G14)</f>
        <v>39.14</v>
      </c>
      <c r="H15" s="285">
        <v>1</v>
      </c>
      <c r="I15" s="209"/>
      <c r="J15" s="213">
        <f>SUM(J14:J14)</f>
        <v>1809.08</v>
      </c>
    </row>
    <row r="16" spans="1:12" s="14" customFormat="1" ht="14.25" customHeight="1" x14ac:dyDescent="0.2">
      <c r="A16" s="2"/>
      <c r="B16" s="370" t="s">
        <v>137</v>
      </c>
      <c r="C16" s="370"/>
      <c r="D16" s="359"/>
      <c r="E16" s="371"/>
      <c r="F16" s="372"/>
      <c r="G16" s="372"/>
      <c r="H16" s="373"/>
      <c r="I16" s="209"/>
      <c r="J16" s="209"/>
    </row>
    <row r="17" spans="1:10" s="14" customFormat="1" ht="14.25" customHeight="1" x14ac:dyDescent="0.2">
      <c r="A17" s="2">
        <v>2</v>
      </c>
      <c r="B17" s="2">
        <v>2</v>
      </c>
      <c r="C17" s="9" t="s">
        <v>137</v>
      </c>
      <c r="D17" s="2" t="s">
        <v>211</v>
      </c>
      <c r="E17" s="216">
        <v>1.01</v>
      </c>
      <c r="F17" s="34">
        <f>G17/E17</f>
        <v>23.049504950495049</v>
      </c>
      <c r="G17" s="34">
        <f>'Прил. 3'!H13</f>
        <v>23.28</v>
      </c>
      <c r="H17" s="285">
        <v>1</v>
      </c>
      <c r="I17" s="215">
        <f>ROUND(F17*'Прил. 10'!D11,2)</f>
        <v>1020.86</v>
      </c>
      <c r="J17" s="215">
        <f>ROUND(I17*E17,2)</f>
        <v>1031.07</v>
      </c>
    </row>
    <row r="18" spans="1:10" s="14" customFormat="1" ht="14.25" customHeight="1" x14ac:dyDescent="0.2">
      <c r="A18" s="2"/>
      <c r="B18" s="369" t="s">
        <v>138</v>
      </c>
      <c r="C18" s="370"/>
      <c r="D18" s="359"/>
      <c r="E18" s="371"/>
      <c r="F18" s="372"/>
      <c r="G18" s="372"/>
      <c r="H18" s="373"/>
      <c r="I18" s="209"/>
      <c r="J18" s="209"/>
    </row>
    <row r="19" spans="1:10" s="14" customFormat="1" ht="14.25" customHeight="1" x14ac:dyDescent="0.2">
      <c r="A19" s="2"/>
      <c r="B19" s="370" t="s">
        <v>213</v>
      </c>
      <c r="C19" s="370"/>
      <c r="D19" s="359"/>
      <c r="E19" s="371"/>
      <c r="F19" s="372"/>
      <c r="G19" s="372"/>
      <c r="H19" s="373"/>
      <c r="I19" s="209"/>
      <c r="J19" s="209"/>
    </row>
    <row r="20" spans="1:10" s="14" customFormat="1" ht="25.5" customHeight="1" x14ac:dyDescent="0.2">
      <c r="A20" s="2">
        <v>3</v>
      </c>
      <c r="B20" s="217" t="s">
        <v>139</v>
      </c>
      <c r="C20" s="218" t="s">
        <v>140</v>
      </c>
      <c r="D20" s="219" t="s">
        <v>141</v>
      </c>
      <c r="E20" s="216">
        <v>0.96000100912589725</v>
      </c>
      <c r="F20" s="220">
        <v>65.709999999999994</v>
      </c>
      <c r="G20" s="221">
        <f>ROUND(E20*F20,2)</f>
        <v>63.08</v>
      </c>
      <c r="H20" s="222">
        <f>G20/$G$24</f>
        <v>0.93341225214560519</v>
      </c>
      <c r="I20" s="213">
        <f>ROUND(F20*'Прил. 10'!$D$12,2)</f>
        <v>885.11</v>
      </c>
      <c r="J20" s="213">
        <f>ROUND(I20*E20,2)</f>
        <v>849.71</v>
      </c>
    </row>
    <row r="21" spans="1:10" s="14" customFormat="1" ht="14.25" customHeight="1" x14ac:dyDescent="0.2">
      <c r="A21" s="2"/>
      <c r="B21" s="2"/>
      <c r="C21" s="9" t="s">
        <v>214</v>
      </c>
      <c r="D21" s="2"/>
      <c r="E21" s="216"/>
      <c r="F21" s="34"/>
      <c r="G21" s="34">
        <f>SUM(G20:G20)</f>
        <v>63.08</v>
      </c>
      <c r="H21" s="285">
        <f>G21/G24</f>
        <v>0.93341225214560519</v>
      </c>
      <c r="I21" s="223"/>
      <c r="J21" s="34">
        <f>SUM(J20:J20)</f>
        <v>849.71</v>
      </c>
    </row>
    <row r="22" spans="1:10" s="14" customFormat="1" ht="14.25" customHeight="1" outlineLevel="1" x14ac:dyDescent="0.2">
      <c r="A22" s="2">
        <v>4</v>
      </c>
      <c r="B22" s="217" t="s">
        <v>142</v>
      </c>
      <c r="C22" s="218" t="s">
        <v>143</v>
      </c>
      <c r="D22" s="219" t="s">
        <v>141</v>
      </c>
      <c r="E22" s="216">
        <v>5.0006474175976041E-2</v>
      </c>
      <c r="F22" s="220">
        <v>89.99</v>
      </c>
      <c r="G22" s="221">
        <f>ROUND(E22*F22,2)</f>
        <v>4.5</v>
      </c>
      <c r="H22" s="222">
        <f>G22/$G$24</f>
        <v>6.6587747854394794E-2</v>
      </c>
      <c r="I22" s="213">
        <f>ROUND(F22*'Прил. 10'!$D$12,2)</f>
        <v>1212.17</v>
      </c>
      <c r="J22" s="213">
        <f>ROUND(I22*E22,2)</f>
        <v>60.62</v>
      </c>
    </row>
    <row r="23" spans="1:10" s="14" customFormat="1" ht="14.25" customHeight="1" x14ac:dyDescent="0.2">
      <c r="A23" s="2"/>
      <c r="B23" s="2"/>
      <c r="C23" s="9" t="s">
        <v>215</v>
      </c>
      <c r="D23" s="2"/>
      <c r="E23" s="283"/>
      <c r="F23" s="34"/>
      <c r="G23" s="223">
        <f>SUM(G22:G22)</f>
        <v>4.5</v>
      </c>
      <c r="H23" s="224">
        <f>G23/G24</f>
        <v>6.6587747854394794E-2</v>
      </c>
      <c r="I23" s="225"/>
      <c r="J23" s="225">
        <f>SUM(J22:J22)</f>
        <v>60.62</v>
      </c>
    </row>
    <row r="24" spans="1:10" s="14" customFormat="1" ht="25.5" customHeight="1" x14ac:dyDescent="0.2">
      <c r="A24" s="2"/>
      <c r="B24" s="2"/>
      <c r="C24" s="282" t="s">
        <v>216</v>
      </c>
      <c r="D24" s="2"/>
      <c r="E24" s="283"/>
      <c r="F24" s="34"/>
      <c r="G24" s="34">
        <f>G23+G21</f>
        <v>67.58</v>
      </c>
      <c r="H24" s="226">
        <v>1</v>
      </c>
      <c r="I24" s="227"/>
      <c r="J24" s="228">
        <f>J23+J21</f>
        <v>910.33</v>
      </c>
    </row>
    <row r="25" spans="1:10" s="14" customFormat="1" ht="14.25" customHeight="1" x14ac:dyDescent="0.2">
      <c r="A25" s="2"/>
      <c r="B25" s="369" t="s">
        <v>43</v>
      </c>
      <c r="C25" s="369"/>
      <c r="D25" s="374"/>
      <c r="E25" s="375"/>
      <c r="F25" s="376"/>
      <c r="G25" s="376"/>
      <c r="H25" s="377"/>
      <c r="I25" s="209"/>
      <c r="J25" s="209"/>
    </row>
    <row r="26" spans="1:10" x14ac:dyDescent="0.25">
      <c r="A26" s="286"/>
      <c r="B26" s="370" t="s">
        <v>217</v>
      </c>
      <c r="C26" s="370"/>
      <c r="D26" s="359"/>
      <c r="E26" s="371"/>
      <c r="F26" s="372"/>
      <c r="G26" s="372"/>
      <c r="H26" s="373"/>
      <c r="I26" s="229"/>
      <c r="J26" s="229"/>
    </row>
    <row r="27" spans="1:10" s="14" customFormat="1" ht="25.5" x14ac:dyDescent="0.2">
      <c r="A27" s="2">
        <v>5</v>
      </c>
      <c r="B27" s="295" t="s">
        <v>218</v>
      </c>
      <c r="C27" s="296" t="s">
        <v>409</v>
      </c>
      <c r="D27" s="295" t="s">
        <v>145</v>
      </c>
      <c r="E27" s="297">
        <v>1</v>
      </c>
      <c r="F27" s="298">
        <f>ROUND(I27/'Прил. 10'!$D$14,2)</f>
        <v>43258.79</v>
      </c>
      <c r="G27" s="299">
        <f>ROUND(E27*F27,2)</f>
        <v>43258.79</v>
      </c>
      <c r="H27" s="300">
        <f>G27/$G$30</f>
        <v>1</v>
      </c>
      <c r="I27" s="213">
        <v>270800</v>
      </c>
      <c r="J27" s="213">
        <f>ROUND(I27*E27,2)</f>
        <v>270800</v>
      </c>
    </row>
    <row r="28" spans="1:10" x14ac:dyDescent="0.25">
      <c r="A28" s="2"/>
      <c r="B28" s="301"/>
      <c r="C28" s="302" t="s">
        <v>219</v>
      </c>
      <c r="D28" s="303"/>
      <c r="E28" s="304"/>
      <c r="F28" s="305"/>
      <c r="G28" s="306">
        <f>SUM(G27:G27)</f>
        <v>43258.79</v>
      </c>
      <c r="H28" s="300">
        <f>G28/$G$30</f>
        <v>1</v>
      </c>
      <c r="I28" s="234"/>
      <c r="J28" s="233">
        <f>SUM(J27:J27)</f>
        <v>270800</v>
      </c>
    </row>
    <row r="29" spans="1:10" x14ac:dyDescent="0.25">
      <c r="A29" s="2"/>
      <c r="B29" s="301"/>
      <c r="C29" s="302" t="s">
        <v>220</v>
      </c>
      <c r="D29" s="301"/>
      <c r="E29" s="304"/>
      <c r="F29" s="305"/>
      <c r="G29" s="306">
        <v>0</v>
      </c>
      <c r="H29" s="300">
        <f>G29/$G$30</f>
        <v>0</v>
      </c>
      <c r="I29" s="234"/>
      <c r="J29" s="233">
        <v>0</v>
      </c>
    </row>
    <row r="30" spans="1:10" x14ac:dyDescent="0.25">
      <c r="A30" s="286"/>
      <c r="B30" s="301"/>
      <c r="C30" s="307" t="s">
        <v>221</v>
      </c>
      <c r="D30" s="301"/>
      <c r="E30" s="308"/>
      <c r="F30" s="305"/>
      <c r="G30" s="306">
        <f>G28+G29</f>
        <v>43258.79</v>
      </c>
      <c r="H30" s="300">
        <f>H28+H29</f>
        <v>1</v>
      </c>
      <c r="I30" s="234"/>
      <c r="J30" s="233">
        <f>J29+J28</f>
        <v>270800</v>
      </c>
    </row>
    <row r="31" spans="1:10" ht="25.5" customHeight="1" x14ac:dyDescent="0.25">
      <c r="A31" s="286"/>
      <c r="B31" s="301"/>
      <c r="C31" s="302" t="s">
        <v>222</v>
      </c>
      <c r="D31" s="301"/>
      <c r="E31" s="309"/>
      <c r="F31" s="305"/>
      <c r="G31" s="306">
        <f>'Прил.6 Расчет ОБ'!G13</f>
        <v>43258.79</v>
      </c>
      <c r="H31" s="310"/>
      <c r="I31" s="234"/>
      <c r="J31" s="233">
        <f>ROUND(G31*'Прил. 10'!D14,2)</f>
        <v>270800.03000000003</v>
      </c>
    </row>
    <row r="32" spans="1:10" s="14" customFormat="1" ht="14.25" customHeight="1" x14ac:dyDescent="0.2">
      <c r="A32" s="2"/>
      <c r="B32" s="378" t="s">
        <v>146</v>
      </c>
      <c r="C32" s="378"/>
      <c r="D32" s="379"/>
      <c r="E32" s="380"/>
      <c r="F32" s="381"/>
      <c r="G32" s="381"/>
      <c r="H32" s="382"/>
      <c r="I32" s="209"/>
      <c r="J32" s="209"/>
    </row>
    <row r="33" spans="1:10" s="14" customFormat="1" ht="14.25" customHeight="1" x14ac:dyDescent="0.2">
      <c r="A33" s="281"/>
      <c r="B33" s="364" t="s">
        <v>223</v>
      </c>
      <c r="C33" s="364"/>
      <c r="D33" s="365"/>
      <c r="E33" s="366"/>
      <c r="F33" s="367"/>
      <c r="G33" s="367"/>
      <c r="H33" s="368"/>
      <c r="I33" s="236"/>
      <c r="J33" s="236"/>
    </row>
    <row r="34" spans="1:10" s="14" customFormat="1" ht="25.5" customHeight="1" x14ac:dyDescent="0.2">
      <c r="A34" s="230">
        <v>9</v>
      </c>
      <c r="B34" s="295" t="s">
        <v>147</v>
      </c>
      <c r="C34" s="296" t="s">
        <v>148</v>
      </c>
      <c r="D34" s="295" t="s">
        <v>149</v>
      </c>
      <c r="E34" s="297">
        <v>6.0000084103221203E-3</v>
      </c>
      <c r="F34" s="298">
        <v>15481</v>
      </c>
      <c r="G34" s="299">
        <f t="shared" ref="G34:G40" si="0">ROUND(E34*F34,2)</f>
        <v>92.89</v>
      </c>
      <c r="H34" s="300">
        <f t="shared" ref="H34:H52" si="1">G34/$G$52</f>
        <v>0.41466898799160756</v>
      </c>
      <c r="I34" s="213">
        <f>ROUND(F34*'Прил. 10'!$D$13,2)</f>
        <v>124467.24</v>
      </c>
      <c r="J34" s="213">
        <f t="shared" ref="J34:J40" si="2">ROUND(I34*E34,2)</f>
        <v>746.8</v>
      </c>
    </row>
    <row r="35" spans="1:10" s="14" customFormat="1" ht="38.25" customHeight="1" x14ac:dyDescent="0.2">
      <c r="A35" s="230">
        <v>10</v>
      </c>
      <c r="B35" s="295" t="s">
        <v>150</v>
      </c>
      <c r="C35" s="296" t="s">
        <v>151</v>
      </c>
      <c r="D35" s="295" t="s">
        <v>149</v>
      </c>
      <c r="E35" s="297">
        <v>4.0000598574894996E-4</v>
      </c>
      <c r="F35" s="298">
        <v>75162.289999999994</v>
      </c>
      <c r="G35" s="299">
        <f t="shared" si="0"/>
        <v>30.07</v>
      </c>
      <c r="H35" s="300">
        <f t="shared" si="1"/>
        <v>0.1342350787911254</v>
      </c>
      <c r="I35" s="213">
        <f>ROUND(F35*'Прил. 10'!$D$13,2)</f>
        <v>604304.81000000006</v>
      </c>
      <c r="J35" s="213">
        <f t="shared" si="2"/>
        <v>241.73</v>
      </c>
    </row>
    <row r="36" spans="1:10" s="14" customFormat="1" ht="14.25" customHeight="1" x14ac:dyDescent="0.2">
      <c r="A36" s="230">
        <v>11</v>
      </c>
      <c r="B36" s="230" t="s">
        <v>152</v>
      </c>
      <c r="C36" s="156" t="s">
        <v>153</v>
      </c>
      <c r="D36" s="230" t="s">
        <v>154</v>
      </c>
      <c r="E36" s="231">
        <v>0.15000182516046198</v>
      </c>
      <c r="F36" s="232">
        <v>155</v>
      </c>
      <c r="G36" s="221">
        <f t="shared" si="0"/>
        <v>23.25</v>
      </c>
      <c r="H36" s="224">
        <f t="shared" si="1"/>
        <v>0.10379000937458149</v>
      </c>
      <c r="I36" s="213">
        <f>ROUND(F36*'Прил. 10'!$D$13,2)</f>
        <v>1246.2</v>
      </c>
      <c r="J36" s="213">
        <f t="shared" si="2"/>
        <v>186.93</v>
      </c>
    </row>
    <row r="37" spans="1:10" s="14" customFormat="1" ht="14.25" customHeight="1" x14ac:dyDescent="0.2">
      <c r="A37" s="230">
        <v>12</v>
      </c>
      <c r="B37" s="230" t="s">
        <v>155</v>
      </c>
      <c r="C37" s="156" t="s">
        <v>156</v>
      </c>
      <c r="D37" s="230" t="s">
        <v>157</v>
      </c>
      <c r="E37" s="231">
        <v>0.10000121677364134</v>
      </c>
      <c r="F37" s="232">
        <v>203</v>
      </c>
      <c r="G37" s="221">
        <f t="shared" si="0"/>
        <v>20.3</v>
      </c>
      <c r="H37" s="224">
        <f t="shared" si="1"/>
        <v>9.0620954421677613E-2</v>
      </c>
      <c r="I37" s="213">
        <f>ROUND(F37*'Прил. 10'!$D$13,2)</f>
        <v>1632.12</v>
      </c>
      <c r="J37" s="213">
        <f t="shared" si="2"/>
        <v>163.21</v>
      </c>
    </row>
    <row r="38" spans="1:10" s="14" customFormat="1" ht="25.5" customHeight="1" x14ac:dyDescent="0.2">
      <c r="A38" s="230">
        <v>13</v>
      </c>
      <c r="B38" s="230" t="s">
        <v>158</v>
      </c>
      <c r="C38" s="156" t="s">
        <v>159</v>
      </c>
      <c r="D38" s="230" t="s">
        <v>149</v>
      </c>
      <c r="E38" s="231">
        <v>9.7018473833224931E-4</v>
      </c>
      <c r="F38" s="232">
        <v>12606</v>
      </c>
      <c r="G38" s="221">
        <f t="shared" si="0"/>
        <v>12.23</v>
      </c>
      <c r="H38" s="224">
        <f t="shared" si="1"/>
        <v>5.4595776974242227E-2</v>
      </c>
      <c r="I38" s="213">
        <f>ROUND(F38*'Прил. 10'!$D$13,2)</f>
        <v>101352.24</v>
      </c>
      <c r="J38" s="213">
        <f t="shared" si="2"/>
        <v>98.33</v>
      </c>
    </row>
    <row r="39" spans="1:10" s="14" customFormat="1" ht="25.5" customHeight="1" x14ac:dyDescent="0.2">
      <c r="A39" s="230">
        <v>14</v>
      </c>
      <c r="B39" s="230" t="s">
        <v>160</v>
      </c>
      <c r="C39" s="156" t="s">
        <v>161</v>
      </c>
      <c r="D39" s="230" t="s">
        <v>162</v>
      </c>
      <c r="E39" s="231">
        <v>10.700130194779623</v>
      </c>
      <c r="F39" s="232">
        <v>1</v>
      </c>
      <c r="G39" s="221">
        <f t="shared" si="0"/>
        <v>10.7</v>
      </c>
      <c r="H39" s="224">
        <f t="shared" si="1"/>
        <v>4.7765724744431054E-2</v>
      </c>
      <c r="I39" s="213">
        <f>ROUND(F39*'Прил. 10'!$D$13,2)</f>
        <v>8.0399999999999991</v>
      </c>
      <c r="J39" s="213">
        <f t="shared" si="2"/>
        <v>86.03</v>
      </c>
    </row>
    <row r="40" spans="1:10" s="14" customFormat="1" ht="38.25" customHeight="1" x14ac:dyDescent="0.2">
      <c r="A40" s="230">
        <v>15</v>
      </c>
      <c r="B40" s="230" t="s">
        <v>163</v>
      </c>
      <c r="C40" s="156" t="s">
        <v>164</v>
      </c>
      <c r="D40" s="230" t="s">
        <v>149</v>
      </c>
      <c r="E40" s="231">
        <v>2.8000980414401527E-4</v>
      </c>
      <c r="F40" s="232">
        <v>37517</v>
      </c>
      <c r="G40" s="221">
        <f t="shared" si="0"/>
        <v>10.51</v>
      </c>
      <c r="H40" s="224">
        <f t="shared" si="1"/>
        <v>4.6917548323735549E-2</v>
      </c>
      <c r="I40" s="213">
        <f>ROUND(F40*'Прил. 10'!$D$13,2)</f>
        <v>301636.68</v>
      </c>
      <c r="J40" s="213">
        <f t="shared" si="2"/>
        <v>84.46</v>
      </c>
    </row>
    <row r="41" spans="1:10" s="14" customFormat="1" ht="14.25" customHeight="1" x14ac:dyDescent="0.2">
      <c r="A41" s="237"/>
      <c r="B41" s="238"/>
      <c r="C41" s="239" t="s">
        <v>224</v>
      </c>
      <c r="D41" s="240"/>
      <c r="E41" s="241"/>
      <c r="F41" s="242"/>
      <c r="G41" s="243">
        <f>SUM(G34:G40)</f>
        <v>199.95</v>
      </c>
      <c r="H41" s="224">
        <f t="shared" si="1"/>
        <v>0.89259408062140078</v>
      </c>
      <c r="I41" s="213"/>
      <c r="J41" s="243">
        <f>SUM(J34:J40)</f>
        <v>1607.49</v>
      </c>
    </row>
    <row r="42" spans="1:10" s="14" customFormat="1" ht="14.25" customHeight="1" outlineLevel="1" x14ac:dyDescent="0.2">
      <c r="A42" s="230">
        <v>16</v>
      </c>
      <c r="B42" s="230" t="s">
        <v>165</v>
      </c>
      <c r="C42" s="156" t="s">
        <v>166</v>
      </c>
      <c r="D42" s="230" t="s">
        <v>149</v>
      </c>
      <c r="E42" s="231">
        <v>1.7997872876396282E-4</v>
      </c>
      <c r="F42" s="232">
        <v>42700.01</v>
      </c>
      <c r="G42" s="221">
        <f t="shared" ref="G42:G50" si="3">ROUND(E42*F42,2)</f>
        <v>7.69</v>
      </c>
      <c r="H42" s="224">
        <f t="shared" si="1"/>
        <v>3.4328824606044375E-2</v>
      </c>
      <c r="I42" s="213">
        <f>ROUND(F42*'Прил. 10'!$D$13,2)</f>
        <v>343308.08</v>
      </c>
      <c r="J42" s="213">
        <f t="shared" ref="J42:J50" si="4">ROUND(I42*E42,2)</f>
        <v>61.79</v>
      </c>
    </row>
    <row r="43" spans="1:10" s="14" customFormat="1" ht="25.5" customHeight="1" outlineLevel="1" x14ac:dyDescent="0.2">
      <c r="A43" s="230">
        <v>17</v>
      </c>
      <c r="B43" s="230" t="s">
        <v>167</v>
      </c>
      <c r="C43" s="156" t="s">
        <v>168</v>
      </c>
      <c r="D43" s="230" t="s">
        <v>149</v>
      </c>
      <c r="E43" s="231">
        <v>6.0016489317397239E-5</v>
      </c>
      <c r="F43" s="232">
        <v>114220</v>
      </c>
      <c r="G43" s="221">
        <f t="shared" si="3"/>
        <v>6.86</v>
      </c>
      <c r="H43" s="224">
        <f t="shared" si="1"/>
        <v>3.0623632873532435E-2</v>
      </c>
      <c r="I43" s="213">
        <f>ROUND(F43*'Прил. 10'!$D$13,2)</f>
        <v>918328.8</v>
      </c>
      <c r="J43" s="213">
        <f t="shared" si="4"/>
        <v>55.11</v>
      </c>
    </row>
    <row r="44" spans="1:10" s="14" customFormat="1" ht="14.25" customHeight="1" outlineLevel="1" x14ac:dyDescent="0.2">
      <c r="A44" s="230">
        <v>18</v>
      </c>
      <c r="B44" s="230" t="s">
        <v>169</v>
      </c>
      <c r="C44" s="156" t="s">
        <v>170</v>
      </c>
      <c r="D44" s="230" t="s">
        <v>154</v>
      </c>
      <c r="E44" s="231">
        <v>0.11995920795280395</v>
      </c>
      <c r="F44" s="232">
        <v>28.26</v>
      </c>
      <c r="G44" s="221">
        <f t="shared" si="3"/>
        <v>3.39</v>
      </c>
      <c r="H44" s="224">
        <f t="shared" si="1"/>
        <v>1.5133252979777689E-2</v>
      </c>
      <c r="I44" s="213">
        <f>ROUND(F44*'Прил. 10'!$D$13,2)</f>
        <v>227.21</v>
      </c>
      <c r="J44" s="213">
        <f t="shared" si="4"/>
        <v>27.26</v>
      </c>
    </row>
    <row r="45" spans="1:10" s="14" customFormat="1" ht="14.25" customHeight="1" outlineLevel="1" x14ac:dyDescent="0.2">
      <c r="A45" s="230">
        <v>19</v>
      </c>
      <c r="B45" s="230" t="s">
        <v>171</v>
      </c>
      <c r="C45" s="156" t="s">
        <v>172</v>
      </c>
      <c r="D45" s="230" t="s">
        <v>154</v>
      </c>
      <c r="E45" s="231">
        <v>1.8485385773384502E-2</v>
      </c>
      <c r="F45" s="232">
        <v>138.76</v>
      </c>
      <c r="G45" s="221">
        <f t="shared" si="3"/>
        <v>2.57</v>
      </c>
      <c r="H45" s="224">
        <f t="shared" si="1"/>
        <v>1.1472702111512878E-2</v>
      </c>
      <c r="I45" s="213">
        <f>ROUND(F45*'Прил. 10'!$D$13,2)</f>
        <v>1115.6300000000001</v>
      </c>
      <c r="J45" s="213">
        <f t="shared" si="4"/>
        <v>20.62</v>
      </c>
    </row>
    <row r="46" spans="1:10" s="14" customFormat="1" ht="38.25" customHeight="1" outlineLevel="1" x14ac:dyDescent="0.2">
      <c r="A46" s="230">
        <v>20</v>
      </c>
      <c r="B46" s="230" t="s">
        <v>173</v>
      </c>
      <c r="C46" s="156" t="s">
        <v>174</v>
      </c>
      <c r="D46" s="230" t="s">
        <v>175</v>
      </c>
      <c r="E46" s="231">
        <v>2.9984066341157E-3</v>
      </c>
      <c r="F46" s="232">
        <v>405.22</v>
      </c>
      <c r="G46" s="221">
        <f t="shared" si="3"/>
        <v>1.22</v>
      </c>
      <c r="H46" s="224">
        <f t="shared" si="1"/>
        <v>5.4461854381500823E-3</v>
      </c>
      <c r="I46" s="213">
        <f>ROUND(F46*'Прил. 10'!$D$13,2)</f>
        <v>3257.97</v>
      </c>
      <c r="J46" s="213">
        <f t="shared" si="4"/>
        <v>9.77</v>
      </c>
    </row>
    <row r="47" spans="1:10" s="14" customFormat="1" ht="25.5" customHeight="1" outlineLevel="1" x14ac:dyDescent="0.2">
      <c r="A47" s="230">
        <v>21</v>
      </c>
      <c r="B47" s="230" t="s">
        <v>176</v>
      </c>
      <c r="C47" s="156" t="s">
        <v>177</v>
      </c>
      <c r="D47" s="230" t="s">
        <v>154</v>
      </c>
      <c r="E47" s="231">
        <v>2.6012684228068895E-2</v>
      </c>
      <c r="F47" s="232">
        <v>39.020000000000003</v>
      </c>
      <c r="G47" s="221">
        <f t="shared" si="3"/>
        <v>1.02</v>
      </c>
      <c r="H47" s="224">
        <f t="shared" si="1"/>
        <v>4.5533681532074462E-3</v>
      </c>
      <c r="I47" s="213">
        <f>ROUND(F47*'Прил. 10'!$D$13,2)</f>
        <v>313.72000000000003</v>
      </c>
      <c r="J47" s="213">
        <f t="shared" si="4"/>
        <v>8.16</v>
      </c>
    </row>
    <row r="48" spans="1:10" s="14" customFormat="1" ht="25.5" customHeight="1" outlineLevel="1" x14ac:dyDescent="0.2">
      <c r="A48" s="230">
        <v>22</v>
      </c>
      <c r="B48" s="230" t="s">
        <v>178</v>
      </c>
      <c r="C48" s="156" t="s">
        <v>179</v>
      </c>
      <c r="D48" s="230" t="s">
        <v>154</v>
      </c>
      <c r="E48" s="231">
        <v>1.9953527457841309E-2</v>
      </c>
      <c r="F48" s="232">
        <v>38.340000000000003</v>
      </c>
      <c r="G48" s="221">
        <f t="shared" si="3"/>
        <v>0.77</v>
      </c>
      <c r="H48" s="224">
        <f t="shared" si="1"/>
        <v>3.4373465470291507E-3</v>
      </c>
      <c r="I48" s="213">
        <f>ROUND(F48*'Прил. 10'!$D$13,2)</f>
        <v>308.25</v>
      </c>
      <c r="J48" s="213">
        <f t="shared" si="4"/>
        <v>6.15</v>
      </c>
    </row>
    <row r="49" spans="1:10" s="14" customFormat="1" ht="25.5" customHeight="1" outlineLevel="1" x14ac:dyDescent="0.2">
      <c r="A49" s="230">
        <v>23</v>
      </c>
      <c r="B49" s="230" t="s">
        <v>180</v>
      </c>
      <c r="C49" s="156" t="s">
        <v>181</v>
      </c>
      <c r="D49" s="230" t="s">
        <v>149</v>
      </c>
      <c r="E49" s="231">
        <v>2.4087005244554311E-5</v>
      </c>
      <c r="F49" s="232">
        <v>22419</v>
      </c>
      <c r="G49" s="221">
        <f t="shared" si="3"/>
        <v>0.54</v>
      </c>
      <c r="H49" s="224">
        <f t="shared" si="1"/>
        <v>2.4106066693451189E-3</v>
      </c>
      <c r="I49" s="213">
        <f>ROUND(F49*'Прил. 10'!$D$13,2)</f>
        <v>180248.76</v>
      </c>
      <c r="J49" s="213">
        <f t="shared" si="4"/>
        <v>4.34</v>
      </c>
    </row>
    <row r="50" spans="1:10" s="14" customFormat="1" ht="14.25" customHeight="1" outlineLevel="1" x14ac:dyDescent="0.2">
      <c r="A50" s="230">
        <v>24</v>
      </c>
      <c r="B50" s="230" t="s">
        <v>182</v>
      </c>
      <c r="C50" s="156" t="s">
        <v>183</v>
      </c>
      <c r="D50" s="230" t="s">
        <v>149</v>
      </c>
      <c r="E50" s="231">
        <v>0.17499999999999999</v>
      </c>
      <c r="F50" s="232"/>
      <c r="G50" s="221">
        <f t="shared" si="3"/>
        <v>0</v>
      </c>
      <c r="H50" s="224">
        <f t="shared" si="1"/>
        <v>0</v>
      </c>
      <c r="I50" s="213">
        <f>ROUND(F50*'Прил. 10'!$D$13,2)</f>
        <v>0</v>
      </c>
      <c r="J50" s="213">
        <f t="shared" si="4"/>
        <v>0</v>
      </c>
    </row>
    <row r="51" spans="1:10" s="14" customFormat="1" ht="14.25" customHeight="1" x14ac:dyDescent="0.2">
      <c r="A51" s="2"/>
      <c r="B51" s="2"/>
      <c r="C51" s="9" t="s">
        <v>225</v>
      </c>
      <c r="D51" s="2"/>
      <c r="E51" s="283"/>
      <c r="F51" s="284"/>
      <c r="G51" s="34">
        <f>SUM(G42:G50)</f>
        <v>24.06</v>
      </c>
      <c r="H51" s="224">
        <f t="shared" si="1"/>
        <v>0.10740591937859917</v>
      </c>
      <c r="I51" s="34"/>
      <c r="J51" s="34">
        <f>SUM(J42:J50)</f>
        <v>193.20000000000002</v>
      </c>
    </row>
    <row r="52" spans="1:10" s="14" customFormat="1" ht="14.25" customHeight="1" x14ac:dyDescent="0.2">
      <c r="A52" s="2"/>
      <c r="B52" s="2"/>
      <c r="C52" s="282" t="s">
        <v>226</v>
      </c>
      <c r="D52" s="2"/>
      <c r="E52" s="283"/>
      <c r="F52" s="284"/>
      <c r="G52" s="34">
        <f>G41+G51</f>
        <v>224.01</v>
      </c>
      <c r="H52" s="285">
        <f t="shared" si="1"/>
        <v>1</v>
      </c>
      <c r="I52" s="34"/>
      <c r="J52" s="34">
        <f>J41+J51</f>
        <v>1800.69</v>
      </c>
    </row>
    <row r="53" spans="1:10" s="14" customFormat="1" ht="14.25" customHeight="1" x14ac:dyDescent="0.2">
      <c r="A53" s="2"/>
      <c r="B53" s="2"/>
      <c r="C53" s="9" t="s">
        <v>227</v>
      </c>
      <c r="D53" s="2"/>
      <c r="E53" s="283"/>
      <c r="F53" s="284"/>
      <c r="G53" s="34">
        <f>G15+G24+G52</f>
        <v>330.73</v>
      </c>
      <c r="H53" s="285"/>
      <c r="I53" s="34"/>
      <c r="J53" s="34">
        <f>J15+J24+J52</f>
        <v>4520.1000000000004</v>
      </c>
    </row>
    <row r="54" spans="1:10" s="14" customFormat="1" ht="14.25" customHeight="1" x14ac:dyDescent="0.2">
      <c r="A54" s="2"/>
      <c r="B54" s="2"/>
      <c r="C54" s="9" t="s">
        <v>228</v>
      </c>
      <c r="D54" s="244">
        <f>ROUND(G54/(G$17+$G$15),2)</f>
        <v>16.5</v>
      </c>
      <c r="E54" s="283"/>
      <c r="F54" s="284"/>
      <c r="G54" s="34">
        <v>1029.8699999999999</v>
      </c>
      <c r="H54" s="285"/>
      <c r="I54" s="34"/>
      <c r="J54" s="213">
        <f>ROUND(D54*(J15+J17),2)</f>
        <v>46862.48</v>
      </c>
    </row>
    <row r="55" spans="1:10" s="14" customFormat="1" ht="14.25" customHeight="1" x14ac:dyDescent="0.2">
      <c r="A55" s="2"/>
      <c r="B55" s="2"/>
      <c r="C55" s="9" t="s">
        <v>229</v>
      </c>
      <c r="D55" s="244">
        <f>ROUND(G55/(G$15+G$17),2)</f>
        <v>9.1199999999999992</v>
      </c>
      <c r="E55" s="283"/>
      <c r="F55" s="284"/>
      <c r="G55" s="34">
        <v>569.17999999999995</v>
      </c>
      <c r="H55" s="285"/>
      <c r="I55" s="34"/>
      <c r="J55" s="213">
        <f>ROUND(D55*(J15+J17),2)</f>
        <v>25902.17</v>
      </c>
    </row>
    <row r="56" spans="1:10" s="14" customFormat="1" ht="14.25" customHeight="1" x14ac:dyDescent="0.2">
      <c r="A56" s="2"/>
      <c r="B56" s="2"/>
      <c r="C56" s="9" t="s">
        <v>230</v>
      </c>
      <c r="D56" s="2"/>
      <c r="E56" s="283"/>
      <c r="F56" s="284"/>
      <c r="G56" s="34">
        <f>G15+G24+G52+G54+G55</f>
        <v>1929.7799999999997</v>
      </c>
      <c r="H56" s="285"/>
      <c r="I56" s="34"/>
      <c r="J56" s="34">
        <f>J15+J24+J52+J54+J55</f>
        <v>77284.75</v>
      </c>
    </row>
    <row r="57" spans="1:10" s="14" customFormat="1" ht="14.25" customHeight="1" x14ac:dyDescent="0.2">
      <c r="A57" s="2"/>
      <c r="B57" s="2"/>
      <c r="C57" s="9" t="s">
        <v>231</v>
      </c>
      <c r="D57" s="2"/>
      <c r="E57" s="283"/>
      <c r="F57" s="284"/>
      <c r="G57" s="34">
        <f>G56+G30</f>
        <v>45188.57</v>
      </c>
      <c r="H57" s="285"/>
      <c r="I57" s="34"/>
      <c r="J57" s="34">
        <f>J56+J30</f>
        <v>348084.75</v>
      </c>
    </row>
    <row r="58" spans="1:10" s="14" customFormat="1" ht="34.5" customHeight="1" x14ac:dyDescent="0.2">
      <c r="A58" s="2"/>
      <c r="B58" s="2"/>
      <c r="C58" s="9" t="s">
        <v>102</v>
      </c>
      <c r="D58" s="2" t="s">
        <v>406</v>
      </c>
      <c r="E58" s="291">
        <v>1</v>
      </c>
      <c r="F58" s="284"/>
      <c r="G58" s="34">
        <f>G57/E58</f>
        <v>45188.57</v>
      </c>
      <c r="H58" s="285"/>
      <c r="I58" s="34"/>
      <c r="J58" s="34">
        <f>J57/E58</f>
        <v>348084.75</v>
      </c>
    </row>
    <row r="60" spans="1:10" s="14" customFormat="1" ht="14.25" customHeight="1" x14ac:dyDescent="0.2">
      <c r="A60" s="4" t="s">
        <v>232</v>
      </c>
    </row>
    <row r="61" spans="1:10" s="14" customFormat="1" ht="14.25" customHeight="1" x14ac:dyDescent="0.2">
      <c r="A61" s="245" t="s">
        <v>68</v>
      </c>
    </row>
    <row r="62" spans="1:10" s="14" customFormat="1" ht="14.25" customHeight="1" x14ac:dyDescent="0.2">
      <c r="A62" s="4"/>
    </row>
    <row r="63" spans="1:10" s="14" customFormat="1" ht="14.25" customHeight="1" x14ac:dyDescent="0.2">
      <c r="A63" s="4" t="s">
        <v>233</v>
      </c>
    </row>
    <row r="64" spans="1:10" s="14" customFormat="1" ht="14.25" customHeight="1" x14ac:dyDescent="0.2">
      <c r="A64" s="245" t="s">
        <v>70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3:H33"/>
    <mergeCell ref="B13:H13"/>
    <mergeCell ref="B16:H16"/>
    <mergeCell ref="B18:H18"/>
    <mergeCell ref="B19:H19"/>
    <mergeCell ref="B26:H26"/>
    <mergeCell ref="B25:H25"/>
    <mergeCell ref="B32:H32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12</vt:i4>
      </vt:variant>
    </vt:vector>
  </HeadingPairs>
  <TitlesOfParts>
    <vt:vector size="28" baseType="lpstr">
      <vt:lpstr>4.1 Отдел 1</vt:lpstr>
      <vt:lpstr>4.2 Отдел 2</vt:lpstr>
      <vt:lpstr>4.3 Отдел 2. Тех.характеристики</vt:lpstr>
      <vt:lpstr>Прил.1 Сравнит табл</vt:lpstr>
      <vt:lpstr>4.5 РМ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Nikolay Ivanov</cp:lastModifiedBy>
  <dcterms:created xsi:type="dcterms:W3CDTF">2020-09-30T08:50:27Z</dcterms:created>
  <dcterms:modified xsi:type="dcterms:W3CDTF">2023-10-07T09:39:19Z</dcterms:modified>
  <cp:category/>
</cp:coreProperties>
</file>