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EDMIBOOK\Desktop\Отчетые тома ПДФ\РМ Блок 2\РМ\З1\"/>
    </mc:Choice>
  </mc:AlternateContent>
  <xr:revisionPtr revIDLastSave="0" documentId="13_ncr:20001_{853138D4-03BC-4C1B-A90A-CDFB5785C3D0}" xr6:coauthVersionLast="40" xr6:coauthVersionMax="40" xr10:uidLastSave="{00000000-0000-0000-0000-000000000000}"/>
  <bookViews>
    <workbookView xWindow="0" yWindow="0" windowWidth="28800" windowHeight="12225" tabRatio="924" firstSheet="3" activeTab="7" xr2:uid="{00000000-000D-0000-FFFF-FFFF00000000}"/>
  </bookViews>
  <sheets>
    <sheet name="4.1 Отдел 1" sheetId="1" state="hidden" r:id="rId1"/>
    <sheet name="4.2 Отдел 2" sheetId="2" state="hidden" r:id="rId2"/>
    <sheet name="4.3 Отдел 2. Тех.характеристики" sheetId="3" state="hidden" r:id="rId3"/>
    <sheet name="Прил.1 Сравнит табл" sheetId="4" r:id="rId4"/>
    <sheet name="Прил.2 Расч стоим" sheetId="5" r:id="rId5"/>
    <sheet name="Прил.3" sheetId="6" r:id="rId6"/>
    <sheet name="Прил.4 РМ" sheetId="7" r:id="rId7"/>
    <sheet name="Прил.5 Расчет СМР и ОБ" sheetId="8" r:id="rId8"/>
    <sheet name="Прил.6 Расчет ОБ" sheetId="9" r:id="rId9"/>
    <sheet name="Прил.7 Расчет пок." sheetId="10" r:id="rId10"/>
    <sheet name="Прил.10" sheetId="11" r:id="rId11"/>
    <sheet name="ФОТр.тек." sheetId="12" r:id="rId12"/>
    <sheet name="4.7 Прил.6 Расчет Прочие" sheetId="13" state="hidden" r:id="rId13"/>
    <sheet name="4.8 Прил. 6.1 Расчет ПНР" sheetId="14" state="hidden" r:id="rId14"/>
    <sheet name="4.9 Прил 6.2 Расчет ПИР" sheetId="15" state="hidden" r:id="rId15"/>
  </sheets>
  <definedNames>
    <definedName name="\AUTOEXEC" localSheetId="0">#REF!</definedName>
    <definedName name="\AUTOEXEC" localSheetId="1">#REF!</definedName>
    <definedName name="\AUTOEXEC" localSheetId="2">#REF!</definedName>
    <definedName name="\AUTOEXEC" localSheetId="3">#REF!</definedName>
    <definedName name="\AUTOEXEC" localSheetId="4">#REF!</definedName>
    <definedName name="\AUTOEXEC" localSheetId="5">#REF!</definedName>
    <definedName name="\AUTOEXEC" localSheetId="7">#REF!</definedName>
    <definedName name="\AUTOEXEC">#REF!</definedName>
    <definedName name="\k" localSheetId="0">#REF!</definedName>
    <definedName name="\k" localSheetId="1">#REF!</definedName>
    <definedName name="\k" localSheetId="2">#REF!</definedName>
    <definedName name="\k" localSheetId="3">#REF!</definedName>
    <definedName name="\k" localSheetId="4">#REF!</definedName>
    <definedName name="\k" localSheetId="7">#REF!</definedName>
    <definedName name="\k">#REF!</definedName>
    <definedName name="\m" localSheetId="0">#REF!</definedName>
    <definedName name="\m" localSheetId="1">#REF!</definedName>
    <definedName name="\m" localSheetId="2">#REF!</definedName>
    <definedName name="\m" localSheetId="3">#REF!</definedName>
    <definedName name="\m" localSheetId="4">#REF!</definedName>
    <definedName name="\m" localSheetId="7">#REF!</definedName>
    <definedName name="\m">#REF!</definedName>
    <definedName name="\n" localSheetId="0">#REF!</definedName>
    <definedName name="\n" localSheetId="1">#REF!</definedName>
    <definedName name="\n" localSheetId="2">#REF!</definedName>
    <definedName name="\n" localSheetId="3">#REF!</definedName>
    <definedName name="\n" localSheetId="4">#REF!</definedName>
    <definedName name="\n" localSheetId="7">#REF!</definedName>
    <definedName name="\n">#REF!</definedName>
    <definedName name="\n11" localSheetId="0">#REF!</definedName>
    <definedName name="\n11" localSheetId="1">#REF!</definedName>
    <definedName name="\n11" localSheetId="2">#REF!</definedName>
    <definedName name="\n11" localSheetId="3">#REF!</definedName>
    <definedName name="\n11" localSheetId="4">#REF!</definedName>
    <definedName name="\n11" localSheetId="7">#REF!</definedName>
    <definedName name="\n11">#REF!</definedName>
    <definedName name="\s" localSheetId="0">#REF!</definedName>
    <definedName name="\s" localSheetId="1">#REF!</definedName>
    <definedName name="\s" localSheetId="2">#REF!</definedName>
    <definedName name="\s" localSheetId="3">#REF!</definedName>
    <definedName name="\s" localSheetId="4">#REF!</definedName>
    <definedName name="\s" localSheetId="7">#REF!</definedName>
    <definedName name="\s">#REF!</definedName>
    <definedName name="\z" localSheetId="0">#REF!</definedName>
    <definedName name="\z" localSheetId="1">#REF!</definedName>
    <definedName name="\z" localSheetId="2">#REF!</definedName>
    <definedName name="\z" localSheetId="3">#REF!</definedName>
    <definedName name="\z" localSheetId="4">#REF!</definedName>
    <definedName name="\z" localSheetId="5">#REF!</definedName>
    <definedName name="\z" localSheetId="7">#REF!</definedName>
    <definedName name="\z">#REF!</definedName>
    <definedName name="________________________a2" localSheetId="0">#REF!</definedName>
    <definedName name="________________________a2" localSheetId="1">#REF!</definedName>
    <definedName name="________________________a2" localSheetId="2">#REF!</definedName>
    <definedName name="________________________a2" localSheetId="3">#REF!</definedName>
    <definedName name="________________________a2" localSheetId="4">#REF!</definedName>
    <definedName name="________________________a2" localSheetId="7">#REF!</definedName>
    <definedName name="________________________a2">#REF!</definedName>
    <definedName name="_______________________a2" localSheetId="0">#REF!</definedName>
    <definedName name="_______________________a2" localSheetId="1">#REF!</definedName>
    <definedName name="_______________________a2" localSheetId="2">#REF!</definedName>
    <definedName name="_______________________a2" localSheetId="3">#REF!</definedName>
    <definedName name="_______________________a2" localSheetId="4">#REF!</definedName>
    <definedName name="_______________________a2" localSheetId="7">#REF!</definedName>
    <definedName name="_______________________a2">#REF!</definedName>
    <definedName name="_____________________a2" localSheetId="0">#REF!</definedName>
    <definedName name="_____________________a2" localSheetId="1">#REF!</definedName>
    <definedName name="_____________________a2" localSheetId="2">#REF!</definedName>
    <definedName name="_____________________a2" localSheetId="3">#REF!</definedName>
    <definedName name="_____________________a2" localSheetId="4">#REF!</definedName>
    <definedName name="_____________________a2" localSheetId="7">#REF!</definedName>
    <definedName name="_____________________a2">#REF!</definedName>
    <definedName name="____________________a2" localSheetId="0">#REF!</definedName>
    <definedName name="____________________a2" localSheetId="1">#REF!</definedName>
    <definedName name="____________________a2" localSheetId="2">#REF!</definedName>
    <definedName name="____________________a2" localSheetId="3">#REF!</definedName>
    <definedName name="____________________a2" localSheetId="4">#REF!</definedName>
    <definedName name="____________________a2" localSheetId="7">#REF!</definedName>
    <definedName name="____________________a2">#REF!</definedName>
    <definedName name="___________________a2" localSheetId="0">#REF!</definedName>
    <definedName name="___________________a2" localSheetId="1">#REF!</definedName>
    <definedName name="___________________a2" localSheetId="2">#REF!</definedName>
    <definedName name="___________________a2" localSheetId="3">#REF!</definedName>
    <definedName name="___________________a2" localSheetId="4">#REF!</definedName>
    <definedName name="___________________a2" localSheetId="7">#REF!</definedName>
    <definedName name="___________________a2">#REF!</definedName>
    <definedName name="__________________a2" localSheetId="0">#REF!</definedName>
    <definedName name="__________________a2" localSheetId="1">#REF!</definedName>
    <definedName name="__________________a2" localSheetId="2">#REF!</definedName>
    <definedName name="__________________a2" localSheetId="3">#REF!</definedName>
    <definedName name="__________________a2" localSheetId="4">#REF!</definedName>
    <definedName name="__________________a2" localSheetId="7">#REF!</definedName>
    <definedName name="__________________a2">#REF!</definedName>
    <definedName name="_________________a2" localSheetId="0">#REF!</definedName>
    <definedName name="_________________a2" localSheetId="1">#REF!</definedName>
    <definedName name="_________________a2" localSheetId="2">#REF!</definedName>
    <definedName name="_________________a2" localSheetId="3">#REF!</definedName>
    <definedName name="_________________a2" localSheetId="4">#REF!</definedName>
    <definedName name="_________________a2" localSheetId="7">#REF!</definedName>
    <definedName name="_________________a2">#REF!</definedName>
    <definedName name="________________a2" localSheetId="0">#REF!</definedName>
    <definedName name="________________a2" localSheetId="1">#REF!</definedName>
    <definedName name="________________a2" localSheetId="2">#REF!</definedName>
    <definedName name="________________a2" localSheetId="3">#REF!</definedName>
    <definedName name="________________a2" localSheetId="4">#REF!</definedName>
    <definedName name="________________a2" localSheetId="7">#REF!</definedName>
    <definedName name="________________a2">#REF!</definedName>
    <definedName name="_______________a2" localSheetId="0">#REF!</definedName>
    <definedName name="_______________a2" localSheetId="1">#REF!</definedName>
    <definedName name="_______________a2" localSheetId="2">#REF!</definedName>
    <definedName name="_______________a2" localSheetId="3">#REF!</definedName>
    <definedName name="_______________a2" localSheetId="4">#REF!</definedName>
    <definedName name="_______________a2" localSheetId="7">#REF!</definedName>
    <definedName name="_______________a2">#REF!</definedName>
    <definedName name="______________a2" localSheetId="0">#REF!</definedName>
    <definedName name="______________a2" localSheetId="1">#REF!</definedName>
    <definedName name="______________a2" localSheetId="2">#REF!</definedName>
    <definedName name="______________a2" localSheetId="3">#REF!</definedName>
    <definedName name="______________a2" localSheetId="4">#REF!</definedName>
    <definedName name="______________a2" localSheetId="7">#REF!</definedName>
    <definedName name="______________a2">#REF!</definedName>
    <definedName name="_____________a2" localSheetId="0">#REF!</definedName>
    <definedName name="_____________a2" localSheetId="1">#REF!</definedName>
    <definedName name="_____________a2" localSheetId="2">#REF!</definedName>
    <definedName name="_____________a2" localSheetId="3">#REF!</definedName>
    <definedName name="_____________a2" localSheetId="4">#REF!</definedName>
    <definedName name="_____________a2" localSheetId="7">#REF!</definedName>
    <definedName name="_____________a2">#REF!</definedName>
    <definedName name="____________a2" localSheetId="0">#REF!</definedName>
    <definedName name="____________a2" localSheetId="1">#REF!</definedName>
    <definedName name="____________a2" localSheetId="2">#REF!</definedName>
    <definedName name="____________a2" localSheetId="3">#REF!</definedName>
    <definedName name="____________a2" localSheetId="4">#REF!</definedName>
    <definedName name="____________a2" localSheetId="7">#REF!</definedName>
    <definedName name="____________a2">#REF!</definedName>
    <definedName name="___________a2" localSheetId="0">#REF!</definedName>
    <definedName name="___________a2" localSheetId="1">#REF!</definedName>
    <definedName name="___________a2" localSheetId="2">#REF!</definedName>
    <definedName name="___________a2" localSheetId="3">#REF!</definedName>
    <definedName name="___________a2" localSheetId="4">#REF!</definedName>
    <definedName name="___________a2" localSheetId="7">#REF!</definedName>
    <definedName name="___________a2">#REF!</definedName>
    <definedName name="__________a2" localSheetId="0">#REF!</definedName>
    <definedName name="__________a2" localSheetId="1">#REF!</definedName>
    <definedName name="__________a2" localSheetId="2">#REF!</definedName>
    <definedName name="__________a2" localSheetId="3">#REF!</definedName>
    <definedName name="__________a2" localSheetId="4">#REF!</definedName>
    <definedName name="__________a2" localSheetId="7">#REF!</definedName>
    <definedName name="__________a2">#REF!</definedName>
    <definedName name="_________a2" localSheetId="0">#REF!</definedName>
    <definedName name="_________a2" localSheetId="1">#REF!</definedName>
    <definedName name="_________a2" localSheetId="2">#REF!</definedName>
    <definedName name="_________a2" localSheetId="3">#REF!</definedName>
    <definedName name="_________a2" localSheetId="4">#REF!</definedName>
    <definedName name="_________a2" localSheetId="7">#REF!</definedName>
    <definedName name="_________a2">#REF!</definedName>
    <definedName name="________a2" localSheetId="0">#REF!</definedName>
    <definedName name="________a2" localSheetId="1">#REF!</definedName>
    <definedName name="________a2" localSheetId="2">#REF!</definedName>
    <definedName name="________a2" localSheetId="3">#REF!</definedName>
    <definedName name="________a2" localSheetId="4">#REF!</definedName>
    <definedName name="________a2" localSheetId="7">#REF!</definedName>
    <definedName name="________a2">#REF!</definedName>
    <definedName name="_______a2" localSheetId="0">#REF!</definedName>
    <definedName name="_______a2" localSheetId="1">#REF!</definedName>
    <definedName name="_______a2" localSheetId="2">#REF!</definedName>
    <definedName name="_______a2" localSheetId="3">#REF!</definedName>
    <definedName name="_______a2" localSheetId="4">#REF!</definedName>
    <definedName name="_______a2" localSheetId="7">#REF!</definedName>
    <definedName name="_______a2">#REF!</definedName>
    <definedName name="______a2" localSheetId="0">#REF!</definedName>
    <definedName name="______a2" localSheetId="1">#REF!</definedName>
    <definedName name="______a2" localSheetId="2">#REF!</definedName>
    <definedName name="______a2" localSheetId="3">#REF!</definedName>
    <definedName name="______a2" localSheetId="4">#REF!</definedName>
    <definedName name="______a2" localSheetId="5">#REF!</definedName>
    <definedName name="______a2" localSheetId="7">#REF!</definedName>
    <definedName name="______a2">#REF!</definedName>
    <definedName name="______xlnm.Primt_Area_3" localSheetId="0">#REF!</definedName>
    <definedName name="______xlnm.Primt_Area_3" localSheetId="1">#REF!</definedName>
    <definedName name="______xlnm.Primt_Area_3" localSheetId="2">#REF!</definedName>
    <definedName name="______xlnm.Primt_Area_3" localSheetId="3">#REF!</definedName>
    <definedName name="______xlnm.Primt_Area_3" localSheetId="4">#REF!</definedName>
    <definedName name="______xlnm.Primt_Area_3" localSheetId="5">#REF!</definedName>
    <definedName name="______xlnm.Primt_Area_3" localSheetId="7">#REF!</definedName>
    <definedName name="______xlnm.Primt_Area_3">#REF!</definedName>
    <definedName name="______xlnm.Print_Area_1" localSheetId="0">#REF!</definedName>
    <definedName name="______xlnm.Print_Area_1" localSheetId="1">#REF!</definedName>
    <definedName name="______xlnm.Print_Area_1" localSheetId="2">#REF!</definedName>
    <definedName name="______xlnm.Print_Area_1" localSheetId="3">#REF!</definedName>
    <definedName name="______xlnm.Print_Area_1" localSheetId="4">#REF!</definedName>
    <definedName name="______xlnm.Print_Area_1" localSheetId="7">#REF!</definedName>
    <definedName name="______xlnm.Print_Area_1">#REF!</definedName>
    <definedName name="______xlnm.Print_Area_2" localSheetId="0">#REF!</definedName>
    <definedName name="______xlnm.Print_Area_2" localSheetId="1">#REF!</definedName>
    <definedName name="______xlnm.Print_Area_2" localSheetId="2">#REF!</definedName>
    <definedName name="______xlnm.Print_Area_2" localSheetId="3">#REF!</definedName>
    <definedName name="______xlnm.Print_Area_2" localSheetId="4">#REF!</definedName>
    <definedName name="______xlnm.Print_Area_2" localSheetId="7">#REF!</definedName>
    <definedName name="______xlnm.Print_Area_2">#REF!</definedName>
    <definedName name="______xlnm.Print_Area_3" localSheetId="0">#REF!</definedName>
    <definedName name="______xlnm.Print_Area_3" localSheetId="1">#REF!</definedName>
    <definedName name="______xlnm.Print_Area_3" localSheetId="2">#REF!</definedName>
    <definedName name="______xlnm.Print_Area_3" localSheetId="3">#REF!</definedName>
    <definedName name="______xlnm.Print_Area_3" localSheetId="4">#REF!</definedName>
    <definedName name="______xlnm.Print_Area_3" localSheetId="7">#REF!</definedName>
    <definedName name="______xlnm.Print_Area_3">#REF!</definedName>
    <definedName name="______xlnm.Print_Area_4" localSheetId="0">#REF!</definedName>
    <definedName name="______xlnm.Print_Area_4" localSheetId="1">#REF!</definedName>
    <definedName name="______xlnm.Print_Area_4" localSheetId="2">#REF!</definedName>
    <definedName name="______xlnm.Print_Area_4" localSheetId="3">#REF!</definedName>
    <definedName name="______xlnm.Print_Area_4" localSheetId="4">#REF!</definedName>
    <definedName name="______xlnm.Print_Area_4" localSheetId="7">#REF!</definedName>
    <definedName name="______xlnm.Print_Area_4">#REF!</definedName>
    <definedName name="______xlnm.Print_Area_5" localSheetId="0">#REF!</definedName>
    <definedName name="______xlnm.Print_Area_5" localSheetId="1">#REF!</definedName>
    <definedName name="______xlnm.Print_Area_5" localSheetId="2">#REF!</definedName>
    <definedName name="______xlnm.Print_Area_5" localSheetId="3">#REF!</definedName>
    <definedName name="______xlnm.Print_Area_5" localSheetId="4">#REF!</definedName>
    <definedName name="______xlnm.Print_Area_5" localSheetId="7">#REF!</definedName>
    <definedName name="______xlnm.Print_Area_5">#REF!</definedName>
    <definedName name="______xlnm.Print_Area_6" localSheetId="0">#REF!</definedName>
    <definedName name="______xlnm.Print_Area_6" localSheetId="1">#REF!</definedName>
    <definedName name="______xlnm.Print_Area_6" localSheetId="2">#REF!</definedName>
    <definedName name="______xlnm.Print_Area_6" localSheetId="3">#REF!</definedName>
    <definedName name="______xlnm.Print_Area_6" localSheetId="4">#REF!</definedName>
    <definedName name="______xlnm.Print_Area_6" localSheetId="7">#REF!</definedName>
    <definedName name="______xlnm.Print_Area_6">#REF!</definedName>
    <definedName name="_____a2" localSheetId="0">#REF!</definedName>
    <definedName name="_____a2" localSheetId="1">#REF!</definedName>
    <definedName name="_____a2" localSheetId="2">#REF!</definedName>
    <definedName name="_____a2" localSheetId="3">#REF!</definedName>
    <definedName name="_____a2" localSheetId="4">#REF!</definedName>
    <definedName name="_____a2" localSheetId="7">#REF!</definedName>
    <definedName name="_____a2">#REF!</definedName>
    <definedName name="_____xlnm.Print_Area_1" localSheetId="0">#REF!</definedName>
    <definedName name="_____xlnm.Print_Area_1" localSheetId="1">#REF!</definedName>
    <definedName name="_____xlnm.Print_Area_1" localSheetId="2">#REF!</definedName>
    <definedName name="_____xlnm.Print_Area_1" localSheetId="3">#REF!</definedName>
    <definedName name="_____xlnm.Print_Area_1" localSheetId="4">#REF!</definedName>
    <definedName name="_____xlnm.Print_Area_1" localSheetId="5">#REF!</definedName>
    <definedName name="_____xlnm.Print_Area_1" localSheetId="7">#REF!</definedName>
    <definedName name="_____xlnm.Print_Area_1">#REF!</definedName>
    <definedName name="_____xlnm.Print_Area_2" localSheetId="0">#REF!</definedName>
    <definedName name="_____xlnm.Print_Area_2" localSheetId="1">#REF!</definedName>
    <definedName name="_____xlnm.Print_Area_2" localSheetId="2">#REF!</definedName>
    <definedName name="_____xlnm.Print_Area_2" localSheetId="3">#REF!</definedName>
    <definedName name="_____xlnm.Print_Area_2" localSheetId="4">#REF!</definedName>
    <definedName name="_____xlnm.Print_Area_2" localSheetId="7">#REF!</definedName>
    <definedName name="_____xlnm.Print_Area_2">#REF!</definedName>
    <definedName name="_____xlnm.Print_Area_3" localSheetId="0">#REF!</definedName>
    <definedName name="_____xlnm.Print_Area_3" localSheetId="1">#REF!</definedName>
    <definedName name="_____xlnm.Print_Area_3" localSheetId="2">#REF!</definedName>
    <definedName name="_____xlnm.Print_Area_3" localSheetId="3">#REF!</definedName>
    <definedName name="_____xlnm.Print_Area_3" localSheetId="4">#REF!</definedName>
    <definedName name="_____xlnm.Print_Area_3" localSheetId="7">#REF!</definedName>
    <definedName name="_____xlnm.Print_Area_3">#REF!</definedName>
    <definedName name="_____xlnm.Print_Area_4" localSheetId="0">#REF!</definedName>
    <definedName name="_____xlnm.Print_Area_4" localSheetId="1">#REF!</definedName>
    <definedName name="_____xlnm.Print_Area_4" localSheetId="2">#REF!</definedName>
    <definedName name="_____xlnm.Print_Area_4" localSheetId="3">#REF!</definedName>
    <definedName name="_____xlnm.Print_Area_4" localSheetId="4">#REF!</definedName>
    <definedName name="_____xlnm.Print_Area_4" localSheetId="7">#REF!</definedName>
    <definedName name="_____xlnm.Print_Area_4">#REF!</definedName>
    <definedName name="_____xlnm.Print_Area_5" localSheetId="0">#REF!</definedName>
    <definedName name="_____xlnm.Print_Area_5" localSheetId="1">#REF!</definedName>
    <definedName name="_____xlnm.Print_Area_5" localSheetId="2">#REF!</definedName>
    <definedName name="_____xlnm.Print_Area_5" localSheetId="3">#REF!</definedName>
    <definedName name="_____xlnm.Print_Area_5" localSheetId="4">#REF!</definedName>
    <definedName name="_____xlnm.Print_Area_5" localSheetId="7">#REF!</definedName>
    <definedName name="_____xlnm.Print_Area_5">#REF!</definedName>
    <definedName name="_____xlnm.Print_Area_6" localSheetId="0">#REF!</definedName>
    <definedName name="_____xlnm.Print_Area_6" localSheetId="1">#REF!</definedName>
    <definedName name="_____xlnm.Print_Area_6" localSheetId="2">#REF!</definedName>
    <definedName name="_____xlnm.Print_Area_6" localSheetId="3">#REF!</definedName>
    <definedName name="_____xlnm.Print_Area_6" localSheetId="4">#REF!</definedName>
    <definedName name="_____xlnm.Print_Area_6" localSheetId="7">#REF!</definedName>
    <definedName name="_____xlnm.Print_Area_6">#REF!</definedName>
    <definedName name="____a2" localSheetId="0">#REF!</definedName>
    <definedName name="____a2" localSheetId="1">#REF!</definedName>
    <definedName name="____a2" localSheetId="2">#REF!</definedName>
    <definedName name="____a2" localSheetId="3">#REF!</definedName>
    <definedName name="____a2" localSheetId="4">#REF!</definedName>
    <definedName name="____a2" localSheetId="7">#REF!</definedName>
    <definedName name="____a2">#REF!</definedName>
    <definedName name="____xlnm.Primt_Area_3" localSheetId="0">#REF!</definedName>
    <definedName name="____xlnm.Primt_Area_3" localSheetId="1">#REF!</definedName>
    <definedName name="____xlnm.Primt_Area_3" localSheetId="2">#REF!</definedName>
    <definedName name="____xlnm.Primt_Area_3" localSheetId="3">#REF!</definedName>
    <definedName name="____xlnm.Primt_Area_3" localSheetId="4">#REF!</definedName>
    <definedName name="____xlnm.Primt_Area_3" localSheetId="5">#REF!</definedName>
    <definedName name="____xlnm.Primt_Area_3" localSheetId="7">#REF!</definedName>
    <definedName name="____xlnm.Primt_Area_3">#REF!</definedName>
    <definedName name="____xlnm.Print_Area_1" localSheetId="0">#REF!</definedName>
    <definedName name="____xlnm.Print_Area_1" localSheetId="1">#REF!</definedName>
    <definedName name="____xlnm.Print_Area_1" localSheetId="2">#REF!</definedName>
    <definedName name="____xlnm.Print_Area_1" localSheetId="3">#REF!</definedName>
    <definedName name="____xlnm.Print_Area_1" localSheetId="4">#REF!</definedName>
    <definedName name="____xlnm.Print_Area_1" localSheetId="7">#REF!</definedName>
    <definedName name="____xlnm.Print_Area_1">#REF!</definedName>
    <definedName name="____xlnm.Print_Area_2" localSheetId="0">#REF!</definedName>
    <definedName name="____xlnm.Print_Area_2" localSheetId="1">#REF!</definedName>
    <definedName name="____xlnm.Print_Area_2" localSheetId="2">#REF!</definedName>
    <definedName name="____xlnm.Print_Area_2" localSheetId="3">#REF!</definedName>
    <definedName name="____xlnm.Print_Area_2" localSheetId="4">#REF!</definedName>
    <definedName name="____xlnm.Print_Area_2" localSheetId="7">#REF!</definedName>
    <definedName name="____xlnm.Print_Area_2">#REF!</definedName>
    <definedName name="____xlnm.Print_Area_3" localSheetId="0">#REF!</definedName>
    <definedName name="____xlnm.Print_Area_3" localSheetId="1">#REF!</definedName>
    <definedName name="____xlnm.Print_Area_3" localSheetId="2">#REF!</definedName>
    <definedName name="____xlnm.Print_Area_3" localSheetId="3">#REF!</definedName>
    <definedName name="____xlnm.Print_Area_3" localSheetId="4">#REF!</definedName>
    <definedName name="____xlnm.Print_Area_3" localSheetId="7">#REF!</definedName>
    <definedName name="____xlnm.Print_Area_3">#REF!</definedName>
    <definedName name="____xlnm.Print_Area_4" localSheetId="0">#REF!</definedName>
    <definedName name="____xlnm.Print_Area_4" localSheetId="1">#REF!</definedName>
    <definedName name="____xlnm.Print_Area_4" localSheetId="2">#REF!</definedName>
    <definedName name="____xlnm.Print_Area_4" localSheetId="3">#REF!</definedName>
    <definedName name="____xlnm.Print_Area_4" localSheetId="4">#REF!</definedName>
    <definedName name="____xlnm.Print_Area_4" localSheetId="7">#REF!</definedName>
    <definedName name="____xlnm.Print_Area_4">#REF!</definedName>
    <definedName name="____xlnm.Print_Area_5" localSheetId="0">#REF!</definedName>
    <definedName name="____xlnm.Print_Area_5" localSheetId="1">#REF!</definedName>
    <definedName name="____xlnm.Print_Area_5" localSheetId="2">#REF!</definedName>
    <definedName name="____xlnm.Print_Area_5" localSheetId="3">#REF!</definedName>
    <definedName name="____xlnm.Print_Area_5" localSheetId="4">#REF!</definedName>
    <definedName name="____xlnm.Print_Area_5" localSheetId="7">#REF!</definedName>
    <definedName name="____xlnm.Print_Area_5">#REF!</definedName>
    <definedName name="____xlnm.Print_Area_6" localSheetId="0">#REF!</definedName>
    <definedName name="____xlnm.Print_Area_6" localSheetId="1">#REF!</definedName>
    <definedName name="____xlnm.Print_Area_6" localSheetId="2">#REF!</definedName>
    <definedName name="____xlnm.Print_Area_6" localSheetId="3">#REF!</definedName>
    <definedName name="____xlnm.Print_Area_6" localSheetId="4">#REF!</definedName>
    <definedName name="____xlnm.Print_Area_6" localSheetId="7">#REF!</definedName>
    <definedName name="____xlnm.Print_Area_6">#REF!</definedName>
    <definedName name="___a2" localSheetId="0">#REF!</definedName>
    <definedName name="___a2" localSheetId="1">#REF!</definedName>
    <definedName name="___a2" localSheetId="2">#REF!</definedName>
    <definedName name="___a2" localSheetId="3">#REF!</definedName>
    <definedName name="___a2" localSheetId="4">#REF!</definedName>
    <definedName name="___a2" localSheetId="7">#REF!</definedName>
    <definedName name="___a2">#REF!</definedName>
    <definedName name="___wrn2" localSheetId="0">{"'4.1 Отдел 1'!glc1",#N/A,FALSE,"GLC";"'4.1 Отдел 1'!glc2",#N/A,FALSE,"GLC";"'4.1 Отдел 1'!glc3",#N/A,FALSE,"GLC";"'4.1 Отдел 1'!glc4",#N/A,FALSE,"GLC";"'4.1 Отдел 1'!glc5",#N/A,FALSE,"GLC"}</definedName>
    <definedName name="___wrn2" localSheetId="1">{"'4.2 Отдел 2'!glc1",#N/A,FALSE,"GLC";"'4.2 Отдел 2'!glc2",#N/A,FALSE,"GLC";"'4.2 Отдел 2'!glc3",#N/A,FALSE,"GLC";"'4.2 Отдел 2'!glc4",#N/A,FALSE,"GLC";"'4.2 Отдел 2'!glc5",#N/A,FALSE,"GLC"}</definedName>
    <definedName name="__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_wrn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_wrn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" localSheetId="10">{"'Прил. 10'!glc1",#N/A,FALSE,"GLC";"'Прил. 10'!glc2",#N/A,FALSE,"GLC";"'Прил. 10'!glc3",#N/A,FALSE,"GLC";"'Прил. 10'!glc4",#N/A,FALSE,"GLC";"'Прил. 10'!glc5",#N/A,FALSE,"GLC"}</definedName>
    <definedName name="__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" localSheetId="5">{"'Прил. 3'!glc1",#N/A,FALSE,"GLC";"'Прил. 3'!glc2",#N/A,FALSE,"GLC";"'Прил. 3'!glc3",#N/A,FALSE,"GLC";"'Прил. 3'!glc4",#N/A,FALSE,"GLC";"'Прил. 3'!glc5",#N/A,FALSE,"GLC"}</definedName>
    <definedName name="___wrn2" localSheetId="6">{"'Прил.4 РМ'!glc1",#N/A,FALSE,"GLC";"'Прил.4 РМ'!glc2",#N/A,FALSE,"GLC";"'Прил.4 РМ'!glc3",#N/A,FALSE,"GLC";"'Прил.4 РМ'!glc4",#N/A,FALSE,"GLC";"'Прил.4 РМ'!glc5",#N/A,FALSE,"GLC"}</definedName>
    <definedName name="__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">{"glc1",#N/A,FALSE,"GLC";"glc2",#N/A,FALSE,"GLC";"glc3",#N/A,FALSE,"GLC";"glc4",#N/A,FALSE,"GLC";"glc5",#N/A,FALSE,"GLC"}</definedName>
    <definedName name="__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_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_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_wrn22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_wrn22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10">{"'Прил. 10'!glc1",#N/A,FALSE,"GLC";"'Прил. 10'!glc2",#N/A,FALSE,"GLC";"'Прил. 10'!glc3",#N/A,FALSE,"GLC";"'Прил. 10'!glc4",#N/A,FALSE,"GLC";"'Прил. 10'!glc5",#N/A,FALSE,"GLC"}</definedName>
    <definedName name="__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5">{"'Прил. 3'!glc1",#N/A,FALSE,"GLC";"'Прил. 3'!glc2",#N/A,FALSE,"GLC";"'Прил. 3'!glc3",#N/A,FALSE,"GLC";"'Прил. 3'!glc4",#N/A,FALSE,"GLC";"'Прил. 3'!glc5",#N/A,FALSE,"GLC"}</definedName>
    <definedName name="___wrn222" localSheetId="6">{"'Прил.4 РМ'!glc1",#N/A,FALSE,"GLC";"'Прил.4 РМ'!glc2",#N/A,FALSE,"GLC";"'Прил.4 РМ'!glc3",#N/A,FALSE,"GLC";"'Прил.4 РМ'!glc4",#N/A,FALSE,"GLC";"'Прил.4 РМ'!glc5",#N/A,FALSE,"GLC"}</definedName>
    <definedName name="__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>{"glc1",#N/A,FALSE,"GLC";"glc2",#N/A,FALSE,"GLC";"glc3",#N/A,FALSE,"GLC";"glc4",#N/A,FALSE,"GLC";"glc5",#N/A,FALSE,"GLC"}</definedName>
    <definedName name="___xlnm.Primt_Area_3" localSheetId="0">#REF!</definedName>
    <definedName name="___xlnm.Primt_Area_3" localSheetId="1">#REF!</definedName>
    <definedName name="___xlnm.Primt_Area_3" localSheetId="2">#REF!</definedName>
    <definedName name="___xlnm.Primt_Area_3" localSheetId="3">#REF!</definedName>
    <definedName name="___xlnm.Primt_Area_3" localSheetId="4">#REF!</definedName>
    <definedName name="___xlnm.Primt_Area_3" localSheetId="5">#REF!</definedName>
    <definedName name="___xlnm.Primt_Area_3" localSheetId="7">#REF!</definedName>
    <definedName name="___xlnm.Primt_Area_3">#REF!</definedName>
    <definedName name="___xlnm.Print_Area_1" localSheetId="0">#REF!</definedName>
    <definedName name="___xlnm.Print_Area_1" localSheetId="1">#REF!</definedName>
    <definedName name="___xlnm.Print_Area_1" localSheetId="2">#REF!</definedName>
    <definedName name="___xlnm.Print_Area_1" localSheetId="3">#REF!</definedName>
    <definedName name="___xlnm.Print_Area_1" localSheetId="4">#REF!</definedName>
    <definedName name="___xlnm.Print_Area_1" localSheetId="7">#REF!</definedName>
    <definedName name="___xlnm.Print_Area_1">#REF!</definedName>
    <definedName name="___xlnm.Print_Area_2" localSheetId="0">#REF!</definedName>
    <definedName name="___xlnm.Print_Area_2" localSheetId="1">#REF!</definedName>
    <definedName name="___xlnm.Print_Area_2" localSheetId="2">#REF!</definedName>
    <definedName name="___xlnm.Print_Area_2" localSheetId="3">#REF!</definedName>
    <definedName name="___xlnm.Print_Area_2" localSheetId="4">#REF!</definedName>
    <definedName name="___xlnm.Print_Area_2" localSheetId="7">#REF!</definedName>
    <definedName name="___xlnm.Print_Area_2">#REF!</definedName>
    <definedName name="___xlnm.Print_Area_3" localSheetId="0">#REF!</definedName>
    <definedName name="___xlnm.Print_Area_3" localSheetId="1">#REF!</definedName>
    <definedName name="___xlnm.Print_Area_3" localSheetId="2">#REF!</definedName>
    <definedName name="___xlnm.Print_Area_3" localSheetId="3">#REF!</definedName>
    <definedName name="___xlnm.Print_Area_3" localSheetId="4">#REF!</definedName>
    <definedName name="___xlnm.Print_Area_3" localSheetId="7">#REF!</definedName>
    <definedName name="___xlnm.Print_Area_3">#REF!</definedName>
    <definedName name="___xlnm.Print_Area_4" localSheetId="0">#REF!</definedName>
    <definedName name="___xlnm.Print_Area_4" localSheetId="1">#REF!</definedName>
    <definedName name="___xlnm.Print_Area_4" localSheetId="2">#REF!</definedName>
    <definedName name="___xlnm.Print_Area_4" localSheetId="3">#REF!</definedName>
    <definedName name="___xlnm.Print_Area_4" localSheetId="4">#REF!</definedName>
    <definedName name="___xlnm.Print_Area_4" localSheetId="7">#REF!</definedName>
    <definedName name="___xlnm.Print_Area_4">#REF!</definedName>
    <definedName name="___xlnm.Print_Area_5" localSheetId="0">#REF!</definedName>
    <definedName name="___xlnm.Print_Area_5" localSheetId="1">#REF!</definedName>
    <definedName name="___xlnm.Print_Area_5" localSheetId="2">#REF!</definedName>
    <definedName name="___xlnm.Print_Area_5" localSheetId="3">#REF!</definedName>
    <definedName name="___xlnm.Print_Area_5" localSheetId="4">#REF!</definedName>
    <definedName name="___xlnm.Print_Area_5" localSheetId="7">#REF!</definedName>
    <definedName name="___xlnm.Print_Area_5">#REF!</definedName>
    <definedName name="___xlnm.Print_Area_6" localSheetId="0">#REF!</definedName>
    <definedName name="___xlnm.Print_Area_6" localSheetId="1">#REF!</definedName>
    <definedName name="___xlnm.Print_Area_6" localSheetId="2">#REF!</definedName>
    <definedName name="___xlnm.Print_Area_6" localSheetId="3">#REF!</definedName>
    <definedName name="___xlnm.Print_Area_6" localSheetId="4">#REF!</definedName>
    <definedName name="___xlnm.Print_Area_6" localSheetId="7">#REF!</definedName>
    <definedName name="___xlnm.Print_Area_6">#REF!</definedName>
    <definedName name="__1___Excel_BuiltIn_Print_Area_3_1" localSheetId="0">#REF!</definedName>
    <definedName name="__1___Excel_BuiltIn_Print_Area_3_1" localSheetId="1">#REF!</definedName>
    <definedName name="__1___Excel_BuiltIn_Print_Area_3_1" localSheetId="2">#REF!</definedName>
    <definedName name="__1___Excel_BuiltIn_Print_Area_3_1" localSheetId="3">#REF!</definedName>
    <definedName name="__1___Excel_BuiltIn_Print_Area_3_1" localSheetId="4">#REF!</definedName>
    <definedName name="__1___Excel_BuiltIn_Print_Area_3_1" localSheetId="7">#REF!</definedName>
    <definedName name="__1___Excel_BuiltIn_Print_Area_3_1">#REF!</definedName>
    <definedName name="__2__Excel_BuiltIn_Print_Area_3_1" localSheetId="0">#REF!</definedName>
    <definedName name="__2__Excel_BuiltIn_Print_Area_3_1" localSheetId="1">#REF!</definedName>
    <definedName name="__2__Excel_BuiltIn_Print_Area_3_1" localSheetId="2">#REF!</definedName>
    <definedName name="__2__Excel_BuiltIn_Print_Area_3_1" localSheetId="3">#REF!</definedName>
    <definedName name="__2__Excel_BuiltIn_Print_Area_3_1" localSheetId="4">#REF!</definedName>
    <definedName name="__2__Excel_BuiltIn_Print_Area_3_1" localSheetId="7">#REF!</definedName>
    <definedName name="__2__Excel_BuiltIn_Print_Area_3_1">#REF!</definedName>
    <definedName name="__a2" localSheetId="0">#REF!</definedName>
    <definedName name="__a2" localSheetId="1">#REF!</definedName>
    <definedName name="__a2" localSheetId="2">#REF!</definedName>
    <definedName name="__a2" localSheetId="3">#REF!</definedName>
    <definedName name="__a2" localSheetId="4">#REF!</definedName>
    <definedName name="__a2" localSheetId="7">#REF!</definedName>
    <definedName name="__a2">#REF!</definedName>
    <definedName name="__IntlFixup">#REF!</definedName>
    <definedName name="__qs2" localSheetId="0">#REF!</definedName>
    <definedName name="__qs2" localSheetId="1">#REF!</definedName>
    <definedName name="__qs2" localSheetId="2">#REF!</definedName>
    <definedName name="__qs2" localSheetId="3">#REF!</definedName>
    <definedName name="__qs2" localSheetId="4">#REF!</definedName>
    <definedName name="__qs2" localSheetId="5">#REF!</definedName>
    <definedName name="__qs2" localSheetId="7">#REF!</definedName>
    <definedName name="__qs2">#REF!</definedName>
    <definedName name="__qs3" localSheetId="0">#REF!</definedName>
    <definedName name="__qs3" localSheetId="1">#REF!</definedName>
    <definedName name="__qs3" localSheetId="2">#REF!</definedName>
    <definedName name="__qs3" localSheetId="3">#REF!</definedName>
    <definedName name="__qs3" localSheetId="4">#REF!</definedName>
    <definedName name="__qs3" localSheetId="7">#REF!</definedName>
    <definedName name="__qs3">#REF!</definedName>
    <definedName name="__wrn2" localSheetId="0">{"'4.1 Отдел 1'!glc1",#N/A,FALSE,"GLC";"'4.1 Отдел 1'!glc2",#N/A,FALSE,"GLC";"'4.1 Отдел 1'!glc3",#N/A,FALSE,"GLC";"'4.1 Отдел 1'!glc4",#N/A,FALSE,"GLC";"'4.1 Отдел 1'!glc5",#N/A,FALSE,"GLC"}</definedName>
    <definedName name="__wrn2" localSheetId="1">{"'4.2 Отдел 2'!glc1",#N/A,FALSE,"GLC";"'4.2 Отдел 2'!glc2",#N/A,FALSE,"GLC";"'4.2 Отдел 2'!glc3",#N/A,FALSE,"GLC";"'4.2 Отдел 2'!glc4",#N/A,FALSE,"GLC";"'4.2 Отдел 2'!glc5",#N/A,FALSE,"GLC"}</definedName>
    <definedName name="_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wrn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wrn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" localSheetId="10">{"'Прил. 10'!glc1",#N/A,FALSE,"GLC";"'Прил. 10'!glc2",#N/A,FALSE,"GLC";"'Прил. 10'!glc3",#N/A,FALSE,"GLC";"'Прил. 10'!glc4",#N/A,FALSE,"GLC";"'Прил. 10'!glc5",#N/A,FALSE,"GLC"}</definedName>
    <definedName name="_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" localSheetId="5">{"'Прил. 3'!glc1",#N/A,FALSE,"GLC";"'Прил. 3'!glc2",#N/A,FALSE,"GLC";"'Прил. 3'!glc3",#N/A,FALSE,"GLC";"'Прил. 3'!glc4",#N/A,FALSE,"GLC";"'Прил. 3'!glc5",#N/A,FALSE,"GLC"}</definedName>
    <definedName name="__wrn2" localSheetId="6">{"'Прил.4 РМ'!glc1",#N/A,FALSE,"GLC";"'Прил.4 РМ'!glc2",#N/A,FALSE,"GLC";"'Прил.4 РМ'!glc3",#N/A,FALSE,"GLC";"'Прил.4 РМ'!glc4",#N/A,FALSE,"GLC";"'Прил.4 РМ'!glc5",#N/A,FALSE,"GLC"}</definedName>
    <definedName name="_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">{"glc1",#N/A,FALSE,"GLC";"glc2",#N/A,FALSE,"GLC";"glc3",#N/A,FALSE,"GLC";"glc4",#N/A,FALSE,"GLC";"glc5",#N/A,FALSE,"GLC"}</definedName>
    <definedName name="_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wrn22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wrn22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10">{"'Прил. 10'!glc1",#N/A,FALSE,"GLC";"'Прил. 10'!glc2",#N/A,FALSE,"GLC";"'Прил. 10'!glc3",#N/A,FALSE,"GLC";"'Прил. 10'!glc4",#N/A,FALSE,"GLC";"'Прил. 10'!glc5",#N/A,FALSE,"GLC"}</definedName>
    <definedName name="_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5">{"'Прил. 3'!glc1",#N/A,FALSE,"GLC";"'Прил. 3'!glc2",#N/A,FALSE,"GLC";"'Прил. 3'!glc3",#N/A,FALSE,"GLC";"'Прил. 3'!glc4",#N/A,FALSE,"GLC";"'Прил. 3'!glc5",#N/A,FALSE,"GLC"}</definedName>
    <definedName name="__wrn222" localSheetId="6">{"'Прил.4 РМ'!glc1",#N/A,FALSE,"GLC";"'Прил.4 РМ'!glc2",#N/A,FALSE,"GLC";"'Прил.4 РМ'!glc3",#N/A,FALSE,"GLC";"'Прил.4 РМ'!glc4",#N/A,FALSE,"GLC";"'Прил.4 РМ'!glc5",#N/A,FALSE,"GLC"}</definedName>
    <definedName name="_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 localSheetId="0">#REF!</definedName>
    <definedName name="__xlnm.Primt_Area_3" localSheetId="1">#REF!</definedName>
    <definedName name="__xlnm.Primt_Area_3" localSheetId="2">#REF!</definedName>
    <definedName name="__xlnm.Primt_Area_3" localSheetId="3">#REF!</definedName>
    <definedName name="__xlnm.Primt_Area_3" localSheetId="4">#REF!</definedName>
    <definedName name="__xlnm.Primt_Area_3" localSheetId="5">#REF!</definedName>
    <definedName name="__xlnm.Primt_Area_3" localSheetId="7">#REF!</definedName>
    <definedName name="__xlnm.Primt_Area_3">#REF!</definedName>
    <definedName name="__xlnm.Print_Area_1" localSheetId="0">#REF!</definedName>
    <definedName name="__xlnm.Print_Area_1" localSheetId="1">#REF!</definedName>
    <definedName name="__xlnm.Print_Area_1" localSheetId="2">#REF!</definedName>
    <definedName name="__xlnm.Print_Area_1" localSheetId="3">#REF!</definedName>
    <definedName name="__xlnm.Print_Area_1" localSheetId="4">#REF!</definedName>
    <definedName name="__xlnm.Print_Area_1" localSheetId="7">#REF!</definedName>
    <definedName name="__xlnm.Print_Area_1">#REF!</definedName>
    <definedName name="__xlnm.Print_Area_2" localSheetId="0">#REF!</definedName>
    <definedName name="__xlnm.Print_Area_2" localSheetId="1">#REF!</definedName>
    <definedName name="__xlnm.Print_Area_2" localSheetId="2">#REF!</definedName>
    <definedName name="__xlnm.Print_Area_2" localSheetId="3">#REF!</definedName>
    <definedName name="__xlnm.Print_Area_2" localSheetId="4">#REF!</definedName>
    <definedName name="__xlnm.Print_Area_2" localSheetId="7">#REF!</definedName>
    <definedName name="__xlnm.Print_Area_2">#REF!</definedName>
    <definedName name="__xlnm.Print_Area_3" localSheetId="0">#REF!</definedName>
    <definedName name="__xlnm.Print_Area_3" localSheetId="1">#REF!</definedName>
    <definedName name="__xlnm.Print_Area_3" localSheetId="2">#REF!</definedName>
    <definedName name="__xlnm.Print_Area_3" localSheetId="3">#REF!</definedName>
    <definedName name="__xlnm.Print_Area_3" localSheetId="4">#REF!</definedName>
    <definedName name="__xlnm.Print_Area_3" localSheetId="7">#REF!</definedName>
    <definedName name="__xlnm.Print_Area_3">#REF!</definedName>
    <definedName name="__xlnm.Print_Area_4" localSheetId="0">#REF!</definedName>
    <definedName name="__xlnm.Print_Area_4" localSheetId="1">#REF!</definedName>
    <definedName name="__xlnm.Print_Area_4" localSheetId="2">#REF!</definedName>
    <definedName name="__xlnm.Print_Area_4" localSheetId="3">#REF!</definedName>
    <definedName name="__xlnm.Print_Area_4" localSheetId="4">#REF!</definedName>
    <definedName name="__xlnm.Print_Area_4" localSheetId="7">#REF!</definedName>
    <definedName name="__xlnm.Print_Area_4">#REF!</definedName>
    <definedName name="__xlnm.Print_Area_5" localSheetId="0">#REF!</definedName>
    <definedName name="__xlnm.Print_Area_5" localSheetId="1">#REF!</definedName>
    <definedName name="__xlnm.Print_Area_5" localSheetId="2">#REF!</definedName>
    <definedName name="__xlnm.Print_Area_5" localSheetId="3">#REF!</definedName>
    <definedName name="__xlnm.Print_Area_5" localSheetId="4">#REF!</definedName>
    <definedName name="__xlnm.Print_Area_5" localSheetId="7">#REF!</definedName>
    <definedName name="__xlnm.Print_Area_5">#REF!</definedName>
    <definedName name="__xlnm.Print_Area_6" localSheetId="0">#REF!</definedName>
    <definedName name="__xlnm.Print_Area_6" localSheetId="1">#REF!</definedName>
    <definedName name="__xlnm.Print_Area_6" localSheetId="2">#REF!</definedName>
    <definedName name="__xlnm.Print_Area_6" localSheetId="3">#REF!</definedName>
    <definedName name="__xlnm.Print_Area_6" localSheetId="4">#REF!</definedName>
    <definedName name="__xlnm.Print_Area_6" localSheetId="7">#REF!</definedName>
    <definedName name="__xlnm.Print_Area_6">#REF!</definedName>
    <definedName name="__xlnm.Print_Area_8">"#REF!"</definedName>
    <definedName name="_02121" localSheetId="0">#REF!</definedName>
    <definedName name="_02121" localSheetId="1">#REF!</definedName>
    <definedName name="_02121" localSheetId="2">#REF!</definedName>
    <definedName name="_02121" localSheetId="3">#REF!</definedName>
    <definedName name="_02121" localSheetId="4">#REF!</definedName>
    <definedName name="_02121" localSheetId="5">#REF!</definedName>
    <definedName name="_02121" localSheetId="7">#REF!</definedName>
    <definedName name="_02121">#REF!</definedName>
    <definedName name="_1" localSheetId="0">#REF!</definedName>
    <definedName name="_1" localSheetId="1">#REF!</definedName>
    <definedName name="_1" localSheetId="2">#REF!</definedName>
    <definedName name="_1" localSheetId="3">#REF!</definedName>
    <definedName name="_1" localSheetId="4">#REF!</definedName>
    <definedName name="_1" localSheetId="7">#REF!</definedName>
    <definedName name="_1">#REF!</definedName>
    <definedName name="_1._Выберите_вид_работ" localSheetId="0">#REF!</definedName>
    <definedName name="_1._Выберите_вид_работ" localSheetId="1">#REF!</definedName>
    <definedName name="_1._Выберите_вид_работ" localSheetId="2">#REF!</definedName>
    <definedName name="_1._Выберите_вид_работ" localSheetId="3">#REF!</definedName>
    <definedName name="_1._Выберите_вид_работ" localSheetId="4">#REF!</definedName>
    <definedName name="_1._Выберите_вид_работ" localSheetId="7">#REF!</definedName>
    <definedName name="_1._Выберите_вид_работ">#REF!</definedName>
    <definedName name="_1___Excel_BuiltIn_Print_Area_3_1" localSheetId="0">#REF!</definedName>
    <definedName name="_1___Excel_BuiltIn_Print_Area_3_1" localSheetId="1">#REF!</definedName>
    <definedName name="_1___Excel_BuiltIn_Print_Area_3_1" localSheetId="2">#REF!</definedName>
    <definedName name="_1___Excel_BuiltIn_Print_Area_3_1" localSheetId="3">#REF!</definedName>
    <definedName name="_1___Excel_BuiltIn_Print_Area_3_1" localSheetId="4">#REF!</definedName>
    <definedName name="_1___Excel_BuiltIn_Print_Area_3_1" localSheetId="7">#REF!</definedName>
    <definedName name="_1___Excel_BuiltIn_Print_Area_3_1">#REF!</definedName>
    <definedName name="_12Excel_BuiltIn_Print_Titles_2_1_1" localSheetId="0">#REF!</definedName>
    <definedName name="_12Excel_BuiltIn_Print_Titles_2_1_1" localSheetId="1">#REF!</definedName>
    <definedName name="_12Excel_BuiltIn_Print_Titles_2_1_1" localSheetId="2">#REF!</definedName>
    <definedName name="_12Excel_BuiltIn_Print_Titles_2_1_1" localSheetId="3">#REF!</definedName>
    <definedName name="_12Excel_BuiltIn_Print_Titles_2_1_1" localSheetId="4">#REF!</definedName>
    <definedName name="_12Excel_BuiltIn_Print_Titles_2_1_1" localSheetId="7">#REF!</definedName>
    <definedName name="_12Excel_BuiltIn_Print_Titles_2_1_1">#REF!</definedName>
    <definedName name="_1Excel_BuiltIn_Print_Area_1_1_1" localSheetId="0">#REF!</definedName>
    <definedName name="_1Excel_BuiltIn_Print_Area_1_1_1" localSheetId="1">#REF!</definedName>
    <definedName name="_1Excel_BuiltIn_Print_Area_1_1_1" localSheetId="2">#REF!</definedName>
    <definedName name="_1Excel_BuiltIn_Print_Area_1_1_1" localSheetId="3">#REF!</definedName>
    <definedName name="_1Excel_BuiltIn_Print_Area_1_1_1" localSheetId="4">#REF!</definedName>
    <definedName name="_1Excel_BuiltIn_Print_Area_1_1_1" localSheetId="7">#REF!</definedName>
    <definedName name="_1Excel_BuiltIn_Print_Area_1_1_1">#REF!</definedName>
    <definedName name="_1Excel_BuiltIn_Print_Area_3_1" localSheetId="0">#REF!</definedName>
    <definedName name="_1Excel_BuiltIn_Print_Area_3_1" localSheetId="1">#REF!</definedName>
    <definedName name="_1Excel_BuiltIn_Print_Area_3_1" localSheetId="2">#REF!</definedName>
    <definedName name="_1Excel_BuiltIn_Print_Area_3_1" localSheetId="3">#REF!</definedName>
    <definedName name="_1Excel_BuiltIn_Print_Area_3_1" localSheetId="4">#REF!</definedName>
    <definedName name="_1Excel_BuiltIn_Print_Area_3_1" localSheetId="7">#REF!</definedName>
    <definedName name="_1Excel_BuiltIn_Print_Area_3_1">#REF!</definedName>
    <definedName name="_2._Выберите_категорию_горных_пород_по_буримости" localSheetId="0">#REF!</definedName>
    <definedName name="_2._Выберите_категорию_горных_пород_по_буримости" localSheetId="1">#REF!</definedName>
    <definedName name="_2._Выберите_категорию_горных_пород_по_буримости" localSheetId="2">#REF!</definedName>
    <definedName name="_2._Выберите_категорию_горных_пород_по_буримости" localSheetId="3">#REF!</definedName>
    <definedName name="_2._Выберите_категорию_горных_пород_по_буримости" localSheetId="4">#REF!</definedName>
    <definedName name="_2._Выберите_категорию_горных_пород_по_буримости" localSheetId="7">#REF!</definedName>
    <definedName name="_2._Выберите_категорию_горных_пород_по_буримости">#REF!</definedName>
    <definedName name="_2__Excel_BuiltIn_Print_Area_3_1" localSheetId="0">#REF!</definedName>
    <definedName name="_2__Excel_BuiltIn_Print_Area_3_1" localSheetId="1">#REF!</definedName>
    <definedName name="_2__Excel_BuiltIn_Print_Area_3_1" localSheetId="2">#REF!</definedName>
    <definedName name="_2__Excel_BuiltIn_Print_Area_3_1" localSheetId="3">#REF!</definedName>
    <definedName name="_2__Excel_BuiltIn_Print_Area_3_1" localSheetId="4">#REF!</definedName>
    <definedName name="_2__Excel_BuiltIn_Print_Area_3_1" localSheetId="7">#REF!</definedName>
    <definedName name="_2__Excel_BuiltIn_Print_Area_3_1">#REF!</definedName>
    <definedName name="_2Excel_BuiltIn_Print_Area_1_1_1" localSheetId="0">#REF!</definedName>
    <definedName name="_2Excel_BuiltIn_Print_Area_1_1_1" localSheetId="1">#REF!</definedName>
    <definedName name="_2Excel_BuiltIn_Print_Area_1_1_1" localSheetId="2">#REF!</definedName>
    <definedName name="_2Excel_BuiltIn_Print_Area_1_1_1" localSheetId="3">#REF!</definedName>
    <definedName name="_2Excel_BuiltIn_Print_Area_1_1_1" localSheetId="4">#REF!</definedName>
    <definedName name="_2Excel_BuiltIn_Print_Area_1_1_1" localSheetId="7">#REF!</definedName>
    <definedName name="_2Excel_BuiltIn_Print_Area_1_1_1">#REF!</definedName>
    <definedName name="_2Excel_BuiltIn_Print_Area_3_1" localSheetId="0">#REF!</definedName>
    <definedName name="_2Excel_BuiltIn_Print_Area_3_1" localSheetId="1">#REF!</definedName>
    <definedName name="_2Excel_BuiltIn_Print_Area_3_1" localSheetId="2">#REF!</definedName>
    <definedName name="_2Excel_BuiltIn_Print_Area_3_1" localSheetId="3">#REF!</definedName>
    <definedName name="_2Excel_BuiltIn_Print_Area_3_1" localSheetId="4">#REF!</definedName>
    <definedName name="_2Excel_BuiltIn_Print_Area_3_1" localSheetId="7">#REF!</definedName>
    <definedName name="_2Excel_BuiltIn_Print_Area_3_1">#REF!</definedName>
    <definedName name="_2Excel_BuiltIn_Print_Titles_1_1_1" localSheetId="0">#REF!</definedName>
    <definedName name="_2Excel_BuiltIn_Print_Titles_1_1_1" localSheetId="1">#REF!</definedName>
    <definedName name="_2Excel_BuiltIn_Print_Titles_1_1_1" localSheetId="2">#REF!</definedName>
    <definedName name="_2Excel_BuiltIn_Print_Titles_1_1_1" localSheetId="3">#REF!</definedName>
    <definedName name="_2Excel_BuiltIn_Print_Titles_1_1_1" localSheetId="4">#REF!</definedName>
    <definedName name="_2Excel_BuiltIn_Print_Titles_1_1_1" localSheetId="7">#REF!</definedName>
    <definedName name="_2Excel_BuiltIn_Print_Titles_1_1_1">#REF!</definedName>
    <definedName name="_3Excel_BuiltIn_Print_Titles_2_1_1" localSheetId="0">#REF!</definedName>
    <definedName name="_3Excel_BuiltIn_Print_Titles_2_1_1" localSheetId="1">#REF!</definedName>
    <definedName name="_3Excel_BuiltIn_Print_Titles_2_1_1" localSheetId="2">#REF!</definedName>
    <definedName name="_3Excel_BuiltIn_Print_Titles_2_1_1" localSheetId="3">#REF!</definedName>
    <definedName name="_3Excel_BuiltIn_Print_Titles_2_1_1" localSheetId="4">#REF!</definedName>
    <definedName name="_3Excel_BuiltIn_Print_Titles_2_1_1" localSheetId="7">#REF!</definedName>
    <definedName name="_3Excel_BuiltIn_Print_Titles_2_1_1">#REF!</definedName>
    <definedName name="_3а._Выберите_диаметр_скважины" localSheetId="0">#REF!</definedName>
    <definedName name="_3а._Выберите_диаметр_скважины" localSheetId="1">#REF!</definedName>
    <definedName name="_3а._Выберите_диаметр_скважины" localSheetId="2">#REF!</definedName>
    <definedName name="_3а._Выберите_диаметр_скважины" localSheetId="3">#REF!</definedName>
    <definedName name="_3а._Выберите_диаметр_скважины" localSheetId="4">#REF!</definedName>
    <definedName name="_3а._Выберите_диаметр_скважины" localSheetId="7">#REF!</definedName>
    <definedName name="_3а._Выберите_диаметр_скважины">#REF!</definedName>
    <definedName name="_3б._Выберите_диаметр_скважины" localSheetId="0">#REF!</definedName>
    <definedName name="_3б._Выберите_диаметр_скважины" localSheetId="1">#REF!</definedName>
    <definedName name="_3б._Выберите_диаметр_скважины" localSheetId="2">#REF!</definedName>
    <definedName name="_3б._Выберите_диаметр_скважины" localSheetId="3">#REF!</definedName>
    <definedName name="_3б._Выберите_диаметр_скважины" localSheetId="4">#REF!</definedName>
    <definedName name="_3б._Выберите_диаметр_скважины" localSheetId="7">#REF!</definedName>
    <definedName name="_3б._Выберите_диаметр_скважины">#REF!</definedName>
    <definedName name="_3в._Выберите_диаметр_скважины" localSheetId="0">#REF!</definedName>
    <definedName name="_3в._Выберите_диаметр_скважины" localSheetId="1">#REF!</definedName>
    <definedName name="_3в._Выберите_диаметр_скважины" localSheetId="2">#REF!</definedName>
    <definedName name="_3в._Выберите_диаметр_скважины" localSheetId="3">#REF!</definedName>
    <definedName name="_3в._Выберите_диаметр_скважины" localSheetId="4">#REF!</definedName>
    <definedName name="_3в._Выберите_диаметр_скважины" localSheetId="7">#REF!</definedName>
    <definedName name="_3в._Выберите_диаметр_скважины">#REF!</definedName>
    <definedName name="_3г._Выберите_диаметр_скважины" localSheetId="0">#REF!</definedName>
    <definedName name="_3г._Выберите_диаметр_скважины" localSheetId="1">#REF!</definedName>
    <definedName name="_3г._Выберите_диаметр_скважины" localSheetId="2">#REF!</definedName>
    <definedName name="_3г._Выберите_диаметр_скважины" localSheetId="3">#REF!</definedName>
    <definedName name="_3г._Выберите_диаметр_скважины" localSheetId="4">#REF!</definedName>
    <definedName name="_3г._Выберите_диаметр_скважины" localSheetId="7">#REF!</definedName>
    <definedName name="_3г._Выберите_диаметр_скважины">#REF!</definedName>
    <definedName name="_3д._Выберите_диаметр_скважины" localSheetId="0">#REF!</definedName>
    <definedName name="_3д._Выберите_диаметр_скважины" localSheetId="1">#REF!</definedName>
    <definedName name="_3д._Выберите_диаметр_скважины" localSheetId="2">#REF!</definedName>
    <definedName name="_3д._Выберите_диаметр_скважины" localSheetId="3">#REF!</definedName>
    <definedName name="_3д._Выберите_диаметр_скважины" localSheetId="4">#REF!</definedName>
    <definedName name="_3д._Выберите_диаметр_скважины" localSheetId="7">#REF!</definedName>
    <definedName name="_3д._Выберите_диаметр_скважины">#REF!</definedName>
    <definedName name="_3е._Выберите_диаметр_скважины" localSheetId="0">#REF!</definedName>
    <definedName name="_3е._Выберите_диаметр_скважины" localSheetId="1">#REF!</definedName>
    <definedName name="_3е._Выберите_диаметр_скважины" localSheetId="2">#REF!</definedName>
    <definedName name="_3е._Выберите_диаметр_скважины" localSheetId="3">#REF!</definedName>
    <definedName name="_3е._Выберите_диаметр_скважины" localSheetId="4">#REF!</definedName>
    <definedName name="_3е._Выберите_диаметр_скважины" localSheetId="7">#REF!</definedName>
    <definedName name="_3е._Выберите_диаметр_скважины">#REF!</definedName>
    <definedName name="_3ж._Выберите_диаметр_скважины" localSheetId="0">#REF!</definedName>
    <definedName name="_3ж._Выберите_диаметр_скважины" localSheetId="1">#REF!</definedName>
    <definedName name="_3ж._Выберите_диаметр_скважины" localSheetId="2">#REF!</definedName>
    <definedName name="_3ж._Выберите_диаметр_скважины" localSheetId="3">#REF!</definedName>
    <definedName name="_3ж._Выберите_диаметр_скважины" localSheetId="4">#REF!</definedName>
    <definedName name="_3ж._Выберите_диаметр_скважины" localSheetId="7">#REF!</definedName>
    <definedName name="_3ж._Выберите_диаметр_скважины">#REF!</definedName>
    <definedName name="_3з._Выберите_диаметр_скважины" localSheetId="0">#REF!</definedName>
    <definedName name="_3з._Выберите_диаметр_скважины" localSheetId="1">#REF!</definedName>
    <definedName name="_3з._Выберите_диаметр_скважины" localSheetId="2">#REF!</definedName>
    <definedName name="_3з._Выберите_диаметр_скважины" localSheetId="3">#REF!</definedName>
    <definedName name="_3з._Выберите_диаметр_скважины" localSheetId="4">#REF!</definedName>
    <definedName name="_3з._Выберите_диаметр_скважины" localSheetId="7">#REF!</definedName>
    <definedName name="_3з._Выберите_диаметр_скважины">#REF!</definedName>
    <definedName name="_3и._Выберите_диаметр_скважины" localSheetId="0">#REF!</definedName>
    <definedName name="_3и._Выберите_диаметр_скважины" localSheetId="1">#REF!</definedName>
    <definedName name="_3и._Выберите_диаметр_скважины" localSheetId="2">#REF!</definedName>
    <definedName name="_3и._Выберите_диаметр_скважины" localSheetId="3">#REF!</definedName>
    <definedName name="_3и._Выберите_диаметр_скважины" localSheetId="4">#REF!</definedName>
    <definedName name="_3и._Выберите_диаметр_скважины" localSheetId="7">#REF!</definedName>
    <definedName name="_3и._Выберите_диаметр_скважины">#REF!</definedName>
    <definedName name="_3к._Выберите_диаметр_скважины" localSheetId="0">#REF!</definedName>
    <definedName name="_3к._Выберите_диаметр_скважины" localSheetId="1">#REF!</definedName>
    <definedName name="_3к._Выберите_диаметр_скважины" localSheetId="2">#REF!</definedName>
    <definedName name="_3к._Выберите_диаметр_скважины" localSheetId="3">#REF!</definedName>
    <definedName name="_3к._Выберите_диаметр_скважины" localSheetId="4">#REF!</definedName>
    <definedName name="_3к._Выберите_диаметр_скважины" localSheetId="7">#REF!</definedName>
    <definedName name="_3к._Выберите_диаметр_скважины">#REF!</definedName>
    <definedName name="_3л._Выберите_диаметр_скважины" localSheetId="0">#REF!</definedName>
    <definedName name="_3л._Выберите_диаметр_скважины" localSheetId="1">#REF!</definedName>
    <definedName name="_3л._Выберите_диаметр_скважины" localSheetId="2">#REF!</definedName>
    <definedName name="_3л._Выберите_диаметр_скважины" localSheetId="3">#REF!</definedName>
    <definedName name="_3л._Выберите_диаметр_скважины" localSheetId="4">#REF!</definedName>
    <definedName name="_3л._Выберите_диаметр_скважины" localSheetId="7">#REF!</definedName>
    <definedName name="_3л._Выберите_диаметр_скважины">#REF!</definedName>
    <definedName name="_3м._Выберите_диаметр_скважины" localSheetId="0">#REF!</definedName>
    <definedName name="_3м._Выберите_диаметр_скважины" localSheetId="1">#REF!</definedName>
    <definedName name="_3м._Выберите_диаметр_скважины" localSheetId="2">#REF!</definedName>
    <definedName name="_3м._Выберите_диаметр_скважины" localSheetId="3">#REF!</definedName>
    <definedName name="_3м._Выберите_диаметр_скважины" localSheetId="4">#REF!</definedName>
    <definedName name="_3м._Выберите_диаметр_скважины" localSheetId="7">#REF!</definedName>
    <definedName name="_3м._Выберите_диаметр_скважины">#REF!</definedName>
    <definedName name="_4Excel_BuiltIn_Print_Area_1_1_1" localSheetId="0">#REF!</definedName>
    <definedName name="_4Excel_BuiltIn_Print_Area_1_1_1" localSheetId="1">#REF!</definedName>
    <definedName name="_4Excel_BuiltIn_Print_Area_1_1_1" localSheetId="2">#REF!</definedName>
    <definedName name="_4Excel_BuiltIn_Print_Area_1_1_1" localSheetId="3">#REF!</definedName>
    <definedName name="_4Excel_BuiltIn_Print_Area_1_1_1" localSheetId="4">#REF!</definedName>
    <definedName name="_4Excel_BuiltIn_Print_Area_1_1_1" localSheetId="7">#REF!</definedName>
    <definedName name="_4Excel_BuiltIn_Print_Area_1_1_1">#REF!</definedName>
    <definedName name="_4Excel_BuiltIn_Print_Titles_1_1_1" localSheetId="0">#REF!</definedName>
    <definedName name="_4Excel_BuiltIn_Print_Titles_1_1_1" localSheetId="1">#REF!</definedName>
    <definedName name="_4Excel_BuiltIn_Print_Titles_1_1_1" localSheetId="2">#REF!</definedName>
    <definedName name="_4Excel_BuiltIn_Print_Titles_1_1_1" localSheetId="3">#REF!</definedName>
    <definedName name="_4Excel_BuiltIn_Print_Titles_1_1_1" localSheetId="4">#REF!</definedName>
    <definedName name="_4Excel_BuiltIn_Print_Titles_1_1_1" localSheetId="7">#REF!</definedName>
    <definedName name="_4Excel_BuiltIn_Print_Titles_1_1_1">#REF!</definedName>
    <definedName name="_6Excel_BuiltIn_Print_Titles_2_1_1" localSheetId="0">#REF!</definedName>
    <definedName name="_6Excel_BuiltIn_Print_Titles_2_1_1" localSheetId="1">#REF!</definedName>
    <definedName name="_6Excel_BuiltIn_Print_Titles_2_1_1" localSheetId="2">#REF!</definedName>
    <definedName name="_6Excel_BuiltIn_Print_Titles_2_1_1" localSheetId="3">#REF!</definedName>
    <definedName name="_6Excel_BuiltIn_Print_Titles_2_1_1" localSheetId="4">#REF!</definedName>
    <definedName name="_6Excel_BuiltIn_Print_Titles_2_1_1" localSheetId="7">#REF!</definedName>
    <definedName name="_6Excel_BuiltIn_Print_Titles_2_1_1">#REF!</definedName>
    <definedName name="_8Excel_BuiltIn_Print_Titles_1_1_1" localSheetId="0">#REF!</definedName>
    <definedName name="_8Excel_BuiltIn_Print_Titles_1_1_1" localSheetId="1">#REF!</definedName>
    <definedName name="_8Excel_BuiltIn_Print_Titles_1_1_1" localSheetId="2">#REF!</definedName>
    <definedName name="_8Excel_BuiltIn_Print_Titles_1_1_1" localSheetId="3">#REF!</definedName>
    <definedName name="_8Excel_BuiltIn_Print_Titles_1_1_1" localSheetId="4">#REF!</definedName>
    <definedName name="_8Excel_BuiltIn_Print_Titles_1_1_1" localSheetId="7">#REF!</definedName>
    <definedName name="_8Excel_BuiltIn_Print_Titles_1_1_1">#REF!</definedName>
    <definedName name="_a2" localSheetId="0">#REF!</definedName>
    <definedName name="_a2" localSheetId="1">#REF!</definedName>
    <definedName name="_a2" localSheetId="2">#REF!</definedName>
    <definedName name="_a2" localSheetId="3">#REF!</definedName>
    <definedName name="_a2" localSheetId="4">#REF!</definedName>
    <definedName name="_a2" localSheetId="7">#REF!</definedName>
    <definedName name="_a2">#REF!</definedName>
    <definedName name="_AUTOEXEC" localSheetId="0">#REF!</definedName>
    <definedName name="_AUTOEXEC" localSheetId="1">#REF!</definedName>
    <definedName name="_AUTOEXEC" localSheetId="2">#REF!</definedName>
    <definedName name="_AUTOEXEC" localSheetId="3">#REF!</definedName>
    <definedName name="_AUTOEXEC" localSheetId="4">#REF!</definedName>
    <definedName name="_AUTOEXEC" localSheetId="5">#REF!</definedName>
    <definedName name="_AUTOEXEC" localSheetId="7">#REF!</definedName>
    <definedName name="_AUTOEXEC">#REF!</definedName>
    <definedName name="_def2000г" localSheetId="0">#REF!</definedName>
    <definedName name="_def2000г" localSheetId="1">#REF!</definedName>
    <definedName name="_def2000г" localSheetId="2">#REF!</definedName>
    <definedName name="_def2000г" localSheetId="13">#REF!</definedName>
    <definedName name="_def2000г" localSheetId="14">#REF!</definedName>
    <definedName name="_def2000г" localSheetId="3">#REF!</definedName>
    <definedName name="_def2000г" localSheetId="4">#REF!</definedName>
    <definedName name="_def2000г" localSheetId="7">#REF!</definedName>
    <definedName name="_def2000г" localSheetId="11">#REF!</definedName>
    <definedName name="_def2000г">#REF!</definedName>
    <definedName name="_def2001г" localSheetId="0">#REF!</definedName>
    <definedName name="_def2001г" localSheetId="1">#REF!</definedName>
    <definedName name="_def2001г" localSheetId="2">#REF!</definedName>
    <definedName name="_def2001г" localSheetId="13">#REF!</definedName>
    <definedName name="_def2001г" localSheetId="14">#REF!</definedName>
    <definedName name="_def2001г" localSheetId="3">#REF!</definedName>
    <definedName name="_def2001г" localSheetId="4">#REF!</definedName>
    <definedName name="_def2001г" localSheetId="7">#REF!</definedName>
    <definedName name="_def2001г" localSheetId="11">#REF!</definedName>
    <definedName name="_def2001г">#REF!</definedName>
    <definedName name="_def2002г" localSheetId="0">#REF!</definedName>
    <definedName name="_def2002г" localSheetId="1">#REF!</definedName>
    <definedName name="_def2002г" localSheetId="2">#REF!</definedName>
    <definedName name="_def2002г" localSheetId="13">#REF!</definedName>
    <definedName name="_def2002г" localSheetId="14">#REF!</definedName>
    <definedName name="_def2002г" localSheetId="3">#REF!</definedName>
    <definedName name="_def2002г" localSheetId="4">#REF!</definedName>
    <definedName name="_def2002г" localSheetId="7">#REF!</definedName>
    <definedName name="_def2002г" localSheetId="11">#REF!</definedName>
    <definedName name="_def2002г">#REF!</definedName>
    <definedName name="_Fill" localSheetId="0">#REF!</definedName>
    <definedName name="_Fill" localSheetId="1">#REF!</definedName>
    <definedName name="_Fill" localSheetId="2">#REF!</definedName>
    <definedName name="_Fill" localSheetId="3">#REF!</definedName>
    <definedName name="_Fill" localSheetId="4">#REF!</definedName>
    <definedName name="_Fill" localSheetId="5">#REF!</definedName>
    <definedName name="_Fill" localSheetId="7">#REF!</definedName>
    <definedName name="_Fill">#REF!</definedName>
    <definedName name="_FilterDatabase" localSheetId="0">#REF!</definedName>
    <definedName name="_FilterDatabase" localSheetId="1">#REF!</definedName>
    <definedName name="_FilterDatabase" localSheetId="2">#REF!</definedName>
    <definedName name="_FilterDatabase" localSheetId="3">#REF!</definedName>
    <definedName name="_FilterDatabase" localSheetId="4">#REF!</definedName>
    <definedName name="_FilterDatabase" localSheetId="7">#REF!</definedName>
    <definedName name="_FilterDatabase">#REF!</definedName>
    <definedName name="_Hlt440565644_1" localSheetId="0">#REF!</definedName>
    <definedName name="_Hlt440565644_1" localSheetId="1">#REF!</definedName>
    <definedName name="_Hlt440565644_1" localSheetId="2">#REF!</definedName>
    <definedName name="_Hlt440565644_1" localSheetId="3">#REF!</definedName>
    <definedName name="_Hlt440565644_1" localSheetId="4">#REF!</definedName>
    <definedName name="_Hlt440565644_1" localSheetId="7">#REF!</definedName>
    <definedName name="_Hlt440565644_1">#REF!</definedName>
    <definedName name="_inf2000" localSheetId="0">#REF!</definedName>
    <definedName name="_inf2000" localSheetId="1">#REF!</definedName>
    <definedName name="_inf2000" localSheetId="2">#REF!</definedName>
    <definedName name="_inf2000" localSheetId="13">#REF!</definedName>
    <definedName name="_inf2000" localSheetId="14">#REF!</definedName>
    <definedName name="_inf2000" localSheetId="3">#REF!</definedName>
    <definedName name="_inf2000" localSheetId="4">#REF!</definedName>
    <definedName name="_inf2000" localSheetId="7">#REF!</definedName>
    <definedName name="_inf2000" localSheetId="11">#REF!</definedName>
    <definedName name="_inf2000">#REF!</definedName>
    <definedName name="_inf2001" localSheetId="0">#REF!</definedName>
    <definedName name="_inf2001" localSheetId="1">#REF!</definedName>
    <definedName name="_inf2001" localSheetId="2">#REF!</definedName>
    <definedName name="_inf2001" localSheetId="13">#REF!</definedName>
    <definedName name="_inf2001" localSheetId="14">#REF!</definedName>
    <definedName name="_inf2001" localSheetId="3">#REF!</definedName>
    <definedName name="_inf2001" localSheetId="4">#REF!</definedName>
    <definedName name="_inf2001" localSheetId="7">#REF!</definedName>
    <definedName name="_inf2001" localSheetId="11">#REF!</definedName>
    <definedName name="_inf2001">#REF!</definedName>
    <definedName name="_inf2002" localSheetId="0">#REF!</definedName>
    <definedName name="_inf2002" localSheetId="1">#REF!</definedName>
    <definedName name="_inf2002" localSheetId="2">#REF!</definedName>
    <definedName name="_inf2002" localSheetId="13">#REF!</definedName>
    <definedName name="_inf2002" localSheetId="14">#REF!</definedName>
    <definedName name="_inf2002" localSheetId="3">#REF!</definedName>
    <definedName name="_inf2002" localSheetId="4">#REF!</definedName>
    <definedName name="_inf2002" localSheetId="7">#REF!</definedName>
    <definedName name="_inf2002" localSheetId="11">#REF!</definedName>
    <definedName name="_inf2002">#REF!</definedName>
    <definedName name="_inf2003" localSheetId="0">#REF!</definedName>
    <definedName name="_inf2003" localSheetId="1">#REF!</definedName>
    <definedName name="_inf2003" localSheetId="2">#REF!</definedName>
    <definedName name="_inf2003" localSheetId="13">#REF!</definedName>
    <definedName name="_inf2003" localSheetId="14">#REF!</definedName>
    <definedName name="_inf2003" localSheetId="3">#REF!</definedName>
    <definedName name="_inf2003" localSheetId="4">#REF!</definedName>
    <definedName name="_inf2003" localSheetId="7">#REF!</definedName>
    <definedName name="_inf2003" localSheetId="11">#REF!</definedName>
    <definedName name="_inf2003">#REF!</definedName>
    <definedName name="_inf2004" localSheetId="0">#REF!</definedName>
    <definedName name="_inf2004" localSheetId="1">#REF!</definedName>
    <definedName name="_inf2004" localSheetId="2">#REF!</definedName>
    <definedName name="_inf2004" localSheetId="13">#REF!</definedName>
    <definedName name="_inf2004" localSheetId="14">#REF!</definedName>
    <definedName name="_inf2004" localSheetId="3">#REF!</definedName>
    <definedName name="_inf2004" localSheetId="4">#REF!</definedName>
    <definedName name="_inf2004" localSheetId="7">#REF!</definedName>
    <definedName name="_inf2004" localSheetId="11">#REF!</definedName>
    <definedName name="_inf2004">#REF!</definedName>
    <definedName name="_inf2005" localSheetId="0">#REF!</definedName>
    <definedName name="_inf2005" localSheetId="1">#REF!</definedName>
    <definedName name="_inf2005" localSheetId="2">#REF!</definedName>
    <definedName name="_inf2005" localSheetId="13">#REF!</definedName>
    <definedName name="_inf2005" localSheetId="14">#REF!</definedName>
    <definedName name="_inf2005" localSheetId="3">#REF!</definedName>
    <definedName name="_inf2005" localSheetId="4">#REF!</definedName>
    <definedName name="_inf2005" localSheetId="7">#REF!</definedName>
    <definedName name="_inf2005" localSheetId="11">#REF!</definedName>
    <definedName name="_inf2005">#REF!</definedName>
    <definedName name="_inf2006" localSheetId="0">#REF!</definedName>
    <definedName name="_inf2006" localSheetId="1">#REF!</definedName>
    <definedName name="_inf2006" localSheetId="2">#REF!</definedName>
    <definedName name="_inf2006" localSheetId="13">#REF!</definedName>
    <definedName name="_inf2006" localSheetId="14">#REF!</definedName>
    <definedName name="_inf2006" localSheetId="3">#REF!</definedName>
    <definedName name="_inf2006" localSheetId="4">#REF!</definedName>
    <definedName name="_inf2006" localSheetId="7">#REF!</definedName>
    <definedName name="_inf2006" localSheetId="11">#REF!</definedName>
    <definedName name="_inf2006">#REF!</definedName>
    <definedName name="_inf2007" localSheetId="0">#REF!</definedName>
    <definedName name="_inf2007" localSheetId="1">#REF!</definedName>
    <definedName name="_inf2007" localSheetId="2">#REF!</definedName>
    <definedName name="_inf2007" localSheetId="13">#REF!</definedName>
    <definedName name="_inf2007" localSheetId="14">#REF!</definedName>
    <definedName name="_inf2007" localSheetId="3">#REF!</definedName>
    <definedName name="_inf2007" localSheetId="4">#REF!</definedName>
    <definedName name="_inf2007" localSheetId="7">#REF!</definedName>
    <definedName name="_inf2007" localSheetId="11">#REF!</definedName>
    <definedName name="_inf2007">#REF!</definedName>
    <definedName name="_inf2008" localSheetId="0">#REF!</definedName>
    <definedName name="_inf2008" localSheetId="1">#REF!</definedName>
    <definedName name="_inf2008" localSheetId="2">#REF!</definedName>
    <definedName name="_inf2008" localSheetId="13">#REF!</definedName>
    <definedName name="_inf2008" localSheetId="14">#REF!</definedName>
    <definedName name="_inf2008" localSheetId="3">#REF!</definedName>
    <definedName name="_inf2008" localSheetId="4">#REF!</definedName>
    <definedName name="_inf2008" localSheetId="7">#REF!</definedName>
    <definedName name="_inf2008" localSheetId="11">#REF!</definedName>
    <definedName name="_inf2008">#REF!</definedName>
    <definedName name="_inf2009" localSheetId="0">#REF!</definedName>
    <definedName name="_inf2009" localSheetId="1">#REF!</definedName>
    <definedName name="_inf2009" localSheetId="2">#REF!</definedName>
    <definedName name="_inf2009" localSheetId="13">#REF!</definedName>
    <definedName name="_inf2009" localSheetId="14">#REF!</definedName>
    <definedName name="_inf2009" localSheetId="3">#REF!</definedName>
    <definedName name="_inf2009" localSheetId="4">#REF!</definedName>
    <definedName name="_inf2009" localSheetId="7">#REF!</definedName>
    <definedName name="_inf2009" localSheetId="11">#REF!</definedName>
    <definedName name="_inf2009">#REF!</definedName>
    <definedName name="_inf2010" localSheetId="0">#REF!</definedName>
    <definedName name="_inf2010" localSheetId="1">#REF!</definedName>
    <definedName name="_inf2010" localSheetId="2">#REF!</definedName>
    <definedName name="_inf2010" localSheetId="13">#REF!</definedName>
    <definedName name="_inf2010" localSheetId="14">#REF!</definedName>
    <definedName name="_inf2010" localSheetId="3">#REF!</definedName>
    <definedName name="_inf2010" localSheetId="4">#REF!</definedName>
    <definedName name="_inf2010" localSheetId="7">#REF!</definedName>
    <definedName name="_inf2010" localSheetId="11">#REF!</definedName>
    <definedName name="_inf2010">#REF!</definedName>
    <definedName name="_inf2011" localSheetId="0">#REF!</definedName>
    <definedName name="_inf2011" localSheetId="1">#REF!</definedName>
    <definedName name="_inf2011" localSheetId="2">#REF!</definedName>
    <definedName name="_inf2011" localSheetId="13">#REF!</definedName>
    <definedName name="_inf2011" localSheetId="14">#REF!</definedName>
    <definedName name="_inf2011" localSheetId="3">#REF!</definedName>
    <definedName name="_inf2011" localSheetId="4">#REF!</definedName>
    <definedName name="_inf2011" localSheetId="7">#REF!</definedName>
    <definedName name="_inf2011" localSheetId="11">#REF!</definedName>
    <definedName name="_inf2011">#REF!</definedName>
    <definedName name="_inf2012" localSheetId="0">#REF!</definedName>
    <definedName name="_inf2012" localSheetId="1">#REF!</definedName>
    <definedName name="_inf2012" localSheetId="2">#REF!</definedName>
    <definedName name="_inf2012" localSheetId="13">#REF!</definedName>
    <definedName name="_inf2012" localSheetId="14">#REF!</definedName>
    <definedName name="_inf2012" localSheetId="3">#REF!</definedName>
    <definedName name="_inf2012" localSheetId="4">#REF!</definedName>
    <definedName name="_inf2012" localSheetId="7">#REF!</definedName>
    <definedName name="_inf2012" localSheetId="11">#REF!</definedName>
    <definedName name="_inf2012">#REF!</definedName>
    <definedName name="_inf2013" localSheetId="0">#REF!</definedName>
    <definedName name="_inf2013" localSheetId="1">#REF!</definedName>
    <definedName name="_inf2013" localSheetId="2">#REF!</definedName>
    <definedName name="_inf2013" localSheetId="13">#REF!</definedName>
    <definedName name="_inf2013" localSheetId="14">#REF!</definedName>
    <definedName name="_inf2013" localSheetId="3">#REF!</definedName>
    <definedName name="_inf2013" localSheetId="4">#REF!</definedName>
    <definedName name="_inf2013" localSheetId="7">#REF!</definedName>
    <definedName name="_inf2013" localSheetId="11">#REF!</definedName>
    <definedName name="_inf2013">#REF!</definedName>
    <definedName name="_inf2014" localSheetId="0">#REF!</definedName>
    <definedName name="_inf2014" localSheetId="1">#REF!</definedName>
    <definedName name="_inf2014" localSheetId="2">#REF!</definedName>
    <definedName name="_inf2014" localSheetId="13">#REF!</definedName>
    <definedName name="_inf2014" localSheetId="14">#REF!</definedName>
    <definedName name="_inf2014" localSheetId="3">#REF!</definedName>
    <definedName name="_inf2014" localSheetId="4">#REF!</definedName>
    <definedName name="_inf2014" localSheetId="7">#REF!</definedName>
    <definedName name="_inf2014" localSheetId="11">#REF!</definedName>
    <definedName name="_inf2014">#REF!</definedName>
    <definedName name="_inf2015" localSheetId="0">#REF!</definedName>
    <definedName name="_inf2015" localSheetId="1">#REF!</definedName>
    <definedName name="_inf2015" localSheetId="2">#REF!</definedName>
    <definedName name="_inf2015" localSheetId="13">#REF!</definedName>
    <definedName name="_inf2015" localSheetId="14">#REF!</definedName>
    <definedName name="_inf2015" localSheetId="3">#REF!</definedName>
    <definedName name="_inf2015" localSheetId="4">#REF!</definedName>
    <definedName name="_inf2015" localSheetId="7">#REF!</definedName>
    <definedName name="_inf2015" localSheetId="11">#REF!</definedName>
    <definedName name="_inf2015">#REF!</definedName>
    <definedName name="_k" localSheetId="0">#REF!</definedName>
    <definedName name="_k" localSheetId="1">#REF!</definedName>
    <definedName name="_k" localSheetId="2">#REF!</definedName>
    <definedName name="_k" localSheetId="3">#REF!</definedName>
    <definedName name="_k" localSheetId="4">#REF!</definedName>
    <definedName name="_k" localSheetId="5">#REF!</definedName>
    <definedName name="_k" localSheetId="7">#REF!</definedName>
    <definedName name="_k">#REF!</definedName>
    <definedName name="_m" localSheetId="0">#REF!</definedName>
    <definedName name="_m" localSheetId="1">#REF!</definedName>
    <definedName name="_m" localSheetId="2">#REF!</definedName>
    <definedName name="_m" localSheetId="3">#REF!</definedName>
    <definedName name="_m" localSheetId="4">#REF!</definedName>
    <definedName name="_m" localSheetId="7">#REF!</definedName>
    <definedName name="_m">#REF!</definedName>
    <definedName name="_qs2" localSheetId="0">#REF!</definedName>
    <definedName name="_qs2" localSheetId="1">#REF!</definedName>
    <definedName name="_qs2" localSheetId="2">#REF!</definedName>
    <definedName name="_qs2" localSheetId="3">#REF!</definedName>
    <definedName name="_qs2" localSheetId="4">#REF!</definedName>
    <definedName name="_qs2" localSheetId="5">#REF!</definedName>
    <definedName name="_qs2" localSheetId="7">#REF!</definedName>
    <definedName name="_qs2">#REF!</definedName>
    <definedName name="_qs3" localSheetId="0">#REF!</definedName>
    <definedName name="_qs3" localSheetId="1">#REF!</definedName>
    <definedName name="_qs3" localSheetId="2">#REF!</definedName>
    <definedName name="_qs3" localSheetId="3">#REF!</definedName>
    <definedName name="_qs3" localSheetId="4">#REF!</definedName>
    <definedName name="_qs3" localSheetId="7">#REF!</definedName>
    <definedName name="_qs3">#REF!</definedName>
    <definedName name="_s" localSheetId="0">#REF!</definedName>
    <definedName name="_s" localSheetId="1">#REF!</definedName>
    <definedName name="_s" localSheetId="2">#REF!</definedName>
    <definedName name="_s" localSheetId="3">#REF!</definedName>
    <definedName name="_s" localSheetId="4">#REF!</definedName>
    <definedName name="_s" localSheetId="7">#REF!</definedName>
    <definedName name="_s">#REF!</definedName>
    <definedName name="_Toc130536623" localSheetId="6">'Прил.4 РМ'!$B$5</definedName>
    <definedName name="_wrn2" localSheetId="0">{"'4.1 Отдел 1'!glc1",#N/A,FALSE,"GLC";"'4.1 Отдел 1'!glc2",#N/A,FALSE,"GLC";"'4.1 Отдел 1'!glc3",#N/A,FALSE,"GLC";"'4.1 Отдел 1'!glc4",#N/A,FALSE,"GLC";"'4.1 Отдел 1'!glc5",#N/A,FALSE,"GLC"}</definedName>
    <definedName name="_wrn2" localSheetId="1">{"'4.2 Отдел 2'!glc1",#N/A,FALSE,"GLC";"'4.2 Отдел 2'!glc2",#N/A,FALSE,"GLC";"'4.2 Отдел 2'!glc3",#N/A,FALSE,"GLC";"'4.2 Отдел 2'!glc4",#N/A,FALSE,"GLC";"'4.2 Отдел 2'!glc5",#N/A,FALSE,"GLC"}</definedName>
    <definedName name="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wrn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wrn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" localSheetId="10">{"'Прил. 10'!glc1",#N/A,FALSE,"GLC";"'Прил. 10'!glc2",#N/A,FALSE,"GLC";"'Прил. 10'!glc3",#N/A,FALSE,"GLC";"'Прил. 10'!glc4",#N/A,FALSE,"GLC";"'Прил. 10'!glc5",#N/A,FALSE,"GLC"}</definedName>
    <definedName name="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" localSheetId="5">{"'Прил. 3'!glc1",#N/A,FALSE,"GLC";"'Прил. 3'!glc2",#N/A,FALSE,"GLC";"'Прил. 3'!glc3",#N/A,FALSE,"GLC";"'Прил. 3'!glc4",#N/A,FALSE,"GLC";"'Прил. 3'!glc5",#N/A,FALSE,"GLC"}</definedName>
    <definedName name="_wrn2" localSheetId="6">{"'Прил.4 РМ'!glc1",#N/A,FALSE,"GLC";"'Прил.4 РМ'!glc2",#N/A,FALSE,"GLC";"'Прил.4 РМ'!glc3",#N/A,FALSE,"GLC";"'Прил.4 РМ'!glc4",#N/A,FALSE,"GLC";"'Прил.4 РМ'!glc5",#N/A,FALSE,"GLC"}</definedName>
    <definedName name="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">{"glc1",#N/A,FALSE,"GLC";"glc2",#N/A,FALSE,"GLC";"glc3",#N/A,FALSE,"GLC";"glc4",#N/A,FALSE,"GLC";"glc5",#N/A,FALSE,"GLC"}</definedName>
    <definedName name="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wrn22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wrn22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10">{"'Прил. 10'!glc1",#N/A,FALSE,"GLC";"'Прил. 10'!glc2",#N/A,FALSE,"GLC";"'Прил. 10'!glc3",#N/A,FALSE,"GLC";"'Прил. 10'!glc4",#N/A,FALSE,"GLC";"'Прил. 10'!glc5",#N/A,FALSE,"GLC"}</definedName>
    <definedName name="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5">{"'Прил. 3'!glc1",#N/A,FALSE,"GLC";"'Прил. 3'!glc2",#N/A,FALSE,"GLC";"'Прил. 3'!glc3",#N/A,FALSE,"GLC";"'Прил. 3'!glc4",#N/A,FALSE,"GLC";"'Прил. 3'!glc5",#N/A,FALSE,"GLC"}</definedName>
    <definedName name="_wrn222" localSheetId="6">{"'Прил.4 РМ'!glc1",#N/A,FALSE,"GLC";"'Прил.4 РМ'!glc2",#N/A,FALSE,"GLC";"'Прил.4 РМ'!glc3",#N/A,FALSE,"GLC";"'Прил.4 РМ'!glc4",#N/A,FALSE,"GLC";"'Прил.4 РМ'!glc5",#N/A,FALSE,"GLC"}</definedName>
    <definedName name="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>{"glc1",#N/A,FALSE,"GLC";"glc2",#N/A,FALSE,"GLC";"glc3",#N/A,FALSE,"GLC";"glc4",#N/A,FALSE,"GLC";"glc5",#N/A,FALSE,"GLC"}</definedName>
    <definedName name="_z" localSheetId="0">#REF!</definedName>
    <definedName name="_z" localSheetId="1">#REF!</definedName>
    <definedName name="_z" localSheetId="2">#REF!</definedName>
    <definedName name="_z" localSheetId="3">#REF!</definedName>
    <definedName name="_z" localSheetId="4">#REF!</definedName>
    <definedName name="_z" localSheetId="5">#REF!</definedName>
    <definedName name="_z" localSheetId="7">#REF!</definedName>
    <definedName name="_z">#REF!</definedName>
    <definedName name="_а2" localSheetId="0">#REF!</definedName>
    <definedName name="_а2" localSheetId="1">#REF!</definedName>
    <definedName name="_а2" localSheetId="2">#REF!</definedName>
    <definedName name="_а2" localSheetId="3">#REF!</definedName>
    <definedName name="_а2" localSheetId="4">#REF!</definedName>
    <definedName name="_а2" localSheetId="7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 localSheetId="0">#REF!</definedName>
    <definedName name="_Стоимость_УНЦП" localSheetId="1">#REF!</definedName>
    <definedName name="_Стоимость_УНЦП" localSheetId="2">#REF!</definedName>
    <definedName name="_Стоимость_УНЦП" localSheetId="3">#REF!</definedName>
    <definedName name="_Стоимость_УНЦП" localSheetId="4">#REF!</definedName>
    <definedName name="_Стоимость_УНЦП" localSheetId="5">#REF!</definedName>
    <definedName name="_Стоимость_УНЦП" localSheetId="7">#REF!</definedName>
    <definedName name="_Стоимость_УНЦП">#REF!</definedName>
    <definedName name="_три">#REF!</definedName>
    <definedName name="_xlnm._FilterDatabase">#REF!</definedName>
    <definedName name="_четыре">#REF!</definedName>
    <definedName name="_шесть_1">#REF!</definedName>
    <definedName name="_шесть_2">#REF!</definedName>
    <definedName name="a" localSheetId="0">#REF!</definedName>
    <definedName name="a" localSheetId="1">#REF!</definedName>
    <definedName name="a" localSheetId="2">#REF!</definedName>
    <definedName name="a" localSheetId="3">#REF!</definedName>
    <definedName name="a" localSheetId="4">#REF!</definedName>
    <definedName name="a" localSheetId="5">#REF!</definedName>
    <definedName name="a" localSheetId="7">#REF!</definedName>
    <definedName name="a">#REF!</definedName>
    <definedName name="a04t" localSheetId="0">#REF!</definedName>
    <definedName name="a04t" localSheetId="1">#REF!</definedName>
    <definedName name="a04t" localSheetId="2">#REF!</definedName>
    <definedName name="a04t" localSheetId="13">#REF!</definedName>
    <definedName name="a04t" localSheetId="14">#REF!</definedName>
    <definedName name="a04t" localSheetId="3">#REF!</definedName>
    <definedName name="a04t" localSheetId="4">#REF!</definedName>
    <definedName name="a04t" localSheetId="7">#REF!</definedName>
    <definedName name="a04t" localSheetId="11">#REF!</definedName>
    <definedName name="a04t">#REF!</definedName>
    <definedName name="A99999999" localSheetId="0">#REF!</definedName>
    <definedName name="A99999999" localSheetId="1">#REF!</definedName>
    <definedName name="A99999999" localSheetId="2">#REF!</definedName>
    <definedName name="A99999999" localSheetId="3">#REF!</definedName>
    <definedName name="A99999999" localSheetId="4">#REF!</definedName>
    <definedName name="A99999999" localSheetId="7">#REF!</definedName>
    <definedName name="A99999999">#REF!</definedName>
    <definedName name="aa" localSheetId="3">#REF!</definedName>
    <definedName name="aa" localSheetId="4">#REF!</definedName>
    <definedName name="aa">#REF!</definedName>
    <definedName name="aaa" localSheetId="0">#REF!</definedName>
    <definedName name="aaa" localSheetId="1">#REF!</definedName>
    <definedName name="aaa" localSheetId="2">#REF!</definedName>
    <definedName name="aaa" localSheetId="3">#REF!</definedName>
    <definedName name="aaa" localSheetId="4">#REF!</definedName>
    <definedName name="aaa" localSheetId="7">#REF!</definedName>
    <definedName name="aaa">#REF!</definedName>
    <definedName name="ab" localSheetId="0">#REF!</definedName>
    <definedName name="ab" localSheetId="1">#REF!</definedName>
    <definedName name="ab" localSheetId="2">#REF!</definedName>
    <definedName name="ab" localSheetId="3">#REF!</definedName>
    <definedName name="ab" localSheetId="4">#REF!</definedName>
    <definedName name="ab" localSheetId="7">#REF!</definedName>
    <definedName name="ab">#REF!</definedName>
    <definedName name="AS2DocOpenMode">"AS2DocumentEdit"</definedName>
    <definedName name="asd" localSheetId="0">#REF!</definedName>
    <definedName name="asd" localSheetId="1">#REF!</definedName>
    <definedName name="asd" localSheetId="2">#REF!</definedName>
    <definedName name="asd" localSheetId="3">#REF!</definedName>
    <definedName name="asd" localSheetId="4">#REF!</definedName>
    <definedName name="asd" localSheetId="5">#REF!</definedName>
    <definedName name="asd" localSheetId="7">#REF!</definedName>
    <definedName name="asd">#REF!</definedName>
    <definedName name="b" localSheetId="0">#REF!</definedName>
    <definedName name="b" localSheetId="1">#REF!</definedName>
    <definedName name="b" localSheetId="2">#REF!</definedName>
    <definedName name="b" localSheetId="3">#REF!</definedName>
    <definedName name="b" localSheetId="4">#REF!</definedName>
    <definedName name="b" localSheetId="7">#REF!</definedName>
    <definedName name="b">#REF!</definedName>
    <definedName name="BLPH1">#REF!</definedName>
    <definedName name="BLPH2">#REF!</definedName>
    <definedName name="Categories" localSheetId="0">#REF!</definedName>
    <definedName name="Categories" localSheetId="1">#REF!</definedName>
    <definedName name="Categories" localSheetId="2">#REF!</definedName>
    <definedName name="Categories" localSheetId="3">#REF!</definedName>
    <definedName name="Categories" localSheetId="4">#REF!</definedName>
    <definedName name="Categories" localSheetId="5">#REF!</definedName>
    <definedName name="Categories" localSheetId="7">#REF!</definedName>
    <definedName name="Categories">#REF!</definedName>
    <definedName name="CC_fSF" localSheetId="0">#REF!</definedName>
    <definedName name="CC_fSF" localSheetId="1">#REF!</definedName>
    <definedName name="CC_fSF" localSheetId="2">#REF!</definedName>
    <definedName name="CC_fSF" localSheetId="3">#REF!</definedName>
    <definedName name="CC_fSF" localSheetId="4">#REF!</definedName>
    <definedName name="CC_fSF" localSheetId="7">#REF!</definedName>
    <definedName name="CC_fSF">#REF!</definedName>
    <definedName name="Criteria" localSheetId="0">#REF!</definedName>
    <definedName name="Criteria" localSheetId="1">#REF!</definedName>
    <definedName name="Criteria" localSheetId="2">#REF!</definedName>
    <definedName name="Criteria" localSheetId="3">#REF!</definedName>
    <definedName name="Criteria" localSheetId="4">#REF!</definedName>
    <definedName name="Criteria" localSheetId="5">#REF!</definedName>
    <definedName name="Criteria" localSheetId="7">#REF!</definedName>
    <definedName name="Criteria">#REF!</definedName>
    <definedName name="cvtnf" localSheetId="3">#REF!</definedName>
    <definedName name="cvtnf" localSheetId="4">#REF!</definedName>
    <definedName name="cvtnf" localSheetId="5">#REF!</definedName>
    <definedName name="cvtnf" localSheetId="6">#REF!</definedName>
    <definedName name="cvtnf">#REF!</definedName>
    <definedName name="d" localSheetId="0">#REF!</definedName>
    <definedName name="d" localSheetId="1">#REF!</definedName>
    <definedName name="d" localSheetId="2">#REF!</definedName>
    <definedName name="d" localSheetId="3">#REF!</definedName>
    <definedName name="d" localSheetId="4">#REF!</definedName>
    <definedName name="d" localSheetId="7">#REF!</definedName>
    <definedName name="d">#REF!</definedName>
    <definedName name="Database" localSheetId="0">#REF!</definedName>
    <definedName name="Database" localSheetId="1">#REF!</definedName>
    <definedName name="Database" localSheetId="2">#REF!</definedName>
    <definedName name="Database" localSheetId="3">#REF!</definedName>
    <definedName name="Database" localSheetId="4">#REF!</definedName>
    <definedName name="Database" localSheetId="7">#REF!</definedName>
    <definedName name="Database">#REF!</definedName>
    <definedName name="DateColJournal" localSheetId="0">#REF!</definedName>
    <definedName name="DateColJournal" localSheetId="1">#REF!</definedName>
    <definedName name="DateColJournal" localSheetId="2">#REF!</definedName>
    <definedName name="DateColJournal" localSheetId="3">#REF!</definedName>
    <definedName name="DateColJournal" localSheetId="4">#REF!</definedName>
    <definedName name="DateColJournal" localSheetId="7">#REF!</definedName>
    <definedName name="DateColJournal">#REF!</definedName>
    <definedName name="ddduy" localSheetId="0">#REF!</definedName>
    <definedName name="ddduy" localSheetId="1">#REF!</definedName>
    <definedName name="ddduy" localSheetId="2">#REF!</definedName>
    <definedName name="ddduy" localSheetId="3">#REF!</definedName>
    <definedName name="ddduy" localSheetId="4">#REF!</definedName>
    <definedName name="ddduy" localSheetId="5">#REF!</definedName>
    <definedName name="ddduy" localSheetId="7">#REF!</definedName>
    <definedName name="ddduy">#REF!</definedName>
    <definedName name="deviation1" localSheetId="0">#REF!</definedName>
    <definedName name="deviation1" localSheetId="1">#REF!</definedName>
    <definedName name="deviation1" localSheetId="2">#REF!</definedName>
    <definedName name="deviation1" localSheetId="3">#REF!</definedName>
    <definedName name="deviation1" localSheetId="4">#REF!</definedName>
    <definedName name="deviation1" localSheetId="7">#REF!</definedName>
    <definedName name="deviation1">#REF!</definedName>
    <definedName name="DiscontRate" localSheetId="0">#REF!</definedName>
    <definedName name="DiscontRate" localSheetId="1">#REF!</definedName>
    <definedName name="DiscontRate" localSheetId="2">#REF!</definedName>
    <definedName name="DiscontRate" localSheetId="3">#REF!</definedName>
    <definedName name="DiscontRate" localSheetId="4">#REF!</definedName>
    <definedName name="DiscontRate" localSheetId="5">#REF!</definedName>
    <definedName name="DiscontRate" localSheetId="7">#REF!</definedName>
    <definedName name="DiscontRate">#REF!</definedName>
    <definedName name="DM" localSheetId="0">#REF!</definedName>
    <definedName name="DM" localSheetId="1">#REF!</definedName>
    <definedName name="DM" localSheetId="2">#REF!</definedName>
    <definedName name="DM" localSheetId="3">#REF!</definedName>
    <definedName name="DM" localSheetId="4">#REF!</definedName>
    <definedName name="DM" localSheetId="7">#REF!</definedName>
    <definedName name="DM">#REF!</definedName>
    <definedName name="DOLL" localSheetId="0">#REF!</definedName>
    <definedName name="DOLL" localSheetId="1">#REF!</definedName>
    <definedName name="DOLL" localSheetId="2">#REF!</definedName>
    <definedName name="DOLL" localSheetId="13">#REF!</definedName>
    <definedName name="DOLL" localSheetId="14">#REF!</definedName>
    <definedName name="DOLL" localSheetId="3">#REF!</definedName>
    <definedName name="DOLL" localSheetId="4">#REF!</definedName>
    <definedName name="DOLL" localSheetId="7">#REF!</definedName>
    <definedName name="DOLL" localSheetId="11">#REF!</definedName>
    <definedName name="DOLL">#REF!</definedName>
    <definedName name="ee" localSheetId="3">#REF!</definedName>
    <definedName name="ee" localSheetId="4">#REF!</definedName>
    <definedName name="ee">#REF!</definedName>
    <definedName name="ehc" localSheetId="0">#REF!</definedName>
    <definedName name="ehc" localSheetId="1">#REF!</definedName>
    <definedName name="ehc" localSheetId="2">#REF!</definedName>
    <definedName name="ehc" localSheetId="3">#REF!</definedName>
    <definedName name="ehc" localSheetId="4">#REF!</definedName>
    <definedName name="ehc" localSheetId="7">#REF!</definedName>
    <definedName name="ehc">#REF!</definedName>
    <definedName name="Excel_BuiltIn_Database" localSheetId="0">#REF!</definedName>
    <definedName name="Excel_BuiltIn_Database" localSheetId="1">#REF!</definedName>
    <definedName name="Excel_BuiltIn_Database" localSheetId="2">#REF!</definedName>
    <definedName name="Excel_BuiltIn_Database" localSheetId="3">#REF!</definedName>
    <definedName name="Excel_BuiltIn_Database" localSheetId="4">#REF!</definedName>
    <definedName name="Excel_BuiltIn_Database" localSheetId="5">#REF!</definedName>
    <definedName name="Excel_BuiltIn_Database" localSheetId="7">#REF!</definedName>
    <definedName name="Excel_BuiltIn_Database">#REF!</definedName>
    <definedName name="Excel_BuiltIn_Print_Area_1" localSheetId="0">#REF!</definedName>
    <definedName name="Excel_BuiltIn_Print_Area_1" localSheetId="1">#REF!</definedName>
    <definedName name="Excel_BuiltIn_Print_Area_1" localSheetId="2">#REF!</definedName>
    <definedName name="Excel_BuiltIn_Print_Area_1" localSheetId="13">#REF!</definedName>
    <definedName name="Excel_BuiltIn_Print_Area_1" localSheetId="14">#REF!</definedName>
    <definedName name="Excel_BuiltIn_Print_Area_1" localSheetId="3">#REF!</definedName>
    <definedName name="Excel_BuiltIn_Print_Area_1" localSheetId="4">#REF!</definedName>
    <definedName name="Excel_BuiltIn_Print_Area_1" localSheetId="7">#REF!</definedName>
    <definedName name="Excel_BuiltIn_Print_Area_1" localSheetId="11">#REF!</definedName>
    <definedName name="Excel_BuiltIn_Print_Area_1">#REF!</definedName>
    <definedName name="Excel_BuiltIn_Print_Area_1_1" localSheetId="0">#REF!</definedName>
    <definedName name="Excel_BuiltIn_Print_Area_1_1" localSheetId="1">#REF!</definedName>
    <definedName name="Excel_BuiltIn_Print_Area_1_1" localSheetId="2">#REF!</definedName>
    <definedName name="Excel_BuiltIn_Print_Area_1_1" localSheetId="3">#REF!</definedName>
    <definedName name="Excel_BuiltIn_Print_Area_1_1" localSheetId="4">#REF!</definedName>
    <definedName name="Excel_BuiltIn_Print_Area_1_1" localSheetId="7">#REF!</definedName>
    <definedName name="Excel_BuiltIn_Print_Area_1_1">#REF!</definedName>
    <definedName name="Excel_BuiltIn_Print_Area_1_1_1" localSheetId="0">#REF!</definedName>
    <definedName name="Excel_BuiltIn_Print_Area_1_1_1" localSheetId="1">#REF!</definedName>
    <definedName name="Excel_BuiltIn_Print_Area_1_1_1" localSheetId="2">#REF!</definedName>
    <definedName name="Excel_BuiltIn_Print_Area_1_1_1" localSheetId="3">#REF!</definedName>
    <definedName name="Excel_BuiltIn_Print_Area_1_1_1" localSheetId="4">#REF!</definedName>
    <definedName name="Excel_BuiltIn_Print_Area_1_1_1" localSheetId="7">#REF!</definedName>
    <definedName name="Excel_BuiltIn_Print_Area_1_1_1">#REF!</definedName>
    <definedName name="Excel_BuiltIn_Print_Area_10">"$#ССЫЛ!.$A$1:$E$44"</definedName>
    <definedName name="Excel_BuiltIn_Print_Area_10_1" localSheetId="0">#REF!</definedName>
    <definedName name="Excel_BuiltIn_Print_Area_10_1" localSheetId="1">#REF!</definedName>
    <definedName name="Excel_BuiltIn_Print_Area_10_1" localSheetId="2">#REF!</definedName>
    <definedName name="Excel_BuiltIn_Print_Area_10_1" localSheetId="3">#REF!</definedName>
    <definedName name="Excel_BuiltIn_Print_Area_10_1" localSheetId="4">#REF!</definedName>
    <definedName name="Excel_BuiltIn_Print_Area_10_1" localSheetId="5">#REF!</definedName>
    <definedName name="Excel_BuiltIn_Print_Area_10_1" localSheetId="7">#REF!</definedName>
    <definedName name="Excel_BuiltIn_Print_Area_10_1">#REF!</definedName>
    <definedName name="Excel_BuiltIn_Print_Area_10_1_1" localSheetId="0">#REF!</definedName>
    <definedName name="Excel_BuiltIn_Print_Area_10_1_1" localSheetId="1">#REF!</definedName>
    <definedName name="Excel_BuiltIn_Print_Area_10_1_1" localSheetId="2">#REF!</definedName>
    <definedName name="Excel_BuiltIn_Print_Area_10_1_1" localSheetId="3">#REF!</definedName>
    <definedName name="Excel_BuiltIn_Print_Area_10_1_1" localSheetId="4">#REF!</definedName>
    <definedName name="Excel_BuiltIn_Print_Area_10_1_1" localSheetId="7">#REF!</definedName>
    <definedName name="Excel_BuiltIn_Print_Area_10_1_1">#REF!</definedName>
    <definedName name="Excel_BuiltIn_Print_Area_11" localSheetId="0">#REF!</definedName>
    <definedName name="Excel_BuiltIn_Print_Area_11" localSheetId="1">#REF!</definedName>
    <definedName name="Excel_BuiltIn_Print_Area_11" localSheetId="2">#REF!</definedName>
    <definedName name="Excel_BuiltIn_Print_Area_11" localSheetId="3">#REF!</definedName>
    <definedName name="Excel_BuiltIn_Print_Area_11" localSheetId="4">#REF!</definedName>
    <definedName name="Excel_BuiltIn_Print_Area_11" localSheetId="7">#REF!</definedName>
    <definedName name="Excel_BuiltIn_Print_Area_11">#REF!</definedName>
    <definedName name="Excel_BuiltIn_Print_Area_11_1" localSheetId="0">#REF!</definedName>
    <definedName name="Excel_BuiltIn_Print_Area_11_1" localSheetId="1">#REF!</definedName>
    <definedName name="Excel_BuiltIn_Print_Area_11_1" localSheetId="2">#REF!</definedName>
    <definedName name="Excel_BuiltIn_Print_Area_11_1" localSheetId="3">#REF!</definedName>
    <definedName name="Excel_BuiltIn_Print_Area_11_1" localSheetId="4">#REF!</definedName>
    <definedName name="Excel_BuiltIn_Print_Area_11_1" localSheetId="7">#REF!</definedName>
    <definedName name="Excel_BuiltIn_Print_Area_11_1">#REF!</definedName>
    <definedName name="Excel_BuiltIn_Print_Area_12" localSheetId="0">#REF!</definedName>
    <definedName name="Excel_BuiltIn_Print_Area_12" localSheetId="1">#REF!</definedName>
    <definedName name="Excel_BuiltIn_Print_Area_12" localSheetId="2">#REF!</definedName>
    <definedName name="Excel_BuiltIn_Print_Area_12" localSheetId="3">#REF!</definedName>
    <definedName name="Excel_BuiltIn_Print_Area_12" localSheetId="4">#REF!</definedName>
    <definedName name="Excel_BuiltIn_Print_Area_12" localSheetId="7">#REF!</definedName>
    <definedName name="Excel_BuiltIn_Print_Area_12">#REF!</definedName>
    <definedName name="Excel_BuiltIn_Print_Area_13" localSheetId="0">#REF!</definedName>
    <definedName name="Excel_BuiltIn_Print_Area_13" localSheetId="1">#REF!</definedName>
    <definedName name="Excel_BuiltIn_Print_Area_13" localSheetId="2">#REF!</definedName>
    <definedName name="Excel_BuiltIn_Print_Area_13" localSheetId="3">#REF!</definedName>
    <definedName name="Excel_BuiltIn_Print_Area_13" localSheetId="4">#REF!</definedName>
    <definedName name="Excel_BuiltIn_Print_Area_13" localSheetId="7">#REF!</definedName>
    <definedName name="Excel_BuiltIn_Print_Area_13">#REF!</definedName>
    <definedName name="Excel_BuiltIn_Print_Area_13_1" localSheetId="0">#REF!</definedName>
    <definedName name="Excel_BuiltIn_Print_Area_13_1" localSheetId="1">#REF!</definedName>
    <definedName name="Excel_BuiltIn_Print_Area_13_1" localSheetId="2">#REF!</definedName>
    <definedName name="Excel_BuiltIn_Print_Area_13_1" localSheetId="3">#REF!</definedName>
    <definedName name="Excel_BuiltIn_Print_Area_13_1" localSheetId="4">#REF!</definedName>
    <definedName name="Excel_BuiltIn_Print_Area_13_1" localSheetId="7">#REF!</definedName>
    <definedName name="Excel_BuiltIn_Print_Area_13_1">#REF!</definedName>
    <definedName name="Excel_BuiltIn_Print_Area_14" localSheetId="0">#REF!</definedName>
    <definedName name="Excel_BuiltIn_Print_Area_14" localSheetId="1">#REF!</definedName>
    <definedName name="Excel_BuiltIn_Print_Area_14" localSheetId="2">#REF!</definedName>
    <definedName name="Excel_BuiltIn_Print_Area_14" localSheetId="3">#REF!</definedName>
    <definedName name="Excel_BuiltIn_Print_Area_14" localSheetId="4">#REF!</definedName>
    <definedName name="Excel_BuiltIn_Print_Area_14" localSheetId="7">#REF!</definedName>
    <definedName name="Excel_BuiltIn_Print_Area_14">#REF!</definedName>
    <definedName name="Excel_BuiltIn_Print_Area_14_1">"$#ССЫЛ!.$#ССЫЛ!$#ССЫЛ!:$#ССЫЛ!$#ССЫЛ!"</definedName>
    <definedName name="Excel_BuiltIn_Print_Area_15" localSheetId="0">#REF!</definedName>
    <definedName name="Excel_BuiltIn_Print_Area_15" localSheetId="1">#REF!</definedName>
    <definedName name="Excel_BuiltIn_Print_Area_15" localSheetId="2">#REF!</definedName>
    <definedName name="Excel_BuiltIn_Print_Area_15" localSheetId="3">#REF!</definedName>
    <definedName name="Excel_BuiltIn_Print_Area_15" localSheetId="4">#REF!</definedName>
    <definedName name="Excel_BuiltIn_Print_Area_15" localSheetId="5">#REF!</definedName>
    <definedName name="Excel_BuiltIn_Print_Area_15" localSheetId="7">#REF!</definedName>
    <definedName name="Excel_BuiltIn_Print_Area_15">#REF!</definedName>
    <definedName name="Excel_BuiltIn_Print_Area_2">"$#ССЫЛ!.$A$1:$E$141"</definedName>
    <definedName name="Excel_BuiltIn_Print_Area_2_1" localSheetId="0">#REF!</definedName>
    <definedName name="Excel_BuiltIn_Print_Area_2_1" localSheetId="1">#REF!</definedName>
    <definedName name="Excel_BuiltIn_Print_Area_2_1" localSheetId="2">#REF!</definedName>
    <definedName name="Excel_BuiltIn_Print_Area_2_1" localSheetId="3">#REF!</definedName>
    <definedName name="Excel_BuiltIn_Print_Area_2_1" localSheetId="4">#REF!</definedName>
    <definedName name="Excel_BuiltIn_Print_Area_2_1" localSheetId="5">#REF!</definedName>
    <definedName name="Excel_BuiltIn_Print_Area_2_1" localSheetId="7">#REF!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 localSheetId="0">#REF!</definedName>
    <definedName name="Excel_BuiltIn_Print_Area_3_1" localSheetId="1">#REF!</definedName>
    <definedName name="Excel_BuiltIn_Print_Area_3_1" localSheetId="2">#REF!</definedName>
    <definedName name="Excel_BuiltIn_Print_Area_3_1" localSheetId="3">#REF!</definedName>
    <definedName name="Excel_BuiltIn_Print_Area_3_1" localSheetId="4">#REF!</definedName>
    <definedName name="Excel_BuiltIn_Print_Area_3_1" localSheetId="5">#REF!</definedName>
    <definedName name="Excel_BuiltIn_Print_Area_3_1" localSheetId="7">#REF!</definedName>
    <definedName name="Excel_BuiltIn_Print_Area_3_1">#REF!</definedName>
    <definedName name="Excel_BuiltIn_Print_Area_32">"$#ССЫЛ!.$#ССЫЛ!$#ССЫЛ!:$#ССЫЛ!$#ССЫЛ!"</definedName>
    <definedName name="Excel_BuiltIn_Print_Area_4" localSheetId="0">#REF!</definedName>
    <definedName name="Excel_BuiltIn_Print_Area_4" localSheetId="1">#REF!</definedName>
    <definedName name="Excel_BuiltIn_Print_Area_4" localSheetId="2">#REF!</definedName>
    <definedName name="Excel_BuiltIn_Print_Area_4" localSheetId="13">#REF!</definedName>
    <definedName name="Excel_BuiltIn_Print_Area_4" localSheetId="14">#REF!</definedName>
    <definedName name="Excel_BuiltIn_Print_Area_4" localSheetId="3">#REF!</definedName>
    <definedName name="Excel_BuiltIn_Print_Area_4" localSheetId="4">#REF!</definedName>
    <definedName name="Excel_BuiltIn_Print_Area_4" localSheetId="7">#REF!</definedName>
    <definedName name="Excel_BuiltIn_Print_Area_4" localSheetId="11">#REF!</definedName>
    <definedName name="Excel_BuiltIn_Print_Area_4">#REF!</definedName>
    <definedName name="Excel_BuiltIn_Print_Area_4_1" localSheetId="0">#REF!</definedName>
    <definedName name="Excel_BuiltIn_Print_Area_4_1" localSheetId="1">#REF!</definedName>
    <definedName name="Excel_BuiltIn_Print_Area_4_1" localSheetId="2">#REF!</definedName>
    <definedName name="Excel_BuiltIn_Print_Area_4_1" localSheetId="3">#REF!</definedName>
    <definedName name="Excel_BuiltIn_Print_Area_4_1" localSheetId="4">#REF!</definedName>
    <definedName name="Excel_BuiltIn_Print_Area_4_1" localSheetId="7">#REF!</definedName>
    <definedName name="Excel_BuiltIn_Print_Area_4_1">#REF!</definedName>
    <definedName name="Excel_BuiltIn_Print_Area_4_1_1" localSheetId="0">#REF!</definedName>
    <definedName name="Excel_BuiltIn_Print_Area_4_1_1" localSheetId="1">#REF!</definedName>
    <definedName name="Excel_BuiltIn_Print_Area_4_1_1" localSheetId="2">#REF!</definedName>
    <definedName name="Excel_BuiltIn_Print_Area_4_1_1" localSheetId="3">#REF!</definedName>
    <definedName name="Excel_BuiltIn_Print_Area_4_1_1" localSheetId="4">#REF!</definedName>
    <definedName name="Excel_BuiltIn_Print_Area_4_1_1" localSheetId="7">#REF!</definedName>
    <definedName name="Excel_BuiltIn_Print_Area_4_1_1">#REF!</definedName>
    <definedName name="Excel_BuiltIn_Print_Area_4_1_1_1" localSheetId="0">#REF!</definedName>
    <definedName name="Excel_BuiltIn_Print_Area_4_1_1_1" localSheetId="1">#REF!</definedName>
    <definedName name="Excel_BuiltIn_Print_Area_4_1_1_1" localSheetId="2">#REF!</definedName>
    <definedName name="Excel_BuiltIn_Print_Area_4_1_1_1" localSheetId="3">#REF!</definedName>
    <definedName name="Excel_BuiltIn_Print_Area_4_1_1_1" localSheetId="4">#REF!</definedName>
    <definedName name="Excel_BuiltIn_Print_Area_4_1_1_1" localSheetId="7">#REF!</definedName>
    <definedName name="Excel_BuiltIn_Print_Area_4_1_1_1">#REF!</definedName>
    <definedName name="Excel_BuiltIn_Print_Area_43">"$#ССЫЛ!.$#ССЫЛ!$#ССЫЛ!:$#ССЫЛ!$#ССЫЛ!"</definedName>
    <definedName name="Excel_BuiltIn_Print_Area_5" localSheetId="0">#REF!</definedName>
    <definedName name="Excel_BuiltIn_Print_Area_5" localSheetId="1">#REF!</definedName>
    <definedName name="Excel_BuiltIn_Print_Area_5" localSheetId="2">#REF!</definedName>
    <definedName name="Excel_BuiltIn_Print_Area_5" localSheetId="13">#REF!</definedName>
    <definedName name="Excel_BuiltIn_Print_Area_5" localSheetId="14">#REF!</definedName>
    <definedName name="Excel_BuiltIn_Print_Area_5" localSheetId="3">#REF!</definedName>
    <definedName name="Excel_BuiltIn_Print_Area_5" localSheetId="4">#REF!</definedName>
    <definedName name="Excel_BuiltIn_Print_Area_5" localSheetId="7">#REF!</definedName>
    <definedName name="Excel_BuiltIn_Print_Area_5" localSheetId="11">#REF!</definedName>
    <definedName name="Excel_BuiltIn_Print_Area_5">#REF!</definedName>
    <definedName name="Excel_BuiltIn_Print_Area_5_1" localSheetId="0">#REF!</definedName>
    <definedName name="Excel_BuiltIn_Print_Area_5_1" localSheetId="1">#REF!</definedName>
    <definedName name="Excel_BuiltIn_Print_Area_5_1" localSheetId="2">#REF!</definedName>
    <definedName name="Excel_BuiltIn_Print_Area_5_1" localSheetId="3">#REF!</definedName>
    <definedName name="Excel_BuiltIn_Print_Area_5_1" localSheetId="4">#REF!</definedName>
    <definedName name="Excel_BuiltIn_Print_Area_5_1" localSheetId="7">#REF!</definedName>
    <definedName name="Excel_BuiltIn_Print_Area_5_1">#REF!</definedName>
    <definedName name="Excel_BuiltIn_Print_Area_5_1_1" localSheetId="0">#REF!</definedName>
    <definedName name="Excel_BuiltIn_Print_Area_5_1_1" localSheetId="1">#REF!</definedName>
    <definedName name="Excel_BuiltIn_Print_Area_5_1_1" localSheetId="2">#REF!</definedName>
    <definedName name="Excel_BuiltIn_Print_Area_5_1_1" localSheetId="3">#REF!</definedName>
    <definedName name="Excel_BuiltIn_Print_Area_5_1_1" localSheetId="4">#REF!</definedName>
    <definedName name="Excel_BuiltIn_Print_Area_5_1_1" localSheetId="7">#REF!</definedName>
    <definedName name="Excel_BuiltIn_Print_Area_5_1_1">#REF!</definedName>
    <definedName name="Excel_BuiltIn_Print_Area_6" localSheetId="0">#REF!</definedName>
    <definedName name="Excel_BuiltIn_Print_Area_6" localSheetId="1">#REF!</definedName>
    <definedName name="Excel_BuiltIn_Print_Area_6" localSheetId="2">#REF!</definedName>
    <definedName name="Excel_BuiltIn_Print_Area_6" localSheetId="3">#REF!</definedName>
    <definedName name="Excel_BuiltIn_Print_Area_6" localSheetId="4">#REF!</definedName>
    <definedName name="Excel_BuiltIn_Print_Area_6" localSheetId="7">#REF!</definedName>
    <definedName name="Excel_BuiltIn_Print_Area_6">#REF!</definedName>
    <definedName name="Excel_BuiltIn_Print_Area_6_1" localSheetId="0">#REF!</definedName>
    <definedName name="Excel_BuiltIn_Print_Area_6_1" localSheetId="1">#REF!</definedName>
    <definedName name="Excel_BuiltIn_Print_Area_6_1" localSheetId="2">#REF!</definedName>
    <definedName name="Excel_BuiltIn_Print_Area_6_1" localSheetId="3">#REF!</definedName>
    <definedName name="Excel_BuiltIn_Print_Area_6_1" localSheetId="4">#REF!</definedName>
    <definedName name="Excel_BuiltIn_Print_Area_6_1" localSheetId="7">#REF!</definedName>
    <definedName name="Excel_BuiltIn_Print_Area_6_1">#REF!</definedName>
    <definedName name="Excel_BuiltIn_Print_Area_7">"$#ССЫЛ!.$A$1:$G$84"</definedName>
    <definedName name="Excel_BuiltIn_Print_Area_7_1" localSheetId="0">#REF!</definedName>
    <definedName name="Excel_BuiltIn_Print_Area_7_1" localSheetId="1">#REF!</definedName>
    <definedName name="Excel_BuiltIn_Print_Area_7_1" localSheetId="2">#REF!</definedName>
    <definedName name="Excel_BuiltIn_Print_Area_7_1" localSheetId="3">#REF!</definedName>
    <definedName name="Excel_BuiltIn_Print_Area_7_1" localSheetId="4">#REF!</definedName>
    <definedName name="Excel_BuiltIn_Print_Area_7_1" localSheetId="5">#REF!</definedName>
    <definedName name="Excel_BuiltIn_Print_Area_7_1" localSheetId="7">#REF!</definedName>
    <definedName name="Excel_BuiltIn_Print_Area_7_1">#REF!</definedName>
    <definedName name="Excel_BuiltIn_Print_Area_7_1_1" localSheetId="0">#REF!</definedName>
    <definedName name="Excel_BuiltIn_Print_Area_7_1_1" localSheetId="1">#REF!</definedName>
    <definedName name="Excel_BuiltIn_Print_Area_7_1_1" localSheetId="2">#REF!</definedName>
    <definedName name="Excel_BuiltIn_Print_Area_7_1_1" localSheetId="3">#REF!</definedName>
    <definedName name="Excel_BuiltIn_Print_Area_7_1_1" localSheetId="4">#REF!</definedName>
    <definedName name="Excel_BuiltIn_Print_Area_7_1_1" localSheetId="7">#REF!</definedName>
    <definedName name="Excel_BuiltIn_Print_Area_7_1_1">#REF!</definedName>
    <definedName name="Excel_BuiltIn_Print_Area_7_1_1_1" localSheetId="0">#REF!</definedName>
    <definedName name="Excel_BuiltIn_Print_Area_7_1_1_1" localSheetId="1">#REF!</definedName>
    <definedName name="Excel_BuiltIn_Print_Area_7_1_1_1" localSheetId="2">#REF!</definedName>
    <definedName name="Excel_BuiltIn_Print_Area_7_1_1_1" localSheetId="3">#REF!</definedName>
    <definedName name="Excel_BuiltIn_Print_Area_7_1_1_1" localSheetId="4">#REF!</definedName>
    <definedName name="Excel_BuiltIn_Print_Area_7_1_1_1" localSheetId="7">#REF!</definedName>
    <definedName name="Excel_BuiltIn_Print_Area_7_1_1_1">#REF!</definedName>
    <definedName name="Excel_BuiltIn_Print_Area_7_1_1_1_1" localSheetId="0">#REF!</definedName>
    <definedName name="Excel_BuiltIn_Print_Area_7_1_1_1_1" localSheetId="1">#REF!</definedName>
    <definedName name="Excel_BuiltIn_Print_Area_7_1_1_1_1" localSheetId="2">#REF!</definedName>
    <definedName name="Excel_BuiltIn_Print_Area_7_1_1_1_1" localSheetId="3">#REF!</definedName>
    <definedName name="Excel_BuiltIn_Print_Area_7_1_1_1_1" localSheetId="4">#REF!</definedName>
    <definedName name="Excel_BuiltIn_Print_Area_7_1_1_1_1" localSheetId="7">#REF!</definedName>
    <definedName name="Excel_BuiltIn_Print_Area_7_1_1_1_1">#REF!</definedName>
    <definedName name="Excel_BuiltIn_Print_Area_8">"$#ССЫЛ!.$A$1:$G$84"</definedName>
    <definedName name="Excel_BuiltIn_Print_Area_8_1" localSheetId="0">#REF!</definedName>
    <definedName name="Excel_BuiltIn_Print_Area_8_1" localSheetId="1">#REF!</definedName>
    <definedName name="Excel_BuiltIn_Print_Area_8_1" localSheetId="2">#REF!</definedName>
    <definedName name="Excel_BuiltIn_Print_Area_8_1" localSheetId="3">#REF!</definedName>
    <definedName name="Excel_BuiltIn_Print_Area_8_1" localSheetId="4">#REF!</definedName>
    <definedName name="Excel_BuiltIn_Print_Area_8_1" localSheetId="5">#REF!</definedName>
    <definedName name="Excel_BuiltIn_Print_Area_8_1" localSheetId="7">#REF!</definedName>
    <definedName name="Excel_BuiltIn_Print_Area_8_1">#REF!</definedName>
    <definedName name="Excel_BuiltIn_Print_Area_9">"$#ССЫЛ!.$A$1:$G$84"</definedName>
    <definedName name="Excel_BuiltIn_Print_Area_9_1" localSheetId="0">#REF!</definedName>
    <definedName name="Excel_BuiltIn_Print_Area_9_1" localSheetId="1">#REF!</definedName>
    <definedName name="Excel_BuiltIn_Print_Area_9_1" localSheetId="2">#REF!</definedName>
    <definedName name="Excel_BuiltIn_Print_Area_9_1" localSheetId="3">#REF!</definedName>
    <definedName name="Excel_BuiltIn_Print_Area_9_1" localSheetId="4">#REF!</definedName>
    <definedName name="Excel_BuiltIn_Print_Area_9_1" localSheetId="5">#REF!</definedName>
    <definedName name="Excel_BuiltIn_Print_Area_9_1" localSheetId="7">#REF!</definedName>
    <definedName name="Excel_BuiltIn_Print_Area_9_1">#REF!</definedName>
    <definedName name="Excel_BuiltIn_Print_Area_9_1_1" localSheetId="0">#REF!</definedName>
    <definedName name="Excel_BuiltIn_Print_Area_9_1_1" localSheetId="1">#REF!</definedName>
    <definedName name="Excel_BuiltIn_Print_Area_9_1_1" localSheetId="2">#REF!</definedName>
    <definedName name="Excel_BuiltIn_Print_Area_9_1_1" localSheetId="3">#REF!</definedName>
    <definedName name="Excel_BuiltIn_Print_Area_9_1_1" localSheetId="4">#REF!</definedName>
    <definedName name="Excel_BuiltIn_Print_Area_9_1_1" localSheetId="7">#REF!</definedName>
    <definedName name="Excel_BuiltIn_Print_Area_9_1_1">#REF!</definedName>
    <definedName name="Excel_BuiltIn_Print_Area_9_1_1_1" localSheetId="0">#REF!</definedName>
    <definedName name="Excel_BuiltIn_Print_Area_9_1_1_1" localSheetId="1">#REF!</definedName>
    <definedName name="Excel_BuiltIn_Print_Area_9_1_1_1" localSheetId="2">#REF!</definedName>
    <definedName name="Excel_BuiltIn_Print_Area_9_1_1_1" localSheetId="3">#REF!</definedName>
    <definedName name="Excel_BuiltIn_Print_Area_9_1_1_1" localSheetId="4">#REF!</definedName>
    <definedName name="Excel_BuiltIn_Print_Area_9_1_1_1" localSheetId="7">#REF!</definedName>
    <definedName name="Excel_BuiltIn_Print_Area_9_1_1_1">#REF!</definedName>
    <definedName name="Excel_BuiltIn_Print_Titles" localSheetId="0">#REF!</definedName>
    <definedName name="Excel_BuiltIn_Print_Titles" localSheetId="1">#REF!</definedName>
    <definedName name="Excel_BuiltIn_Print_Titles" localSheetId="2">#REF!</definedName>
    <definedName name="Excel_BuiltIn_Print_Titles" localSheetId="3">#REF!</definedName>
    <definedName name="Excel_BuiltIn_Print_Titles" localSheetId="4">#REF!</definedName>
    <definedName name="Excel_BuiltIn_Print_Titles" localSheetId="7">#REF!</definedName>
    <definedName name="Excel_BuiltIn_Print_Titles">#REF!</definedName>
    <definedName name="Excel_BuiltIn_Print_Titles_1" localSheetId="0">#REF!</definedName>
    <definedName name="Excel_BuiltIn_Print_Titles_1" localSheetId="1">#REF!</definedName>
    <definedName name="Excel_BuiltIn_Print_Titles_1" localSheetId="2">#REF!</definedName>
    <definedName name="Excel_BuiltIn_Print_Titles_1" localSheetId="3">#REF!</definedName>
    <definedName name="Excel_BuiltIn_Print_Titles_1" localSheetId="4">#REF!</definedName>
    <definedName name="Excel_BuiltIn_Print_Titles_1" localSheetId="7">#REF!</definedName>
    <definedName name="Excel_BuiltIn_Print_Titles_1">#REF!</definedName>
    <definedName name="Excel_BuiltIn_Print_Titles_1_1" localSheetId="0">#REF!</definedName>
    <definedName name="Excel_BuiltIn_Print_Titles_1_1" localSheetId="1">#REF!</definedName>
    <definedName name="Excel_BuiltIn_Print_Titles_1_1" localSheetId="2">#REF!</definedName>
    <definedName name="Excel_BuiltIn_Print_Titles_1_1" localSheetId="3">#REF!</definedName>
    <definedName name="Excel_BuiltIn_Print_Titles_1_1" localSheetId="4">#REF!</definedName>
    <definedName name="Excel_BuiltIn_Print_Titles_1_1" localSheetId="7">#REF!</definedName>
    <definedName name="Excel_BuiltIn_Print_Titles_1_1">#REF!</definedName>
    <definedName name="Excel_BuiltIn_Print_Titles_1_1_1" localSheetId="0">#REF!</definedName>
    <definedName name="Excel_BuiltIn_Print_Titles_1_1_1" localSheetId="1">#REF!</definedName>
    <definedName name="Excel_BuiltIn_Print_Titles_1_1_1" localSheetId="2">#REF!</definedName>
    <definedName name="Excel_BuiltIn_Print_Titles_1_1_1" localSheetId="3">#REF!</definedName>
    <definedName name="Excel_BuiltIn_Print_Titles_1_1_1" localSheetId="4">#REF!</definedName>
    <definedName name="Excel_BuiltIn_Print_Titles_1_1_1" localSheetId="7">#REF!</definedName>
    <definedName name="Excel_BuiltIn_Print_Titles_1_1_1">#REF!</definedName>
    <definedName name="Excel_BuiltIn_Print_Titles_12" localSheetId="0">#REF!</definedName>
    <definedName name="Excel_BuiltIn_Print_Titles_12" localSheetId="1">#REF!</definedName>
    <definedName name="Excel_BuiltIn_Print_Titles_12" localSheetId="2">#REF!</definedName>
    <definedName name="Excel_BuiltIn_Print_Titles_12" localSheetId="3">#REF!</definedName>
    <definedName name="Excel_BuiltIn_Print_Titles_12" localSheetId="4">#REF!</definedName>
    <definedName name="Excel_BuiltIn_Print_Titles_12" localSheetId="7">#REF!</definedName>
    <definedName name="Excel_BuiltIn_Print_Titles_12">#REF!</definedName>
    <definedName name="Excel_BuiltIn_Print_Titles_13" localSheetId="0">#REF!</definedName>
    <definedName name="Excel_BuiltIn_Print_Titles_13" localSheetId="1">#REF!</definedName>
    <definedName name="Excel_BuiltIn_Print_Titles_13" localSheetId="2">#REF!</definedName>
    <definedName name="Excel_BuiltIn_Print_Titles_13" localSheetId="3">#REF!</definedName>
    <definedName name="Excel_BuiltIn_Print_Titles_13" localSheetId="4">#REF!</definedName>
    <definedName name="Excel_BuiltIn_Print_Titles_13" localSheetId="7">#REF!</definedName>
    <definedName name="Excel_BuiltIn_Print_Titles_13">#REF!</definedName>
    <definedName name="Excel_BuiltIn_Print_Titles_13_1" localSheetId="0">#REF!</definedName>
    <definedName name="Excel_BuiltIn_Print_Titles_13_1" localSheetId="1">#REF!</definedName>
    <definedName name="Excel_BuiltIn_Print_Titles_13_1" localSheetId="2">#REF!</definedName>
    <definedName name="Excel_BuiltIn_Print_Titles_13_1" localSheetId="3">#REF!</definedName>
    <definedName name="Excel_BuiltIn_Print_Titles_13_1" localSheetId="4">#REF!</definedName>
    <definedName name="Excel_BuiltIn_Print_Titles_13_1" localSheetId="7">#REF!</definedName>
    <definedName name="Excel_BuiltIn_Print_Titles_13_1">#REF!</definedName>
    <definedName name="Excel_BuiltIn_Print_Titles_14" localSheetId="0">#REF!</definedName>
    <definedName name="Excel_BuiltIn_Print_Titles_14" localSheetId="1">#REF!</definedName>
    <definedName name="Excel_BuiltIn_Print_Titles_14" localSheetId="2">#REF!</definedName>
    <definedName name="Excel_BuiltIn_Print_Titles_14" localSheetId="3">#REF!</definedName>
    <definedName name="Excel_BuiltIn_Print_Titles_14" localSheetId="4">#REF!</definedName>
    <definedName name="Excel_BuiltIn_Print_Titles_14" localSheetId="7">#REF!</definedName>
    <definedName name="Excel_BuiltIn_Print_Titles_14">#REF!</definedName>
    <definedName name="Excel_BuiltIn_Print_Titles_2" localSheetId="0">#REF!</definedName>
    <definedName name="Excel_BuiltIn_Print_Titles_2" localSheetId="1">#REF!</definedName>
    <definedName name="Excel_BuiltIn_Print_Titles_2" localSheetId="2">#REF!</definedName>
    <definedName name="Excel_BuiltIn_Print_Titles_2" localSheetId="3">#REF!</definedName>
    <definedName name="Excel_BuiltIn_Print_Titles_2" localSheetId="4">#REF!</definedName>
    <definedName name="Excel_BuiltIn_Print_Titles_2" localSheetId="7">#REF!</definedName>
    <definedName name="Excel_BuiltIn_Print_Titles_2">#REF!</definedName>
    <definedName name="Excel_BuiltIn_Print_Titles_2_1" localSheetId="0">#REF!</definedName>
    <definedName name="Excel_BuiltIn_Print_Titles_2_1" localSheetId="1">#REF!</definedName>
    <definedName name="Excel_BuiltIn_Print_Titles_2_1" localSheetId="2">#REF!</definedName>
    <definedName name="Excel_BuiltIn_Print_Titles_2_1" localSheetId="3">#REF!</definedName>
    <definedName name="Excel_BuiltIn_Print_Titles_2_1" localSheetId="4">#REF!</definedName>
    <definedName name="Excel_BuiltIn_Print_Titles_2_1" localSheetId="7">#REF!</definedName>
    <definedName name="Excel_BuiltIn_Print_Titles_2_1">#REF!</definedName>
    <definedName name="Excel_BuiltIn_Print_Titles_3" localSheetId="0">#REF!</definedName>
    <definedName name="Excel_BuiltIn_Print_Titles_3" localSheetId="1">#REF!</definedName>
    <definedName name="Excel_BuiltIn_Print_Titles_3" localSheetId="2">#REF!</definedName>
    <definedName name="Excel_BuiltIn_Print_Titles_3" localSheetId="3">#REF!</definedName>
    <definedName name="Excel_BuiltIn_Print_Titles_3" localSheetId="4">#REF!</definedName>
    <definedName name="Excel_BuiltIn_Print_Titles_3" localSheetId="7">#REF!</definedName>
    <definedName name="Excel_BuiltIn_Print_Titles_3">#REF!</definedName>
    <definedName name="Excel_BuiltIn_Print_Titles_3_1" localSheetId="0">#REF!</definedName>
    <definedName name="Excel_BuiltIn_Print_Titles_3_1" localSheetId="1">#REF!</definedName>
    <definedName name="Excel_BuiltIn_Print_Titles_3_1" localSheetId="2">#REF!</definedName>
    <definedName name="Excel_BuiltIn_Print_Titles_3_1" localSheetId="3">#REF!</definedName>
    <definedName name="Excel_BuiltIn_Print_Titles_3_1" localSheetId="4">#REF!</definedName>
    <definedName name="Excel_BuiltIn_Print_Titles_3_1" localSheetId="7">#REF!</definedName>
    <definedName name="Excel_BuiltIn_Print_Titles_3_1">#REF!</definedName>
    <definedName name="Excel_BuiltIn_Print_Titles_4" localSheetId="0">#REF!</definedName>
    <definedName name="Excel_BuiltIn_Print_Titles_4" localSheetId="1">#REF!</definedName>
    <definedName name="Excel_BuiltIn_Print_Titles_4" localSheetId="2">#REF!</definedName>
    <definedName name="Excel_BuiltIn_Print_Titles_4" localSheetId="3">#REF!</definedName>
    <definedName name="Excel_BuiltIn_Print_Titles_4" localSheetId="4">#REF!</definedName>
    <definedName name="Excel_BuiltIn_Print_Titles_4" localSheetId="7">#REF!</definedName>
    <definedName name="Excel_BuiltIn_Print_Titles_4">#REF!</definedName>
    <definedName name="Excel_BuiltIn_Print_Titles_4_1" localSheetId="0">#REF!</definedName>
    <definedName name="Excel_BuiltIn_Print_Titles_4_1" localSheetId="1">#REF!</definedName>
    <definedName name="Excel_BuiltIn_Print_Titles_4_1" localSheetId="2">#REF!</definedName>
    <definedName name="Excel_BuiltIn_Print_Titles_4_1" localSheetId="3">#REF!</definedName>
    <definedName name="Excel_BuiltIn_Print_Titles_4_1" localSheetId="4">#REF!</definedName>
    <definedName name="Excel_BuiltIn_Print_Titles_4_1" localSheetId="7">#REF!</definedName>
    <definedName name="Excel_BuiltIn_Print_Titles_4_1">#REF!</definedName>
    <definedName name="Excel_BuiltIn_Print_Titles_5" localSheetId="0">#REF!</definedName>
    <definedName name="Excel_BuiltIn_Print_Titles_5" localSheetId="1">#REF!</definedName>
    <definedName name="Excel_BuiltIn_Print_Titles_5" localSheetId="2">#REF!</definedName>
    <definedName name="Excel_BuiltIn_Print_Titles_5" localSheetId="3">#REF!</definedName>
    <definedName name="Excel_BuiltIn_Print_Titles_5" localSheetId="4">#REF!</definedName>
    <definedName name="Excel_BuiltIn_Print_Titles_5" localSheetId="7">#REF!</definedName>
    <definedName name="Excel_BuiltIn_Print_Titles_5">#REF!</definedName>
    <definedName name="Excel_BuiltIn_Print_Titles_5_1" localSheetId="0">#REF!</definedName>
    <definedName name="Excel_BuiltIn_Print_Titles_5_1" localSheetId="1">#REF!</definedName>
    <definedName name="Excel_BuiltIn_Print_Titles_5_1" localSheetId="2">#REF!</definedName>
    <definedName name="Excel_BuiltIn_Print_Titles_5_1" localSheetId="3">#REF!</definedName>
    <definedName name="Excel_BuiltIn_Print_Titles_5_1" localSheetId="4">#REF!</definedName>
    <definedName name="Excel_BuiltIn_Print_Titles_5_1" localSheetId="7">#REF!</definedName>
    <definedName name="Excel_BuiltIn_Print_Titles_5_1">#REF!</definedName>
    <definedName name="Excel_BuiltIn_Print_Titles_8" localSheetId="0">#REF!</definedName>
    <definedName name="Excel_BuiltIn_Print_Titles_8" localSheetId="1">#REF!</definedName>
    <definedName name="Excel_BuiltIn_Print_Titles_8" localSheetId="2">#REF!</definedName>
    <definedName name="Excel_BuiltIn_Print_Titles_8" localSheetId="3">#REF!</definedName>
    <definedName name="Excel_BuiltIn_Print_Titles_8" localSheetId="4">#REF!</definedName>
    <definedName name="Excel_BuiltIn_Print_Titles_8" localSheetId="7">#REF!</definedName>
    <definedName name="Excel_BuiltIn_Print_Titles_8">#REF!</definedName>
    <definedName name="Excel_BuiltIn_Print_Titles_9" localSheetId="0">#REF!</definedName>
    <definedName name="Excel_BuiltIn_Print_Titles_9" localSheetId="1">#REF!</definedName>
    <definedName name="Excel_BuiltIn_Print_Titles_9" localSheetId="2">#REF!</definedName>
    <definedName name="Excel_BuiltIn_Print_Titles_9" localSheetId="3">#REF!</definedName>
    <definedName name="Excel_BuiltIn_Print_Titles_9" localSheetId="4">#REF!</definedName>
    <definedName name="Excel_BuiltIn_Print_Titles_9" localSheetId="7">#REF!</definedName>
    <definedName name="Excel_BuiltIn_Print_Titles_9">#REF!</definedName>
    <definedName name="Excel_BuiltIn_Print_Titles_9_1" localSheetId="0">#REF!</definedName>
    <definedName name="Excel_BuiltIn_Print_Titles_9_1" localSheetId="1">#REF!</definedName>
    <definedName name="Excel_BuiltIn_Print_Titles_9_1" localSheetId="2">#REF!</definedName>
    <definedName name="Excel_BuiltIn_Print_Titles_9_1" localSheetId="3">#REF!</definedName>
    <definedName name="Excel_BuiltIn_Print_Titles_9_1" localSheetId="4">#REF!</definedName>
    <definedName name="Excel_BuiltIn_Print_Titles_9_1" localSheetId="7">#REF!</definedName>
    <definedName name="Excel_BuiltIn_Print_Titles_9_1">#REF!</definedName>
    <definedName name="ff" localSheetId="0">#REF!</definedName>
    <definedName name="ff" localSheetId="1">#REF!</definedName>
    <definedName name="ff" localSheetId="2">#REF!</definedName>
    <definedName name="ff" localSheetId="13">#REF!</definedName>
    <definedName name="ff" localSheetId="14">#REF!</definedName>
    <definedName name="ff" localSheetId="3">#REF!</definedName>
    <definedName name="ff" localSheetId="4">#REF!</definedName>
    <definedName name="ff" localSheetId="7">#REF!</definedName>
    <definedName name="ff" localSheetId="11">#REF!</definedName>
    <definedName name="ff">#REF!</definedName>
    <definedName name="gggg" localSheetId="0">#REF!</definedName>
    <definedName name="gggg" localSheetId="1">#REF!</definedName>
    <definedName name="gggg" localSheetId="2">#REF!</definedName>
    <definedName name="gggg" localSheetId="13">#REF!</definedName>
    <definedName name="gggg" localSheetId="14">#REF!</definedName>
    <definedName name="gggg" localSheetId="3">#REF!</definedName>
    <definedName name="gggg" localSheetId="4">#REF!</definedName>
    <definedName name="gggg" localSheetId="7">#REF!</definedName>
    <definedName name="gggg" localSheetId="11">#REF!</definedName>
    <definedName name="gggg">#REF!</definedName>
    <definedName name="Global.MNULL" localSheetId="0">#REF!</definedName>
    <definedName name="Global.MNULL" localSheetId="1">#REF!</definedName>
    <definedName name="Global.MNULL" localSheetId="2">#REF!</definedName>
    <definedName name="Global.MNULL" localSheetId="13">#REF!</definedName>
    <definedName name="Global.MNULL" localSheetId="14">#REF!</definedName>
    <definedName name="Global.MNULL" localSheetId="3">#REF!</definedName>
    <definedName name="Global.MNULL" localSheetId="4">#REF!</definedName>
    <definedName name="Global.MNULL" localSheetId="7">#REF!</definedName>
    <definedName name="Global.MNULL" localSheetId="11">#REF!</definedName>
    <definedName name="Global.MNULL">#REF!</definedName>
    <definedName name="Global.NULL" localSheetId="0">#REF!</definedName>
    <definedName name="Global.NULL" localSheetId="1">#REF!</definedName>
    <definedName name="Global.NULL" localSheetId="2">#REF!</definedName>
    <definedName name="Global.NULL" localSheetId="13">#REF!</definedName>
    <definedName name="Global.NULL" localSheetId="14">#REF!</definedName>
    <definedName name="Global.NULL" localSheetId="3">#REF!</definedName>
    <definedName name="Global.NULL" localSheetId="4">#REF!</definedName>
    <definedName name="Global.NULL" localSheetId="7">#REF!</definedName>
    <definedName name="Global.NULL" localSheetId="11">#REF!</definedName>
    <definedName name="Global.NULL">#REF!</definedName>
    <definedName name="h" localSheetId="0">#REF!</definedName>
    <definedName name="h" localSheetId="1">#REF!</definedName>
    <definedName name="h" localSheetId="2">#REF!</definedName>
    <definedName name="h" localSheetId="3">#REF!</definedName>
    <definedName name="h" localSheetId="4">#REF!</definedName>
    <definedName name="h" localSheetId="7">#REF!</definedName>
    <definedName name="h">#REF!</definedName>
    <definedName name="hfci" localSheetId="3">#REF!</definedName>
    <definedName name="hfci" localSheetId="4">#REF!</definedName>
    <definedName name="hfci">#REF!</definedName>
    <definedName name="hfcxtn" localSheetId="0">#REF!</definedName>
    <definedName name="hfcxtn" localSheetId="1">#REF!</definedName>
    <definedName name="hfcxtn" localSheetId="2">#REF!</definedName>
    <definedName name="hfcxtn" localSheetId="3">#REF!</definedName>
    <definedName name="hfcxtn" localSheetId="4">#REF!</definedName>
    <definedName name="hfcxtn" localSheetId="7">#REF!</definedName>
    <definedName name="hfcxtn">#REF!</definedName>
    <definedName name="htvjyn" localSheetId="3">#REF!</definedName>
    <definedName name="htvjyn" localSheetId="4">#REF!</definedName>
    <definedName name="htvjyn" localSheetId="5">#REF!</definedName>
    <definedName name="htvjyn" localSheetId="6">#REF!</definedName>
    <definedName name="htvjyn">#REF!</definedName>
    <definedName name="i" localSheetId="0">#REF!</definedName>
    <definedName name="i" localSheetId="1">#REF!</definedName>
    <definedName name="i" localSheetId="2">#REF!</definedName>
    <definedName name="i" localSheetId="3">#REF!</definedName>
    <definedName name="i" localSheetId="4">#REF!</definedName>
    <definedName name="i" localSheetId="7">#REF!</definedName>
    <definedName name="i">#REF!</definedName>
    <definedName name="iii" localSheetId="0">#REF!</definedName>
    <definedName name="iii" localSheetId="1">#REF!</definedName>
    <definedName name="iii" localSheetId="2">#REF!</definedName>
    <definedName name="iii" localSheetId="3">#REF!</definedName>
    <definedName name="iii" localSheetId="4">#REF!</definedName>
    <definedName name="iii" localSheetId="5">#REF!</definedName>
    <definedName name="iii" localSheetId="7">#REF!</definedName>
    <definedName name="iii">#REF!</definedName>
    <definedName name="iiiii" localSheetId="0">#REF!</definedName>
    <definedName name="iiiii" localSheetId="1">#REF!</definedName>
    <definedName name="iiiii" localSheetId="2">#REF!</definedName>
    <definedName name="iiiii" localSheetId="3">#REF!</definedName>
    <definedName name="iiiii" localSheetId="4">#REF!</definedName>
    <definedName name="iiiii" localSheetId="7">#REF!</definedName>
    <definedName name="iiiii">#REF!</definedName>
    <definedName name="Ind" localSheetId="0">#REF!</definedName>
    <definedName name="Ind" localSheetId="1">#REF!</definedName>
    <definedName name="Ind" localSheetId="2">#REF!</definedName>
    <definedName name="Ind" localSheetId="3">#REF!</definedName>
    <definedName name="Ind" localSheetId="4">#REF!</definedName>
    <definedName name="Ind" localSheetId="7">#REF!</definedName>
    <definedName name="Ind">#REF!</definedName>
    <definedName name="Itog" localSheetId="0">#REF!</definedName>
    <definedName name="Itog" localSheetId="1">#REF!</definedName>
    <definedName name="Itog" localSheetId="2">#REF!</definedName>
    <definedName name="Itog" localSheetId="3">#REF!</definedName>
    <definedName name="Itog" localSheetId="4">#REF!</definedName>
    <definedName name="Itog" localSheetId="5">#REF!</definedName>
    <definedName name="Itog" localSheetId="7">#REF!</definedName>
    <definedName name="Itog">#REF!</definedName>
    <definedName name="jkjhggh" localSheetId="0">#REF!</definedName>
    <definedName name="jkjhggh" localSheetId="1">#REF!</definedName>
    <definedName name="jkjhggh" localSheetId="2">#REF!</definedName>
    <definedName name="jkjhggh" localSheetId="3">#REF!</definedName>
    <definedName name="jkjhggh" localSheetId="4">#REF!</definedName>
    <definedName name="jkjhggh" localSheetId="5">#REF!</definedName>
    <definedName name="jkjhggh" localSheetId="7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 localSheetId="3">#REF!</definedName>
    <definedName name="kk" localSheetId="4">#REF!</definedName>
    <definedName name="kk" localSheetId="5">#REF!</definedName>
    <definedName name="kk" localSheetId="6">#REF!</definedName>
    <definedName name="kk">#REF!</definedName>
    <definedName name="kl" localSheetId="3">#REF!</definedName>
    <definedName name="kl" localSheetId="4">#REF!</definedName>
    <definedName name="kl" localSheetId="5">#REF!</definedName>
    <definedName name="kl" localSheetId="6">#REF!</definedName>
    <definedName name="kl">#REF!</definedName>
    <definedName name="KPlan" localSheetId="0">#REF!</definedName>
    <definedName name="KPlan" localSheetId="1">#REF!</definedName>
    <definedName name="KPlan" localSheetId="2">#REF!</definedName>
    <definedName name="KPlan" localSheetId="3">#REF!</definedName>
    <definedName name="KPlan" localSheetId="4">#REF!</definedName>
    <definedName name="KPlan" localSheetId="5">#REF!</definedName>
    <definedName name="KPlan" localSheetId="7">#REF!</definedName>
    <definedName name="KPlan">#REF!</definedName>
    <definedName name="l" localSheetId="0">#REF!</definedName>
    <definedName name="l" localSheetId="1">#REF!</definedName>
    <definedName name="l" localSheetId="2">#REF!</definedName>
    <definedName name="l" localSheetId="3">#REF!</definedName>
    <definedName name="l" localSheetId="4">#REF!</definedName>
    <definedName name="l" localSheetId="7">#REF!</definedName>
    <definedName name="l">#REF!</definedName>
    <definedName name="language" localSheetId="0">#REF!</definedName>
    <definedName name="language" localSheetId="1">#REF!</definedName>
    <definedName name="language" localSheetId="2">#REF!</definedName>
    <definedName name="language" localSheetId="3">#REF!</definedName>
    <definedName name="language" localSheetId="4">#REF!</definedName>
    <definedName name="language" localSheetId="7">#REF!</definedName>
    <definedName name="language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m" localSheetId="1">#REF!</definedName>
    <definedName name="m" localSheetId="2">#REF!</definedName>
    <definedName name="m" localSheetId="3">#REF!</definedName>
    <definedName name="m" localSheetId="4">#REF!</definedName>
    <definedName name="m" localSheetId="5">#REF!</definedName>
    <definedName name="m" localSheetId="7">#REF!</definedName>
    <definedName name="m">#REF!</definedName>
    <definedName name="n" localSheetId="0">#REF!</definedName>
    <definedName name="n" localSheetId="1">#REF!</definedName>
    <definedName name="n" localSheetId="2">#REF!</definedName>
    <definedName name="n" localSheetId="3">#REF!</definedName>
    <definedName name="n" localSheetId="4">#REF!</definedName>
    <definedName name="n" localSheetId="7">#REF!</definedName>
    <definedName name="n">#REF!</definedName>
    <definedName name="n_1" localSheetId="0">{"","одинz","дваz","триz","четыреz","пятьz","шестьz","семьz","восемьz","девятьz"}</definedName>
    <definedName name="n_1" localSheetId="1">{"","одинz","дваz","триz","четыреz","пятьz","шестьz","семьz","восемьz","девятьz"}</definedName>
    <definedName name="n_1" localSheetId="2">{"","одинz","дваz","триz","четыреz","пятьz","шестьz","семьz","восемьz","девятьz"}</definedName>
    <definedName name="n_1" localSheetId="12">{"","одинz","дваz","триz","четыреz","пятьz","шестьz","семьz","восемьz","девятьz"}</definedName>
    <definedName name="n_1" localSheetId="14">{"","одинz","дваz","триz","четыреz","пятьz","шестьz","семьz","восемьz","девятьz"}</definedName>
    <definedName name="n_1" localSheetId="3">{"","одинz","дваz","триz","четыреz","пятьz","шестьz","семьz","восемьz","девятьz"}</definedName>
    <definedName name="n_1" localSheetId="10">{"","одинz","дваz","триz","четыреz","пятьz","шестьz","семьz","восемьz","девятьz"}</definedName>
    <definedName name="n_1" localSheetId="4">{"","одинz","дваz","триz","четыреz","пятьz","шестьz","семьz","восемьz","девятьz"}</definedName>
    <definedName name="n_1" localSheetId="5">{"","одинz","дваz","триz","четыреz","пятьz","шестьz","семьz","восемьz","девятьz"}</definedName>
    <definedName name="n_1" localSheetId="6">{"","одинz","дваz","триz","четыреz","пятьz","шестьz","семьz","восемьz","девятьz"}</definedName>
    <definedName name="n_1" localSheetId="7">{"","одинz","дваz","триz","четыреz","пятьz","шестьz","семьz","восемьz","девятьz"}</definedName>
    <definedName name="n_1" localSheetId="11">{"","одинz","дваz","триz","четыреz","пятьz","шестьz","семьz","восемьz","девятьz"}</definedName>
    <definedName name="n_1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5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3" localSheetId="1">{"";1;"двадцатьz";"тридцатьz";"сорокz";"пятьдесятz";"шестьдесятz";"семьдесятz";"восемьдесятz";"девяностоz"}</definedName>
    <definedName name="n_3" localSheetId="2">{"";1;"двадцатьz";"тридцатьz";"сорокz";"пятьдесятz";"шестьдесятz";"семьдесятz";"восемьдесятz";"девяностоz"}</definedName>
    <definedName name="n_3" localSheetId="12">{"";1;"двадцатьz";"тридцатьz";"сорокz";"пятьдесятz";"шестьдесятz";"семьдесятz";"восемьдесятz";"девяностоz"}</definedName>
    <definedName name="n_3" localSheetId="14">{"";1;"двадцатьz";"тридцатьz";"сорокz";"пятьдесятz";"шестьдесятz";"семьдесятz";"восемьдесятz";"девяностоz"}</definedName>
    <definedName name="n_3" localSheetId="3">{"";1;"двадцатьz";"тридцатьz";"сорокz";"пятьдесятz";"шестьдесятz";"семьдесятz";"восемьдесятz";"девяностоz"}</definedName>
    <definedName name="n_3" localSheetId="10">{"";1;"двадцатьz";"тридцатьz";"сорокz";"пятьдесятz";"шестьдесятz";"семьдесятz";"восемьдесятz";"девяностоz"}</definedName>
    <definedName name="n_3" localSheetId="4">{"";1;"двадцатьz";"тридцатьz";"сорокz";"пятьдесятz";"шестьдесятz";"семьдесятz";"восемьдесятz";"девяностоz"}</definedName>
    <definedName name="n_3" localSheetId="5">{"";1;"двадцатьz";"тридцатьz";"сорокz";"пятьдесятz";"шестьдесятz";"семьдесятz";"восемьдесятz";"девяностоz"}</definedName>
    <definedName name="n_3" localSheetId="6">{"";1;"двадцатьz";"тридцатьz";"сорокz";"пятьдесятz";"шестьдесятz";"семьдесятz";"восемьдесятz";"девяностоz"}</definedName>
    <definedName name="n_3" localSheetId="7">{"";1;"двадцатьz";"тридцатьz";"сорокz";"пятьдесятz";"шестьдесятz";"семьдесятz";"восемьдесятz";"девяностоz"}</definedName>
    <definedName name="n_3" localSheetId="11">{"";1;"двадцатьz";"тридцатьz";"сорокz";"пятьдесятz";"шестьдесятz";"семьдесятz";"восемьдесятz";"девяностоz"}</definedName>
    <definedName name="n_3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4" localSheetId="1">{"","стоz","двестиz","тристаz","четырестаz","пятьсотz","шестьсотz","семьсотz","восемьсотz","девятьсотz"}</definedName>
    <definedName name="n_4" localSheetId="2">{"","стоz","двестиz","тристаz","четырестаz","пятьсотz","шестьсотz","семьсотz","восемьсотz","девятьсотz"}</definedName>
    <definedName name="n_4" localSheetId="12">{"","стоz","двестиz","тристаz","четырестаz","пятьсотz","шестьсотz","семьсотz","восемьсотz","девятьсотz"}</definedName>
    <definedName name="n_4" localSheetId="14">{"","стоz","двестиz","тристаz","четырестаz","пятьсотz","шестьсотz","семьсотz","восемьсотz","девятьсотz"}</definedName>
    <definedName name="n_4" localSheetId="3">{"","стоz","двестиz","тристаz","четырестаz","пятьсотz","шестьсотz","семьсотz","восемьсотz","девятьсотz"}</definedName>
    <definedName name="n_4" localSheetId="10">{"","стоz","двестиz","тристаz","четырестаz","пятьсотz","шестьсотz","семьсотz","восемьсотz","девятьсотz"}</definedName>
    <definedName name="n_4" localSheetId="4">{"","стоz","двестиz","тристаz","четырестаz","пятьсотz","шестьсотz","семьсотz","восемьсотz","девятьсотz"}</definedName>
    <definedName name="n_4" localSheetId="5">{"","стоz","двестиz","тристаz","четырестаz","пятьсотz","шестьсотz","семьсотz","восемьсотz","девятьсотz"}</definedName>
    <definedName name="n_4" localSheetId="6">{"","стоz","двестиz","тристаz","четырестаz","пятьсотz","шестьсотz","семьсотz","восемьсотz","девятьсотz"}</definedName>
    <definedName name="n_4" localSheetId="7">{"","стоz","двестиz","тристаz","четырестаz","пятьсотz","шестьсотz","семьсотz","восемьсотz","девятьсотz"}</definedName>
    <definedName name="n_4" localSheetId="11">{"","стоz","двестиz","тристаz","четырестаz","пятьсотz","шестьсотz","семьсотz","восемьсотz","девятьсотz"}</definedName>
    <definedName name="n_4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_5" localSheetId="1">{"","однаz","двеz","триz","четыреz","пятьz","шестьz","семьz","восемьz","девятьz"}</definedName>
    <definedName name="n_5" localSheetId="2">{"","однаz","двеz","триz","четыреz","пятьz","шестьz","семьz","восемьz","девятьz"}</definedName>
    <definedName name="n_5" localSheetId="12">{"","однаz","двеz","триz","четыреz","пятьz","шестьz","семьz","восемьz","девятьz"}</definedName>
    <definedName name="n_5" localSheetId="14">{"","однаz","двеz","триz","четыреz","пятьz","шестьz","семьz","восемьz","девятьz"}</definedName>
    <definedName name="n_5" localSheetId="3">{"","однаz","двеz","триz","четыреz","пятьz","шестьz","семьz","восемьz","девятьz"}</definedName>
    <definedName name="n_5" localSheetId="10">{"","однаz","двеz","триz","четыреz","пятьz","шестьz","семьz","восемьz","девятьz"}</definedName>
    <definedName name="n_5" localSheetId="4">{"","однаz","двеz","триz","четыреz","пятьz","шестьz","семьz","восемьz","девятьz"}</definedName>
    <definedName name="n_5" localSheetId="5">{"","однаz","двеz","триz","четыреz","пятьz","шестьz","семьz","восемьz","девятьz"}</definedName>
    <definedName name="n_5" localSheetId="6">{"","однаz","двеz","триz","четыреz","пятьz","шестьz","семьz","восемьz","девятьz"}</definedName>
    <definedName name="n_5" localSheetId="7">{"","однаz","двеz","триz","четыреz","пятьz","шестьz","семьz","восемьz","девятьz"}</definedName>
    <definedName name="n_5" localSheetId="11">{"","однаz","двеz","триz","четыреz","пятьz","шестьz","семьz","восемьz","девятьz"}</definedName>
    <definedName name="n_5">{"","однаz","двеz","триz","четыреz","пятьz","шестьz","семьz","восемьz","девятьz"}</definedName>
    <definedName name="n0">"000000000000,00"</definedName>
    <definedName name="n0x" localSheetId="0">IF('4.1 Отдел 1'!n_3=1,'4.1 Отдел 1'!n_2,'4.1 Отдел 1'!n_3&amp;'4.1 Отдел 1'!n_1)</definedName>
    <definedName name="n0x" localSheetId="1">IF('4.2 Отдел 2'!n_3=1,'4.2 Отдел 2'!n_2,'4.2 Отдел 2'!n_3&amp;'4.2 Отдел 2'!n_1)</definedName>
    <definedName name="n0x" localSheetId="2">IF('4.3 Отдел 2. Тех.характеристики'!n_3=1,'4.3 Отдел 2. Тех.характеристики'!n_2,'4.3 Отдел 2. Тех.характеристики'!n_3&amp;'4.3 Отдел 2. Тех.характеристики'!n_1)</definedName>
    <definedName name="n0x" localSheetId="12">IF('4.7 Прил.6 Расчет Прочие'!n_3=1,'4.7 Прил.6 Расчет Прочие'!n_2,'4.7 Прил.6 Расчет Прочие'!n_3&amp;'4.7 Прил.6 Расчет Прочие'!n_1)</definedName>
    <definedName name="n0x" localSheetId="14">IF('4.9 Прил 6.2 Расчет ПИР'!n_3=1,'4.9 Прил 6.2 Расчет ПИР'!n_2,'4.9 Прил 6.2 Расчет ПИР'!n_3&amp;'4.9 Прил 6.2 Расчет ПИР'!n_1)</definedName>
    <definedName name="n0x" localSheetId="3">IF('Прил.1 Сравнит табл'!n_3=1,'Прил.1 Сравнит табл'!n_2,'Прил.1 Сравнит табл'!n_3&amp;'Прил.1 Сравнит табл'!n_1)</definedName>
    <definedName name="n0x" localSheetId="10">IF(Прил.10!n_3=1,Прил.10!n_2,Прил.10!n_3&amp;Прил.10!n_1)</definedName>
    <definedName name="n0x" localSheetId="4">IF('Прил.2 Расч стоим'!n_3=1,'Прил.2 Расч стоим'!n_2,'Прил.2 Расч стоим'!n_3&amp;'Прил.2 Расч стоим'!n_1)</definedName>
    <definedName name="n0x" localSheetId="5">IF(Прил.3!n_3=1,Прил.3!n_2,Прил.3!n_3&amp;Прил.3!n_1)</definedName>
    <definedName name="n0x" localSheetId="6">IF('Прил.4 РМ'!n_3=1,'Прил.4 РМ'!n_2,'Прил.4 РМ'!n_3&amp;'Прил.4 РМ'!n_1)</definedName>
    <definedName name="n0x" localSheetId="7">IF('Прил.5 Расчет СМР и ОБ'!n_3=1,'Прил.5 Расчет СМР и ОБ'!n_2,'Прил.5 Расчет СМР и ОБ'!n_3&amp;'Прил.5 Расчет СМР и ОБ'!n_1)</definedName>
    <definedName name="n0x" localSheetId="11">IF(ФОТр.тек.!n_3=1,ФОТр.тек.!n_2,ФОТр.тек.!n_3&amp;ФОТр.тек.!n_1)</definedName>
    <definedName name="n0x">IF(n_3=1,n_2,n_3&amp;n_1)</definedName>
    <definedName name="n1x" localSheetId="0">IF('4.1 Отдел 1'!n_3=1,'4.1 Отдел 1'!n_2,'4.1 Отдел 1'!n_3&amp;'4.1 Отдел 1'!n_5)</definedName>
    <definedName name="n1x" localSheetId="1">IF('4.2 Отдел 2'!n_3=1,'4.2 Отдел 2'!n_2,'4.2 Отдел 2'!n_3&amp;'4.2 Отдел 2'!n_5)</definedName>
    <definedName name="n1x" localSheetId="2">IF('4.3 Отдел 2. Тех.характеристики'!n_3=1,'4.3 Отдел 2. Тех.характеристики'!n_2,'4.3 Отдел 2. Тех.характеристики'!n_3&amp;'4.3 Отдел 2. Тех.характеристики'!n_5)</definedName>
    <definedName name="n1x" localSheetId="12">IF('4.7 Прил.6 Расчет Прочие'!n_3=1,'4.7 Прил.6 Расчет Прочие'!n_2,'4.7 Прил.6 Расчет Прочие'!n_3&amp;'4.7 Прил.6 Расчет Прочие'!n_5)</definedName>
    <definedName name="n1x" localSheetId="14">IF('4.9 Прил 6.2 Расчет ПИР'!n_3=1,'4.9 Прил 6.2 Расчет ПИР'!n_2,'4.9 Прил 6.2 Расчет ПИР'!n_3&amp;'4.9 Прил 6.2 Расчет ПИР'!n_5)</definedName>
    <definedName name="n1x" localSheetId="3">IF('Прил.1 Сравнит табл'!n_3=1,'Прил.1 Сравнит табл'!n_2,'Прил.1 Сравнит табл'!n_3&amp;'Прил.1 Сравнит табл'!n_5)</definedName>
    <definedName name="n1x" localSheetId="10">IF(Прил.10!n_3=1,Прил.10!n_2,Прил.10!n_3&amp;Прил.10!n_5)</definedName>
    <definedName name="n1x" localSheetId="4">IF('Прил.2 Расч стоим'!n_3=1,'Прил.2 Расч стоим'!n_2,'Прил.2 Расч стоим'!n_3&amp;'Прил.2 Расч стоим'!n_5)</definedName>
    <definedName name="n1x" localSheetId="5">IF(Прил.3!n_3=1,Прил.3!n_2,Прил.3!n_3&amp;Прил.3!n_5)</definedName>
    <definedName name="n1x" localSheetId="6">IF('Прил.4 РМ'!n_3=1,'Прил.4 РМ'!n_2,'Прил.4 РМ'!n_3&amp;'Прил.4 РМ'!n_5)</definedName>
    <definedName name="n1x" localSheetId="7">IF('Прил.5 Расчет СМР и ОБ'!n_3=1,'Прил.5 Расчет СМР и ОБ'!n_2,'Прил.5 Расчет СМР и ОБ'!n_3&amp;'Прил.5 Расчет СМР и ОБ'!n_5)</definedName>
    <definedName name="n1x" localSheetId="11">IF(ФОТр.тек.!n_3=1,ФОТр.тек.!n_2,ФОТр.тек.!n_3&amp;ФОТр.тек.!n_5)</definedName>
    <definedName name="n1x">IF(n_3=1,n_2,n_3&amp;n_5)</definedName>
    <definedName name="Nalog" localSheetId="0">#REF!</definedName>
    <definedName name="Nalog" localSheetId="1">#REF!</definedName>
    <definedName name="Nalog" localSheetId="2">#REF!</definedName>
    <definedName name="Nalog" localSheetId="3">#REF!</definedName>
    <definedName name="Nalog" localSheetId="4">#REF!</definedName>
    <definedName name="Nalog" localSheetId="5">#REF!</definedName>
    <definedName name="Nalog" localSheetId="7">#REF!</definedName>
    <definedName name="Nalog">#REF!</definedName>
    <definedName name="NumColJournal" localSheetId="0">#REF!</definedName>
    <definedName name="NumColJournal" localSheetId="1">#REF!</definedName>
    <definedName name="NumColJournal" localSheetId="2">#REF!</definedName>
    <definedName name="NumColJournal" localSheetId="3">#REF!</definedName>
    <definedName name="NumColJournal" localSheetId="4">#REF!</definedName>
    <definedName name="NumColJournal" localSheetId="5">#REF!</definedName>
    <definedName name="NumColJournal" localSheetId="7">#REF!</definedName>
    <definedName name="NumColJournal">#REF!</definedName>
    <definedName name="o" localSheetId="0">#REF!</definedName>
    <definedName name="o" localSheetId="1">#REF!</definedName>
    <definedName name="o" localSheetId="2">#REF!</definedName>
    <definedName name="o" localSheetId="3">#REF!</definedName>
    <definedName name="o" localSheetId="4">#REF!</definedName>
    <definedName name="o" localSheetId="7">#REF!</definedName>
    <definedName name="o">#REF!</definedName>
    <definedName name="Obj" localSheetId="0">#REF!</definedName>
    <definedName name="Obj" localSheetId="1">#REF!</definedName>
    <definedName name="Obj" localSheetId="2">#REF!</definedName>
    <definedName name="Obj" localSheetId="3">#REF!</definedName>
    <definedName name="Obj" localSheetId="4">#REF!</definedName>
    <definedName name="Obj" localSheetId="7">#REF!</definedName>
    <definedName name="Obj">#REF!</definedName>
    <definedName name="oppp" localSheetId="0">#REF!</definedName>
    <definedName name="oppp" localSheetId="1">#REF!</definedName>
    <definedName name="oppp" localSheetId="2">#REF!</definedName>
    <definedName name="oppp" localSheetId="3">#REF!</definedName>
    <definedName name="oppp" localSheetId="4">#REF!</definedName>
    <definedName name="oppp" localSheetId="5">#REF!</definedName>
    <definedName name="oppp" localSheetId="7">#REF!</definedName>
    <definedName name="oppp">#REF!</definedName>
    <definedName name="pp" localSheetId="0">#REF!</definedName>
    <definedName name="pp" localSheetId="1">#REF!</definedName>
    <definedName name="pp" localSheetId="2">#REF!</definedName>
    <definedName name="pp" localSheetId="3">#REF!</definedName>
    <definedName name="pp" localSheetId="4">#REF!</definedName>
    <definedName name="pp" localSheetId="5">#REF!</definedName>
    <definedName name="pp" localSheetId="7">#REF!</definedName>
    <definedName name="pp">#REF!</definedName>
    <definedName name="Print_Area" localSheetId="0">#REF!</definedName>
    <definedName name="Print_Area" localSheetId="1">#REF!</definedName>
    <definedName name="Print_Area" localSheetId="2">#REF!</definedName>
    <definedName name="Print_Area" localSheetId="14">#REF!</definedName>
    <definedName name="Print_Area" localSheetId="3">#REF!</definedName>
    <definedName name="Print_Area" localSheetId="4">#REF!</definedName>
    <definedName name="Print_Area" localSheetId="5">#REF!</definedName>
    <definedName name="Print_Area" localSheetId="7">#REF!</definedName>
    <definedName name="Print_Area">#REF!</definedName>
    <definedName name="propis" localSheetId="0">#REF!</definedName>
    <definedName name="propis" localSheetId="1">#REF!</definedName>
    <definedName name="propis" localSheetId="2">#REF!</definedName>
    <definedName name="propis" localSheetId="3">#REF!</definedName>
    <definedName name="propis" localSheetId="4">#REF!</definedName>
    <definedName name="propis" localSheetId="5">#REF!</definedName>
    <definedName name="propis" localSheetId="7">#REF!</definedName>
    <definedName name="propis">#REF!</definedName>
    <definedName name="q" localSheetId="0">#REF!</definedName>
    <definedName name="q" localSheetId="1">#REF!</definedName>
    <definedName name="q" localSheetId="2">#REF!</definedName>
    <definedName name="q" localSheetId="3">#REF!</definedName>
    <definedName name="q" localSheetId="4">#REF!</definedName>
    <definedName name="q" localSheetId="7">#REF!</definedName>
    <definedName name="q">#REF!</definedName>
    <definedName name="qq" localSheetId="3">#REF!</definedName>
    <definedName name="qq" localSheetId="4">#REF!</definedName>
    <definedName name="qq">#REF!</definedName>
    <definedName name="qqqqqqqqqqqqqqqqqqqqqqqqqqqqqqqqqqq" localSheetId="0">#REF!</definedName>
    <definedName name="qqqqqqqqqqqqqqqqqqqqqqqqqqqqqqqqqqq" localSheetId="1">#REF!</definedName>
    <definedName name="qqqqqqqqqqqqqqqqqqqqqqqqqqqqqqqqqqq" localSheetId="2">#REF!</definedName>
    <definedName name="qqqqqqqqqqqqqqqqqqqqqqqqqqqqqqqqqqq" localSheetId="3">#REF!</definedName>
    <definedName name="qqqqqqqqqqqqqqqqqqqqqqqqqqqqqqqqqqq" localSheetId="4">#REF!</definedName>
    <definedName name="qqqqqqqqqqqqqqqqqqqqqqqqqqqqqqqqqqq" localSheetId="5">#REF!</definedName>
    <definedName name="qqqqqqqqqqqqqqqqqqqqqqqqqqqqqqqqqqq" localSheetId="7">#REF!</definedName>
    <definedName name="qqqqqqqqqqqqqqqqqqqqqqqqqqqqqqqqqqq">#REF!</definedName>
    <definedName name="rehl" localSheetId="0">#REF!</definedName>
    <definedName name="rehl" localSheetId="1">#REF!</definedName>
    <definedName name="rehl" localSheetId="2">#REF!</definedName>
    <definedName name="rehl" localSheetId="3">#REF!</definedName>
    <definedName name="rehl" localSheetId="4">#REF!</definedName>
    <definedName name="rehl" localSheetId="7">#REF!</definedName>
    <definedName name="rehl">#REF!</definedName>
    <definedName name="rf" localSheetId="0">#REF!</definedName>
    <definedName name="rf" localSheetId="1">#REF!</definedName>
    <definedName name="rf" localSheetId="2">#REF!</definedName>
    <definedName name="rf" localSheetId="3">#REF!</definedName>
    <definedName name="rf" localSheetId="4">#REF!</definedName>
    <definedName name="rf" localSheetId="7">#REF!</definedName>
    <definedName name="rf">#REF!</definedName>
    <definedName name="rrrrrr" localSheetId="3">#REF!</definedName>
    <definedName name="rrrrrr" localSheetId="4">#REF!</definedName>
    <definedName name="rrrrrr" localSheetId="5">#REF!</definedName>
    <definedName name="rrrrrr" localSheetId="6">#REF!</definedName>
    <definedName name="rrrrrr">#REF!</definedName>
    <definedName name="rtyrty" localSheetId="0">#REF!</definedName>
    <definedName name="rtyrty" localSheetId="1">#REF!</definedName>
    <definedName name="rtyrty" localSheetId="2">#REF!</definedName>
    <definedName name="rtyrty" localSheetId="3">#REF!</definedName>
    <definedName name="rtyrty" localSheetId="4">#REF!</definedName>
    <definedName name="rtyrty" localSheetId="7">#REF!</definedName>
    <definedName name="rtyrty">#REF!</definedName>
    <definedName name="rybuf" localSheetId="3">#REF!</definedName>
    <definedName name="rybuf" localSheetId="4">#REF!</definedName>
    <definedName name="rybuf">#REF!</definedName>
    <definedName name="rybuf3" localSheetId="3">#REF!</definedName>
    <definedName name="rybuf3" localSheetId="4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 localSheetId="0">#REF!</definedName>
    <definedName name="SD_DC" localSheetId="1">#REF!</definedName>
    <definedName name="SD_DC" localSheetId="2">#REF!</definedName>
    <definedName name="SD_DC" localSheetId="3">#REF!</definedName>
    <definedName name="SD_DC" localSheetId="4">#REF!</definedName>
    <definedName name="SD_DC" localSheetId="5">#REF!</definedName>
    <definedName name="SD_DC" localSheetId="7">#REF!</definedName>
    <definedName name="SD_DC">#REF!</definedName>
    <definedName name="SDDsfd" localSheetId="0">#REF!</definedName>
    <definedName name="SDDsfd" localSheetId="1">#REF!</definedName>
    <definedName name="SDDsfd" localSheetId="2">#REF!</definedName>
    <definedName name="SDDsfd" localSheetId="3">#REF!</definedName>
    <definedName name="SDDsfd" localSheetId="4">#REF!</definedName>
    <definedName name="SDDsfd" localSheetId="5">#REF!</definedName>
    <definedName name="SDDsfd" localSheetId="7">#REF!</definedName>
    <definedName name="SDDsfd">#REF!</definedName>
    <definedName name="SDSA" localSheetId="0">#REF!</definedName>
    <definedName name="SDSA" localSheetId="1">#REF!</definedName>
    <definedName name="SDSA" localSheetId="2">#REF!</definedName>
    <definedName name="SDSA" localSheetId="3">#REF!</definedName>
    <definedName name="SDSA" localSheetId="4">#REF!</definedName>
    <definedName name="SDSA" localSheetId="7">#REF!</definedName>
    <definedName name="SDSA">#REF!</definedName>
    <definedName name="SF_SFs" localSheetId="0">#REF!</definedName>
    <definedName name="SF_SFs" localSheetId="1">#REF!</definedName>
    <definedName name="SF_SFs" localSheetId="2">#REF!</definedName>
    <definedName name="SF_SFs" localSheetId="3">#REF!</definedName>
    <definedName name="SF_SFs" localSheetId="4">#REF!</definedName>
    <definedName name="SF_SFs" localSheetId="7">#REF!</definedName>
    <definedName name="SF_SFs">#REF!</definedName>
    <definedName name="SM" localSheetId="0">#REF!</definedName>
    <definedName name="SM" localSheetId="1">#REF!</definedName>
    <definedName name="SM" localSheetId="2">#REF!</definedName>
    <definedName name="SM" localSheetId="3">#REF!</definedName>
    <definedName name="SM" localSheetId="4">#REF!</definedName>
    <definedName name="SM" localSheetId="5">#REF!</definedName>
    <definedName name="SM" localSheetId="7">#REF!</definedName>
    <definedName name="SM">#REF!</definedName>
    <definedName name="SM_SM" localSheetId="0">#REF!</definedName>
    <definedName name="SM_SM" localSheetId="1">#REF!</definedName>
    <definedName name="SM_SM" localSheetId="2">#REF!</definedName>
    <definedName name="SM_SM" localSheetId="3">#REF!</definedName>
    <definedName name="SM_SM" localSheetId="4">#REF!</definedName>
    <definedName name="SM_SM" localSheetId="7">#REF!</definedName>
    <definedName name="SM_SM">#REF!</definedName>
    <definedName name="SM_SM1" localSheetId="0">#REF!</definedName>
    <definedName name="SM_SM1" localSheetId="1">#REF!</definedName>
    <definedName name="SM_SM1" localSheetId="2">#REF!</definedName>
    <definedName name="SM_SM1" localSheetId="3">#REF!</definedName>
    <definedName name="SM_SM1" localSheetId="4">#REF!</definedName>
    <definedName name="SM_SM1" localSheetId="7">#REF!</definedName>
    <definedName name="SM_SM1">#REF!</definedName>
    <definedName name="SM_SM45" localSheetId="0">#REF!</definedName>
    <definedName name="SM_SM45" localSheetId="1">#REF!</definedName>
    <definedName name="SM_SM45" localSheetId="2">#REF!</definedName>
    <definedName name="SM_SM45" localSheetId="3">#REF!</definedName>
    <definedName name="SM_SM45" localSheetId="4">#REF!</definedName>
    <definedName name="SM_SM45" localSheetId="7">#REF!</definedName>
    <definedName name="SM_SM45">#REF!</definedName>
    <definedName name="SM_SM6" localSheetId="0">#REF!</definedName>
    <definedName name="SM_SM6" localSheetId="1">#REF!</definedName>
    <definedName name="SM_SM6" localSheetId="2">#REF!</definedName>
    <definedName name="SM_SM6" localSheetId="3">#REF!</definedName>
    <definedName name="SM_SM6" localSheetId="4">#REF!</definedName>
    <definedName name="SM_SM6" localSheetId="7">#REF!</definedName>
    <definedName name="SM_SM6">#REF!</definedName>
    <definedName name="SM_STO" localSheetId="0">#REF!</definedName>
    <definedName name="SM_STO" localSheetId="1">#REF!</definedName>
    <definedName name="SM_STO" localSheetId="2">#REF!</definedName>
    <definedName name="SM_STO" localSheetId="3">#REF!</definedName>
    <definedName name="SM_STO" localSheetId="4">#REF!</definedName>
    <definedName name="SM_STO" localSheetId="7">#REF!</definedName>
    <definedName name="SM_STO">#REF!</definedName>
    <definedName name="SM_STO1" localSheetId="0">#REF!</definedName>
    <definedName name="SM_STO1" localSheetId="1">#REF!</definedName>
    <definedName name="SM_STO1" localSheetId="2">#REF!</definedName>
    <definedName name="SM_STO1" localSheetId="3">#REF!</definedName>
    <definedName name="SM_STO1" localSheetId="4">#REF!</definedName>
    <definedName name="SM_STO1" localSheetId="5">#REF!</definedName>
    <definedName name="SM_STO1" localSheetId="7">#REF!</definedName>
    <definedName name="SM_STO1">#REF!</definedName>
    <definedName name="SM_STO2" localSheetId="0">#REF!</definedName>
    <definedName name="SM_STO2" localSheetId="1">#REF!</definedName>
    <definedName name="SM_STO2" localSheetId="2">#REF!</definedName>
    <definedName name="SM_STO2" localSheetId="3">#REF!</definedName>
    <definedName name="SM_STO2" localSheetId="4">#REF!</definedName>
    <definedName name="SM_STO2" localSheetId="7">#REF!</definedName>
    <definedName name="SM_STO2">#REF!</definedName>
    <definedName name="SM_STO3" localSheetId="0">#REF!</definedName>
    <definedName name="SM_STO3" localSheetId="1">#REF!</definedName>
    <definedName name="SM_STO3" localSheetId="2">#REF!</definedName>
    <definedName name="SM_STO3" localSheetId="3">#REF!</definedName>
    <definedName name="SM_STO3" localSheetId="4">#REF!</definedName>
    <definedName name="SM_STO3" localSheetId="7">#REF!</definedName>
    <definedName name="SM_STO3">#REF!</definedName>
    <definedName name="Smmmmmmmmmmmmmmm" localSheetId="0">#REF!</definedName>
    <definedName name="Smmmmmmmmmmmmmmm" localSheetId="1">#REF!</definedName>
    <definedName name="Smmmmmmmmmmmmmmm" localSheetId="2">#REF!</definedName>
    <definedName name="Smmmmmmmmmmmmmmm" localSheetId="3">#REF!</definedName>
    <definedName name="Smmmmmmmmmmmmmmm" localSheetId="4">#REF!</definedName>
    <definedName name="Smmmmmmmmmmmmmmm" localSheetId="7">#REF!</definedName>
    <definedName name="Smmmmmmmmmmmmmmm">#REF!</definedName>
    <definedName name="SmPr" localSheetId="0">#REF!</definedName>
    <definedName name="SmPr" localSheetId="1">#REF!</definedName>
    <definedName name="SmPr" localSheetId="2">#REF!</definedName>
    <definedName name="SmPr" localSheetId="3">#REF!</definedName>
    <definedName name="SmPr" localSheetId="4">#REF!</definedName>
    <definedName name="SmPr" localSheetId="7">#REF!</definedName>
    <definedName name="SmPr">#REF!</definedName>
    <definedName name="Status" localSheetId="0">#REF!</definedName>
    <definedName name="Status" localSheetId="1">#REF!</definedName>
    <definedName name="Status" localSheetId="2">#REF!</definedName>
    <definedName name="Status" localSheetId="3">#REF!</definedName>
    <definedName name="Status" localSheetId="4">#REF!</definedName>
    <definedName name="Status" localSheetId="5">#REF!</definedName>
    <definedName name="Status" localSheetId="7">#REF!</definedName>
    <definedName name="Status">#REF!</definedName>
    <definedName name="SUM_" localSheetId="0">#REF!</definedName>
    <definedName name="SUM_" localSheetId="1">#REF!</definedName>
    <definedName name="SUM_" localSheetId="2">#REF!</definedName>
    <definedName name="SUM_" localSheetId="3">#REF!</definedName>
    <definedName name="SUM_" localSheetId="4">#REF!</definedName>
    <definedName name="SUM_" localSheetId="5">#REF!</definedName>
    <definedName name="SUM_" localSheetId="7">#REF!</definedName>
    <definedName name="SUM_">#REF!</definedName>
    <definedName name="SUM_1" localSheetId="0">#REF!</definedName>
    <definedName name="SUM_1" localSheetId="1">#REF!</definedName>
    <definedName name="SUM_1" localSheetId="2">#REF!</definedName>
    <definedName name="SUM_1" localSheetId="3">#REF!</definedName>
    <definedName name="SUM_1" localSheetId="4">#REF!</definedName>
    <definedName name="SUM_1" localSheetId="7">#REF!</definedName>
    <definedName name="SUM_1">#REF!</definedName>
    <definedName name="sum_2" localSheetId="0">#REF!</definedName>
    <definedName name="sum_2" localSheetId="1">#REF!</definedName>
    <definedName name="sum_2" localSheetId="2">#REF!</definedName>
    <definedName name="sum_2" localSheetId="3">#REF!</definedName>
    <definedName name="sum_2" localSheetId="4">#REF!</definedName>
    <definedName name="sum_2" localSheetId="7">#REF!</definedName>
    <definedName name="sum_2">#REF!</definedName>
    <definedName name="SUM_3" localSheetId="0">#REF!</definedName>
    <definedName name="SUM_3" localSheetId="1">#REF!</definedName>
    <definedName name="SUM_3" localSheetId="2">#REF!</definedName>
    <definedName name="SUM_3" localSheetId="3">#REF!</definedName>
    <definedName name="SUM_3" localSheetId="4">#REF!</definedName>
    <definedName name="SUM_3" localSheetId="7">#REF!</definedName>
    <definedName name="SUM_3">#REF!</definedName>
    <definedName name="sum_4" localSheetId="0">#REF!</definedName>
    <definedName name="sum_4" localSheetId="1">#REF!</definedName>
    <definedName name="sum_4" localSheetId="2">#REF!</definedName>
    <definedName name="sum_4" localSheetId="3">#REF!</definedName>
    <definedName name="sum_4" localSheetId="4">#REF!</definedName>
    <definedName name="sum_4" localSheetId="7">#REF!</definedName>
    <definedName name="sum_4">#REF!</definedName>
    <definedName name="SV" localSheetId="0">#REF!</definedName>
    <definedName name="SV" localSheetId="1">#REF!</definedName>
    <definedName name="SV" localSheetId="2">#REF!</definedName>
    <definedName name="SV" localSheetId="3">#REF!</definedName>
    <definedName name="SV" localSheetId="4">#REF!</definedName>
    <definedName name="SV" localSheetId="7">#REF!</definedName>
    <definedName name="SV">#REF!</definedName>
    <definedName name="SV_STO" localSheetId="0">#REF!</definedName>
    <definedName name="SV_STO" localSheetId="1">#REF!</definedName>
    <definedName name="SV_STO" localSheetId="2">#REF!</definedName>
    <definedName name="SV_STO" localSheetId="3">#REF!</definedName>
    <definedName name="SV_STO" localSheetId="4">#REF!</definedName>
    <definedName name="SV_STO" localSheetId="7">#REF!</definedName>
    <definedName name="SV_STO">#REF!</definedName>
    <definedName name="t" localSheetId="0">#REF!</definedName>
    <definedName name="t" localSheetId="1">#REF!</definedName>
    <definedName name="t" localSheetId="2">#REF!</definedName>
    <definedName name="t" localSheetId="3">#REF!</definedName>
    <definedName name="t" localSheetId="4">#REF!</definedName>
    <definedName name="t" localSheetId="7">#REF!</definedName>
    <definedName name="t">#REF!</definedName>
    <definedName name="time" localSheetId="0">#REF!</definedName>
    <definedName name="time" localSheetId="1">#REF!</definedName>
    <definedName name="time" localSheetId="2">#REF!</definedName>
    <definedName name="time" localSheetId="13">#REF!</definedName>
    <definedName name="time" localSheetId="14">#REF!</definedName>
    <definedName name="time" localSheetId="3">#REF!</definedName>
    <definedName name="time" localSheetId="4">#REF!</definedName>
    <definedName name="time" localSheetId="7">#REF!</definedName>
    <definedName name="time" localSheetId="11">#REF!</definedName>
    <definedName name="time">#REF!</definedName>
    <definedName name="Time_diff" localSheetId="0">#REF!</definedName>
    <definedName name="Time_diff" localSheetId="1">#REF!</definedName>
    <definedName name="Time_diff" localSheetId="2">#REF!</definedName>
    <definedName name="Time_diff" localSheetId="3">#REF!</definedName>
    <definedName name="Time_diff" localSheetId="4">#REF!</definedName>
    <definedName name="Time_diff" localSheetId="7">#REF!</definedName>
    <definedName name="Time_diff">#REF!</definedName>
    <definedName name="Times" localSheetId="0">#REF!</definedName>
    <definedName name="Times" localSheetId="1">#REF!</definedName>
    <definedName name="Times" localSheetId="2">#REF!</definedName>
    <definedName name="Times" localSheetId="3">#REF!</definedName>
    <definedName name="Times" localSheetId="4">#REF!</definedName>
    <definedName name="Times" localSheetId="7">#REF!</definedName>
    <definedName name="Times">#REF!</definedName>
    <definedName name="Times___0" localSheetId="0">#REF!</definedName>
    <definedName name="Times___0" localSheetId="1">#REF!</definedName>
    <definedName name="Times___0" localSheetId="2">#REF!</definedName>
    <definedName name="Times___0" localSheetId="3">#REF!</definedName>
    <definedName name="Times___0" localSheetId="4">#REF!</definedName>
    <definedName name="Times___0" localSheetId="7">#REF!</definedName>
    <definedName name="Times___0">#REF!</definedName>
    <definedName name="title">#REF!</definedName>
    <definedName name="ttt" localSheetId="3">#REF!</definedName>
    <definedName name="ttt" localSheetId="4">#REF!</definedName>
    <definedName name="ttt" localSheetId="5">#REF!</definedName>
    <definedName name="ttt" localSheetId="6">#REF!</definedName>
    <definedName name="ttt">#REF!</definedName>
    <definedName name="ujl" localSheetId="0">#REF!</definedName>
    <definedName name="ujl" localSheetId="1">#REF!</definedName>
    <definedName name="ujl" localSheetId="2">#REF!</definedName>
    <definedName name="ujl" localSheetId="3">#REF!</definedName>
    <definedName name="ujl" localSheetId="4">#REF!</definedName>
    <definedName name="ujl" localSheetId="7">#REF!</definedName>
    <definedName name="ujl">#REF!</definedName>
    <definedName name="USA_1" localSheetId="0">#REF!</definedName>
    <definedName name="USA_1" localSheetId="1">#REF!</definedName>
    <definedName name="USA_1" localSheetId="2">#REF!</definedName>
    <definedName name="USA_1" localSheetId="3">#REF!</definedName>
    <definedName name="USA_1" localSheetId="4">#REF!</definedName>
    <definedName name="USA_1" localSheetId="5">#REF!</definedName>
    <definedName name="USA_1" localSheetId="7">#REF!</definedName>
    <definedName name="USA_1">#REF!</definedName>
    <definedName name="v" localSheetId="0">#REF!</definedName>
    <definedName name="v" localSheetId="1">#REF!</definedName>
    <definedName name="v" localSheetId="2">#REF!</definedName>
    <definedName name="v" localSheetId="3">#REF!</definedName>
    <definedName name="v" localSheetId="4">#REF!</definedName>
    <definedName name="v" localSheetId="5">#REF!</definedName>
    <definedName name="v" localSheetId="7">#REF!</definedName>
    <definedName name="v">#REF!</definedName>
    <definedName name="VH" localSheetId="0">#REF!</definedName>
    <definedName name="VH" localSheetId="1">#REF!</definedName>
    <definedName name="VH" localSheetId="2">#REF!</definedName>
    <definedName name="VH" localSheetId="3">#REF!</definedName>
    <definedName name="VH" localSheetId="4">#REF!</definedName>
    <definedName name="VH" localSheetId="7">#REF!</definedName>
    <definedName name="VH">#REF!</definedName>
    <definedName name="w" localSheetId="0">#REF!</definedName>
    <definedName name="w" localSheetId="1">#REF!</definedName>
    <definedName name="w" localSheetId="2">#REF!</definedName>
    <definedName name="w" localSheetId="3">#REF!</definedName>
    <definedName name="w" localSheetId="4">#REF!</definedName>
    <definedName name="w" localSheetId="5">#REF!</definedName>
    <definedName name="w" localSheetId="7">#REF!</definedName>
    <definedName name="w">#REF!</definedName>
    <definedName name="wrn" localSheetId="0">{"'4.1 Отдел 1'!glc1",#N/A,FALSE,"GLC";"'4.1 Отдел 1'!glc2",#N/A,FALSE,"GLC";"'4.1 Отдел 1'!glc3",#N/A,FALSE,"GLC";"'4.1 Отдел 1'!glc4",#N/A,FALSE,"GLC";"'4.1 Отдел 1'!glc5",#N/A,FALSE,"GLC"}</definedName>
    <definedName name="wrn" localSheetId="1">{"'4.2 Отдел 2'!glc1",#N/A,FALSE,"GLC";"'4.2 Отдел 2'!glc2",#N/A,FALSE,"GLC";"'4.2 Отдел 2'!glc3",#N/A,FALSE,"GLC";"'4.2 Отдел 2'!glc4",#N/A,FALSE,"GLC";"'4.2 Отдел 2'!glc5",#N/A,FALSE,"GLC"}</definedName>
    <definedName name="wrn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wrn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wrn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wrn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" localSheetId="10">{"'Прил. 10'!glc1",#N/A,FALSE,"GLC";"'Прил. 10'!glc2",#N/A,FALSE,"GLC";"'Прил. 10'!glc3",#N/A,FALSE,"GLC";"'Прил. 10'!glc4",#N/A,FALSE,"GLC";"'Прил. 10'!glc5",#N/A,FALSE,"GLC"}</definedName>
    <definedName name="wrn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" localSheetId="5">{"'Прил. 3'!glc1",#N/A,FALSE,"GLC";"'Прил. 3'!glc2",#N/A,FALSE,"GLC";"'Прил. 3'!glc3",#N/A,FALSE,"GLC";"'Прил. 3'!glc4",#N/A,FALSE,"GLC";"'Прил. 3'!glc5",#N/A,FALSE,"GLC"}</definedName>
    <definedName name="wrn" localSheetId="6">{"'Прил.4 РМ'!glc1",#N/A,FALSE,"GLC";"'Прил.4 РМ'!glc2",#N/A,FALSE,"GLC";"'Прил.4 РМ'!glc3",#N/A,FALSE,"GLC";"'Прил.4 РМ'!glc4",#N/A,FALSE,"GLC";"'Прил.4 РМ'!glc5",#N/A,FALSE,"GLC"}</definedName>
    <definedName name="wrn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">{"glc1",#N/A,FALSE,"GLC";"glc2",#N/A,FALSE,"GLC";"glc3",#N/A,FALSE,"GLC";"glc4",#N/A,FALSE,"GLC";"glc5",#N/A,FALSE,"GLC"}</definedName>
    <definedName name="wrn.1." localSheetId="0">{#N/A,#N/A,FALSE,"Шаблон_Спец1"}</definedName>
    <definedName name="wrn.1." localSheetId="1">{#N/A,#N/A,FALSE,"Шаблон_Спец1"}</definedName>
    <definedName name="wrn.1." localSheetId="2">{#N/A,#N/A,FALSE,"Шаблон_Спец1"}</definedName>
    <definedName name="wrn.1." localSheetId="12">{#N/A,#N/A,FALSE,"Шаблон_Спец1"}</definedName>
    <definedName name="wrn.1." localSheetId="14">{#N/A,#N/A,FALSE,"Шаблон_Спец1"}</definedName>
    <definedName name="wrn.1." localSheetId="3">{#N/A,#N/A,FALSE,"Шаблон_Спец1"}</definedName>
    <definedName name="wrn.1." localSheetId="10">{#N/A,#N/A,FALSE,"Шаблон_Спец1"}</definedName>
    <definedName name="wrn.1." localSheetId="4">{#N/A,#N/A,FALSE,"Шаблон_Спец1"}</definedName>
    <definedName name="wrn.1." localSheetId="5">{#N/A,#N/A,FALSE,"Шаблон_Спец1"}</definedName>
    <definedName name="wrn.1." localSheetId="6">{#N/A,#N/A,FALSE,"Шаблон_Спец1"}</definedName>
    <definedName name="wrn.1." localSheetId="7">{#N/A,#N/A,FALSE,"Шаблон_Спец1"}</definedName>
    <definedName name="wrn.1." localSheetId="11">{#N/A,#N/A,FALSE,"Шаблон_Спец1"}</definedName>
    <definedName name="wrn.1.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_.and._.Trend._.Analysis." localSheetId="1">{#N/A,#N/A,FALSE,"Aging Summary";#N/A,#N/A,FALSE,"Ratio Analysis";#N/A,#N/A,FALSE,"Test 120 Day Accts";#N/A,#N/A,FALSE,"Tickmarks"}</definedName>
    <definedName name="wrn.Aging._.and._.Trend._.Analysis." localSheetId="2">{#N/A,#N/A,FALSE,"Aging Summary";#N/A,#N/A,FALSE,"Ratio Analysis";#N/A,#N/A,FALSE,"Test 120 Day Accts";#N/A,#N/A,FALSE,"Tickmarks"}</definedName>
    <definedName name="wrn.Aging._.and._.Trend._.Analysis." localSheetId="12">{#N/A,#N/A,FALSE,"Aging Summary";#N/A,#N/A,FALSE,"Ratio Analysis";#N/A,#N/A,FALSE,"Test 120 Day Accts";#N/A,#N/A,FALSE,"Tickmarks"}</definedName>
    <definedName name="wrn.Aging._.and._.Trend._.Analysis." localSheetId="14">{#N/A,#N/A,FALSE,"Aging Summary";#N/A,#N/A,FALSE,"Ratio Analysis";#N/A,#N/A,FALSE,"Test 120 Day Accts";#N/A,#N/A,FALSE,"Tickmarks"}</definedName>
    <definedName name="wrn.Aging._.and._.Trend._.Analysis." localSheetId="3">{#N/A,#N/A,FALSE,"Aging Summary";#N/A,#N/A,FALSE,"Ratio Analysis";#N/A,#N/A,FALSE,"Test 120 Day Accts";#N/A,#N/A,FALSE,"Tickmarks"}</definedName>
    <definedName name="wrn.Aging._.and._.Trend._.Analysis." localSheetId="10">{#N/A,#N/A,FALSE,"Aging Summary";#N/A,#N/A,FALSE,"Ratio Analysis";#N/A,#N/A,FALSE,"Test 120 Day Accts";#N/A,#N/A,FALSE,"Tickmarks"}</definedName>
    <definedName name="wrn.Aging._.and._.Trend._.Analysis." localSheetId="4">{#N/A,#N/A,FALSE,"Aging Summary";#N/A,#N/A,FALSE,"Ratio Analysis";#N/A,#N/A,FALSE,"Test 120 Day Accts";#N/A,#N/A,FALSE,"Tickmarks"}</definedName>
    <definedName name="wrn.Aging._.and._.Trend._.Analysis." localSheetId="5">{#N/A,#N/A,FALSE,"Aging Summary";#N/A,#N/A,FALSE,"Ratio Analysis";#N/A,#N/A,FALSE,"Test 120 Day Accts";#N/A,#N/A,FALSE,"Tickmarks"}</definedName>
    <definedName name="wrn.Aging._.and._.Trend._.Analysis." localSheetId="6">{#N/A,#N/A,FALSE,"Aging Summary";#N/A,#N/A,FALSE,"Ratio Analysis";#N/A,#N/A,FALSE,"Test 120 Day Accts";#N/A,#N/A,FALSE,"Tickmarks"}</definedName>
    <definedName name="wrn.Aging._.and._.Trend._.Analysis." localSheetId="7">{#N/A,#N/A,FALSE,"Aging Summary";#N/A,#N/A,FALSE,"Ratio Analysis";#N/A,#N/A,FALSE,"Test 120 Day Accts";#N/A,#N/A,FALSE,"Tickmarks"}</definedName>
    <definedName name="wrn.Aging._.and._.Trend._.Analysis." localSheetId="11">{#N/A,#N/A,FALSE,"Aging Summary";#N/A,#N/A,FALSE,"Ratio Analysis";#N/A,#N/A,FALSE,"Test 120 Day Accts";#N/A,#N/A,FALSE,"Tickmarks"}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Aging.and._Trend._.Analysis.2" localSheetId="12">{#N/A,#N/A,FALSE,"Aging Summary";#N/A,#N/A,FALSE,"Ratio Analysis";#N/A,#N/A,FALSE,"Test 120 Day Accts";#N/A,#N/A,FALSE,"Tickmarks"}</definedName>
    <definedName name="wrn.Aging.and._Trend._.Analysis.2" localSheetId="14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Aging.and._Trend._.Analysis.2" localSheetId="10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Aging.and._Trend._.Analysis.2" localSheetId="5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Aging.and._Trend._.Analysis.2" localSheetId="11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" localSheetId="1">{"assets",#N/A,FALSE,"historicBS";"liab",#N/A,FALSE,"historicBS";"is",#N/A,FALSE,"historicIS";"ratios",#N/A,FALSE,"ratios"}</definedName>
    <definedName name="wrn.basicfin." localSheetId="2">{"assets",#N/A,FALSE,"historicBS";"liab",#N/A,FALSE,"historicBS";"is",#N/A,FALSE,"historicIS";"ratios",#N/A,FALSE,"ratios"}</definedName>
    <definedName name="wrn.basicfin." localSheetId="12">{"assets",#N/A,FALSE,"historicBS";"liab",#N/A,FALSE,"historicBS";"is",#N/A,FALSE,"historicIS";"ratios",#N/A,FALSE,"ratios"}</definedName>
    <definedName name="wrn.basicfin." localSheetId="14">{"assets",#N/A,FALSE,"historicBS";"liab",#N/A,FALSE,"historicBS";"is",#N/A,FALSE,"historicIS";"ratios",#N/A,FALSE,"ratios"}</definedName>
    <definedName name="wrn.basicfin." localSheetId="3">{"assets",#N/A,FALSE,"historicBS";"liab",#N/A,FALSE,"historicBS";"is",#N/A,FALSE,"historicIS";"ratios",#N/A,FALSE,"ratios"}</definedName>
    <definedName name="wrn.basicfin." localSheetId="10">{"assets",#N/A,FALSE,"historicBS";"liab",#N/A,FALSE,"historicBS";"is",#N/A,FALSE,"historicIS";"ratios",#N/A,FALSE,"ratios"}</definedName>
    <definedName name="wrn.basicfin." localSheetId="4">{"assets",#N/A,FALSE,"historicBS";"liab",#N/A,FALSE,"historicBS";"is",#N/A,FALSE,"historicIS";"ratios",#N/A,FALSE,"ratios"}</definedName>
    <definedName name="wrn.basicfin." localSheetId="5">{"assets",#N/A,FALSE,"historicBS";"liab",#N/A,FALSE,"historicBS";"is",#N/A,FALSE,"historicIS";"ratios",#N/A,FALSE,"ratios"}</definedName>
    <definedName name="wrn.basicfin." localSheetId="6">{"assets",#N/A,FALSE,"historicBS";"liab",#N/A,FALSE,"historicBS";"is",#N/A,FALSE,"historicIS";"ratios",#N/A,FALSE,"ratios"}</definedName>
    <definedName name="wrn.basicfin." localSheetId="7">{"assets",#N/A,FALSE,"historicBS";"liab",#N/A,FALSE,"historicBS";"is",#N/A,FALSE,"historicIS";"ratios",#N/A,FALSE,"ratios"}</definedName>
    <definedName name="wrn.basicfin." localSheetId="11">{"assets",#N/A,FALSE,"historicBS";"liab",#N/A,FALSE,"historicBS";"is",#N/A,FALSE,"historicIS";"ratios",#N/A,FALSE,"ratios"}</definedName>
    <definedName name="wrn.basicfin.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basicfin.2" localSheetId="12">{"assets",#N/A,FALSE,"historicBS";"liab",#N/A,FALSE,"historicBS";"is",#N/A,FALSE,"historicIS";"ratios",#N/A,FALSE,"ratios"}</definedName>
    <definedName name="wrn.basicfin.2" localSheetId="14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basicfin.2" localSheetId="10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basicfin.2" localSheetId="5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basicfin.2" localSheetId="11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als." localSheetId="1">{#N/A,#N/A,TRUE,"Engineering Dept";#N/A,#N/A,TRUE,"Sales Dept";#N/A,#N/A,TRUE,"Marketing Dept";#N/A,#N/A,TRUE,"Admin Dept"}</definedName>
    <definedName name="wrn.Departmentals." localSheetId="2">{#N/A,#N/A,TRUE,"Engineering Dept";#N/A,#N/A,TRUE,"Sales Dept";#N/A,#N/A,TRUE,"Marketing Dept";#N/A,#N/A,TRUE,"Admin Dept"}</definedName>
    <definedName name="wrn.Departmentals." localSheetId="12">{#N/A,#N/A,TRUE,"Engineering Dept";#N/A,#N/A,TRUE,"Sales Dept";#N/A,#N/A,TRUE,"Marketing Dept";#N/A,#N/A,TRUE,"Admin Dept"}</definedName>
    <definedName name="wrn.Departmentals." localSheetId="14">{#N/A,#N/A,TRUE,"Engineering Dept";#N/A,#N/A,TRUE,"Sales Dept";#N/A,#N/A,TRUE,"Marketing Dept";#N/A,#N/A,TRUE,"Admin Dept"}</definedName>
    <definedName name="wrn.Departmentals." localSheetId="3">{#N/A,#N/A,TRUE,"Engineering Dept";#N/A,#N/A,TRUE,"Sales Dept";#N/A,#N/A,TRUE,"Marketing Dept";#N/A,#N/A,TRUE,"Admin Dept"}</definedName>
    <definedName name="wrn.Departmentals." localSheetId="10">{#N/A,#N/A,TRUE,"Engineering Dept";#N/A,#N/A,TRUE,"Sales Dept";#N/A,#N/A,TRUE,"Marketing Dept";#N/A,#N/A,TRUE,"Admin Dept"}</definedName>
    <definedName name="wrn.Departmentals." localSheetId="4">{#N/A,#N/A,TRUE,"Engineering Dept";#N/A,#N/A,TRUE,"Sales Dept";#N/A,#N/A,TRUE,"Marketing Dept";#N/A,#N/A,TRUE,"Admin Dept"}</definedName>
    <definedName name="wrn.Departmentals." localSheetId="5">{#N/A,#N/A,TRUE,"Engineering Dept";#N/A,#N/A,TRUE,"Sales Dept";#N/A,#N/A,TRUE,"Marketing Dept";#N/A,#N/A,TRUE,"Admin Dept"}</definedName>
    <definedName name="wrn.Departmentals." localSheetId="6">{#N/A,#N/A,TRUE,"Engineering Dept";#N/A,#N/A,TRUE,"Sales Dept";#N/A,#N/A,TRUE,"Marketing Dept";#N/A,#N/A,TRUE,"Admin Dept"}</definedName>
    <definedName name="wrn.Departmentals." localSheetId="7">{#N/A,#N/A,TRUE,"Engineering Dept";#N/A,#N/A,TRUE,"Sales Dept";#N/A,#N/A,TRUE,"Marketing Dept";#N/A,#N/A,TRUE,"Admin Dept"}</definedName>
    <definedName name="wrn.Departmentals." localSheetId="11">{#N/A,#N/A,TRUE,"Engineering Dept";#N/A,#N/A,TRUE,"Sales Dept";#N/A,#N/A,TRUE,"Marketing Dept";#N/A,#N/A,TRUE,"Admin Dept"}</definedName>
    <definedName name="wrn.Departmentals.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Departments." localSheetId="12">{#N/A,#N/A,FALSE,"Engineering Dept";#N/A,#N/A,FALSE,"Sales Dept";#N/A,#N/A,FALSE,"Marketing Dept";#N/A,#N/A,FALSE,"Admin Dept";#N/A,#N/A,FALSE,"Total Operating Expenses"}</definedName>
    <definedName name="wrn.Departments." localSheetId="14">{#N/A,#N/A,FALSE,"Engineering Dept";#N/A,#N/A,FALSE,"Sales Dept";#N/A,#N/A,FALSE,"Marketing Dept";#N/A,#N/A,FALSE,"Admin Dept";#N/A,#N/A,FALSE,"Total Operating Expenses"}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Departments." localSheetId="10">{#N/A,#N/A,FALSE,"Engineering Dept";#N/A,#N/A,FALSE,"Sales Dept";#N/A,#N/A,FALSE,"Marketing Dept";#N/A,#N/A,FALSE,"Admin Dept";#N/A,#N/A,FALSE,"Total Operating Expenses"}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Departments." localSheetId="5">{#N/A,#N/A,FALSE,"Engineering Dept";#N/A,#N/A,FALSE,"Sales Dept";#N/A,#N/A,FALSE,"Marketing Dept";#N/A,#N/A,FALSE,"Admin Dept";#N/A,#N/A,FALSE,"Total Operating Expenses"}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Departments." localSheetId="11">{#N/A,#N/A,FALSE,"Engineering Dept";#N/A,#N/A,FALSE,"Sales Dept";#N/A,#N/A,FALSE,"Marketing Dept";#N/A,#N/A,FALSE,"Admin Dept";#N/A,#N/A,FALSE,"Total Operating Expenses"}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Financials." localSheetId="1">{#N/A,#N/A,TRUE,"Balance Sheet";#N/A,#N/A,TRUE,"Income Statement";#N/A,#N/A,TRUE,"Statement of Cash Flows";#N/A,#N/A,TRUE,"Key Indicators"}</definedName>
    <definedName name="wrn.Financials." localSheetId="2">{#N/A,#N/A,TRUE,"Balance Sheet";#N/A,#N/A,TRUE,"Income Statement";#N/A,#N/A,TRUE,"Statement of Cash Flows";#N/A,#N/A,TRUE,"Key Indicators"}</definedName>
    <definedName name="wrn.Financials." localSheetId="12">{#N/A,#N/A,TRUE,"Balance Sheet";#N/A,#N/A,TRUE,"Income Statement";#N/A,#N/A,TRUE,"Statement of Cash Flows";#N/A,#N/A,TRUE,"Key Indicators"}</definedName>
    <definedName name="wrn.Financials." localSheetId="14">{#N/A,#N/A,TRUE,"Balance Sheet";#N/A,#N/A,TRUE,"Income Statement";#N/A,#N/A,TRUE,"Statement of Cash Flows";#N/A,#N/A,TRUE,"Key Indicators"}</definedName>
    <definedName name="wrn.Financials." localSheetId="3">{#N/A,#N/A,TRUE,"Balance Sheet";#N/A,#N/A,TRUE,"Income Statement";#N/A,#N/A,TRUE,"Statement of Cash Flows";#N/A,#N/A,TRUE,"Key Indicators"}</definedName>
    <definedName name="wrn.Financials." localSheetId="10">{#N/A,#N/A,TRUE,"Balance Sheet";#N/A,#N/A,TRUE,"Income Statement";#N/A,#N/A,TRUE,"Statement of Cash Flows";#N/A,#N/A,TRUE,"Key Indicators"}</definedName>
    <definedName name="wrn.Financials." localSheetId="4">{#N/A,#N/A,TRUE,"Balance Sheet";#N/A,#N/A,TRUE,"Income Statement";#N/A,#N/A,TRUE,"Statement of Cash Flows";#N/A,#N/A,TRUE,"Key Indicators"}</definedName>
    <definedName name="wrn.Financials." localSheetId="5">{#N/A,#N/A,TRUE,"Balance Sheet";#N/A,#N/A,TRUE,"Income Statement";#N/A,#N/A,TRUE,"Statement of Cash Flows";#N/A,#N/A,TRUE,"Key Indicators"}</definedName>
    <definedName name="wrn.Financials." localSheetId="6">{#N/A,#N/A,TRUE,"Balance Sheet";#N/A,#N/A,TRUE,"Income Statement";#N/A,#N/A,TRUE,"Statement of Cash Flows";#N/A,#N/A,TRUE,"Key Indicators"}</definedName>
    <definedName name="wrn.Financials." localSheetId="7">{#N/A,#N/A,TRUE,"Balance Sheet";#N/A,#N/A,TRUE,"Income Statement";#N/A,#N/A,TRUE,"Statement of Cash Flows";#N/A,#N/A,TRUE,"Key Indicators"}</definedName>
    <definedName name="wrn.Financials." localSheetId="11">{#N/A,#N/A,TRUE,"Balance Sheet";#N/A,#N/A,TRUE,"Income Statement";#N/A,#N/A,TRUE,"Statement of Cash Flows";#N/A,#N/A,TRUE,"Key Indicators"}</definedName>
    <definedName name="wrn.Financials.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." localSheetId="1">{"glcbs",#N/A,FALSE,"GLCBS";"glccsbs",#N/A,FALSE,"GLCCSBS";"glcis",#N/A,FALSE,"GLCIS";"glccsis",#N/A,FALSE,"GLCCSIS";"glcrat1",#N/A,FALSE,"GLC-ratios1"}</definedName>
    <definedName name="wrn.glc." localSheetId="2">{"glcbs",#N/A,FALSE,"GLCBS";"glccsbs",#N/A,FALSE,"GLCCSBS";"glcis",#N/A,FALSE,"GLCIS";"glccsis",#N/A,FALSE,"GLCCSIS";"glcrat1",#N/A,FALSE,"GLC-ratios1"}</definedName>
    <definedName name="wrn.glc." localSheetId="12">{"glcbs",#N/A,FALSE,"GLCBS";"glccsbs",#N/A,FALSE,"GLCCSBS";"glcis",#N/A,FALSE,"GLCIS";"glccsis",#N/A,FALSE,"GLCCSIS";"glcrat1",#N/A,FALSE,"GLC-ratios1"}</definedName>
    <definedName name="wrn.glc." localSheetId="14">{"glcbs",#N/A,FALSE,"GLCBS";"glccsbs",#N/A,FALSE,"GLCCSBS";"glcis",#N/A,FALSE,"GLCIS";"glccsis",#N/A,FALSE,"GLCCSIS";"glcrat1",#N/A,FALSE,"GLC-ratios1"}</definedName>
    <definedName name="wrn.glc." localSheetId="3">{"glcbs",#N/A,FALSE,"GLCBS";"glccsbs",#N/A,FALSE,"GLCCSBS";"glcis",#N/A,FALSE,"GLCIS";"glccsis",#N/A,FALSE,"GLCCSIS";"glcrat1",#N/A,FALSE,"GLC-ratios1"}</definedName>
    <definedName name="wrn.glc." localSheetId="10">{"glcbs",#N/A,FALSE,"GLCBS";"glccsbs",#N/A,FALSE,"GLCCSBS";"glcis",#N/A,FALSE,"GLCIS";"glccsis",#N/A,FALSE,"GLCCSIS";"glcrat1",#N/A,FALSE,"GLC-ratios1"}</definedName>
    <definedName name="wrn.glc." localSheetId="4">{"glcbs",#N/A,FALSE,"GLCBS";"glccsbs",#N/A,FALSE,"GLCCSBS";"glcis",#N/A,FALSE,"GLCIS";"glccsis",#N/A,FALSE,"GLCCSIS";"glcrat1",#N/A,FALSE,"GLC-ratios1"}</definedName>
    <definedName name="wrn.glc." localSheetId="5">{"glcbs",#N/A,FALSE,"GLCBS";"glccsbs",#N/A,FALSE,"GLCCSBS";"glcis",#N/A,FALSE,"GLCIS";"glccsis",#N/A,FALSE,"GLCCSIS";"glcrat1",#N/A,FALSE,"GLC-ratios1"}</definedName>
    <definedName name="wrn.glc." localSheetId="6">{"glcbs",#N/A,FALSE,"GLCBS";"glccsbs",#N/A,FALSE,"GLCCSBS";"glcis",#N/A,FALSE,"GLCIS";"glccsis",#N/A,FALSE,"GLCCSIS";"glcrat1",#N/A,FALSE,"GLC-ratios1"}</definedName>
    <definedName name="wrn.glc." localSheetId="7">{"glcbs",#N/A,FALSE,"GLCBS";"glccsbs",#N/A,FALSE,"GLCCSBS";"glcis",#N/A,FALSE,"GLCIS";"glccsis",#N/A,FALSE,"GLCCSIS";"glcrat1",#N/A,FALSE,"GLC-ratios1"}</definedName>
    <definedName name="wrn.glc." localSheetId="11">{"glcbs",#N/A,FALSE,"GLCBS";"glccsbs",#N/A,FALSE,"GLCCSBS";"glcis",#N/A,FALSE,"GLCIS";"glccsis",#N/A,FALSE,"GLCCSIS";"glcrat1",#N/A,FALSE,"GLC-ratios1"}</definedName>
    <definedName name="wrn.glc.">{"glcbs",#N/A,FALSE,"GLCBS";"glccsbs",#N/A,FALSE,"GLCCSBS";"glcis",#N/A,FALSE,"GLCIS";"glccsis",#N/A,FALSE,"GLCCSIS";"glcrat1",#N/A,FALSE,"GLC-ratios1"}</definedName>
    <definedName name="wrn.glcpromonte." localSheetId="0">{"'4.1 Отдел 1'!glc1",#N/A,FALSE,"GLC";"'4.1 Отдел 1'!glc2",#N/A,FALSE,"GLC";"'4.1 Отдел 1'!glc3",#N/A,FALSE,"GLC";"'4.1 Отдел 1'!glc4",#N/A,FALSE,"GLC";"'4.1 Отдел 1'!glc5",#N/A,FALSE,"GLC"}</definedName>
    <definedName name="wrn.glcpromonte." localSheetId="1">{"'4.2 Отдел 2'!glc1",#N/A,FALSE,"GLC";"'4.2 Отдел 2'!glc2",#N/A,FALSE,"GLC";"'4.2 Отдел 2'!glc3",#N/A,FALSE,"GLC";"'4.2 Отдел 2'!glc4",#N/A,FALSE,"GLC";"'4.2 Отдел 2'!glc5",#N/A,FALSE,"GLC"}</definedName>
    <definedName name="wrn.glcpromonte.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wrn.glcpromonte.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wrn.glcpromonte.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wrn.glcpromonte.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glcpromonte." localSheetId="10">{"'Прил. 10'!glc1",#N/A,FALSE,"GLC";"'Прил. 10'!glc2",#N/A,FALSE,"GLC";"'Прил. 10'!glc3",#N/A,FALSE,"GLC";"'Прил. 10'!glc4",#N/A,FALSE,"GLC";"'Прил. 10'!glc5",#N/A,FALSE,"GLC"}</definedName>
    <definedName name="wrn.glcpromonte.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glcpromonte." localSheetId="5">{"'Прил. 3'!glc1",#N/A,FALSE,"GLC";"'Прил. 3'!glc2",#N/A,FALSE,"GLC";"'Прил. 3'!glc3",#N/A,FALSE,"GLC";"'Прил. 3'!glc4",#N/A,FALSE,"GLC";"'Прил. 3'!glc5",#N/A,FALSE,"GLC"}</definedName>
    <definedName name="wrn.glcpromonte." localSheetId="6">{"'Прил.4 РМ'!glc1",#N/A,FALSE,"GLC";"'Прил.4 РМ'!glc2",#N/A,FALSE,"GLC";"'Прил.4 РМ'!glc3",#N/A,FALSE,"GLC";"'Прил.4 РМ'!glc4",#N/A,FALSE,"GLC";"'Прил.4 РМ'!glc5",#N/A,FALSE,"GLC"}</definedName>
    <definedName name="wrn.glcpromonte.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glcpromonte.">{"glc1",#N/A,FALSE,"GLC";"glc2",#N/A,FALSE,"GLC";"glc3",#N/A,FALSE,"GLC";"glc4",#N/A,FALSE,"GLC";"glc5",#N/A,FALSE,"GLC"}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xh" localSheetId="1">#REF!</definedName>
    <definedName name="xh" localSheetId="2">#REF!</definedName>
    <definedName name="xh" localSheetId="3">#REF!</definedName>
    <definedName name="xh" localSheetId="4">#REF!</definedName>
    <definedName name="xh" localSheetId="5">#REF!</definedName>
    <definedName name="xh" localSheetId="7">#REF!</definedName>
    <definedName name="xh">#REF!</definedName>
    <definedName name="y" localSheetId="0">#REF!</definedName>
    <definedName name="y" localSheetId="1">#REF!</definedName>
    <definedName name="y" localSheetId="2">#REF!</definedName>
    <definedName name="y" localSheetId="3">#REF!</definedName>
    <definedName name="y" localSheetId="4">#REF!</definedName>
    <definedName name="y" localSheetId="7">#REF!</definedName>
    <definedName name="y">#REF!</definedName>
    <definedName name="Yamaha_26" localSheetId="0">#REF!</definedName>
    <definedName name="Yamaha_26" localSheetId="1">#REF!</definedName>
    <definedName name="Yamaha_26" localSheetId="2">#REF!</definedName>
    <definedName name="Yamaha_26" localSheetId="3">#REF!</definedName>
    <definedName name="Yamaha_26" localSheetId="4">#REF!</definedName>
    <definedName name="Yamaha_26" localSheetId="7">#REF!</definedName>
    <definedName name="Yamaha_26">#REF!</definedName>
    <definedName name="yyy" localSheetId="0">#REF!</definedName>
    <definedName name="yyy" localSheetId="1">#REF!</definedName>
    <definedName name="yyy" localSheetId="2">#REF!</definedName>
    <definedName name="yyy" localSheetId="3">#REF!</definedName>
    <definedName name="yyy" localSheetId="4">#REF!</definedName>
    <definedName name="yyy" localSheetId="7">#REF!</definedName>
    <definedName name="yyy">#REF!</definedName>
    <definedName name="ZAK1" localSheetId="0">#REF!</definedName>
    <definedName name="ZAK1" localSheetId="1">#REF!</definedName>
    <definedName name="ZAK1" localSheetId="2">#REF!</definedName>
    <definedName name="ZAK1" localSheetId="3">#REF!</definedName>
    <definedName name="ZAK1" localSheetId="4">#REF!</definedName>
    <definedName name="ZAK1" localSheetId="7">#REF!</definedName>
    <definedName name="ZAK1">#REF!</definedName>
    <definedName name="ZAK2" localSheetId="0">#REF!</definedName>
    <definedName name="ZAK2" localSheetId="1">#REF!</definedName>
    <definedName name="ZAK2" localSheetId="2">#REF!</definedName>
    <definedName name="ZAK2" localSheetId="3">#REF!</definedName>
    <definedName name="ZAK2" localSheetId="4">#REF!</definedName>
    <definedName name="ZAK2" localSheetId="7">#REF!</definedName>
    <definedName name="ZAK2">#REF!</definedName>
    <definedName name="zak3" localSheetId="0">#REF!</definedName>
    <definedName name="zak3" localSheetId="1">#REF!</definedName>
    <definedName name="zak3" localSheetId="2">#REF!</definedName>
    <definedName name="zak3" localSheetId="3">#REF!</definedName>
    <definedName name="zak3" localSheetId="4">#REF!</definedName>
    <definedName name="zak3" localSheetId="7">#REF!</definedName>
    <definedName name="zak3">#REF!</definedName>
    <definedName name="zxdc" localSheetId="0">#REF!</definedName>
    <definedName name="zxdc" localSheetId="1">#REF!</definedName>
    <definedName name="zxdc" localSheetId="2">#REF!</definedName>
    <definedName name="zxdc" localSheetId="3">#REF!</definedName>
    <definedName name="zxdc" localSheetId="4">#REF!</definedName>
    <definedName name="zxdc" localSheetId="7">#REF!</definedName>
    <definedName name="zxdc">#REF!</definedName>
    <definedName name="zzzz" localSheetId="0">#REF!</definedName>
    <definedName name="zzzz" localSheetId="1">#REF!</definedName>
    <definedName name="zzzz" localSheetId="2">#REF!</definedName>
    <definedName name="zzzz" localSheetId="3">#REF!</definedName>
    <definedName name="zzzz" localSheetId="4">#REF!</definedName>
    <definedName name="zzzz" localSheetId="7">#REF!</definedName>
    <definedName name="zzzz">#REF!</definedName>
    <definedName name="а" localSheetId="0">#REF!</definedName>
    <definedName name="а" localSheetId="1">#REF!</definedName>
    <definedName name="а" localSheetId="2">#REF!</definedName>
    <definedName name="а" localSheetId="13">#REF!</definedName>
    <definedName name="а" localSheetId="14">#REF!</definedName>
    <definedName name="а" localSheetId="3">#REF!</definedName>
    <definedName name="а" localSheetId="4">#REF!</definedName>
    <definedName name="а" localSheetId="7">#REF!</definedName>
    <definedName name="а">#REF!</definedName>
    <definedName name="А10" localSheetId="0">#REF!</definedName>
    <definedName name="А10" localSheetId="1">#REF!</definedName>
    <definedName name="А10" localSheetId="2">#REF!</definedName>
    <definedName name="А10" localSheetId="3">#REF!</definedName>
    <definedName name="А10" localSheetId="4">#REF!</definedName>
    <definedName name="А10" localSheetId="5">#REF!</definedName>
    <definedName name="А10" localSheetId="7">#REF!</definedName>
    <definedName name="А10">#REF!</definedName>
    <definedName name="а12" localSheetId="0">#REF!</definedName>
    <definedName name="а12" localSheetId="1">#REF!</definedName>
    <definedName name="а12" localSheetId="2">#REF!</definedName>
    <definedName name="а12" localSheetId="3">#REF!</definedName>
    <definedName name="а12" localSheetId="4">#REF!</definedName>
    <definedName name="а12" localSheetId="7">#REF!</definedName>
    <definedName name="а12">#REF!</definedName>
    <definedName name="а124545" localSheetId="0">#REF!</definedName>
    <definedName name="а124545" localSheetId="1">#REF!</definedName>
    <definedName name="а124545" localSheetId="2">#REF!</definedName>
    <definedName name="а124545" localSheetId="3">#REF!</definedName>
    <definedName name="а124545" localSheetId="4">#REF!</definedName>
    <definedName name="а124545" localSheetId="7">#REF!</definedName>
    <definedName name="а124545">#REF!</definedName>
    <definedName name="А15" localSheetId="0">#REF!</definedName>
    <definedName name="А15" localSheetId="1">#REF!</definedName>
    <definedName name="А15" localSheetId="2">#REF!</definedName>
    <definedName name="А15" localSheetId="3">#REF!</definedName>
    <definedName name="А15" localSheetId="4">#REF!</definedName>
    <definedName name="А15" localSheetId="7">#REF!</definedName>
    <definedName name="А15">#REF!</definedName>
    <definedName name="А2" localSheetId="0">#REF!</definedName>
    <definedName name="А2" localSheetId="1">#REF!</definedName>
    <definedName name="А2" localSheetId="2">#REF!</definedName>
    <definedName name="А2" localSheetId="3">#REF!</definedName>
    <definedName name="А2" localSheetId="4">#REF!</definedName>
    <definedName name="А2" localSheetId="7">#REF!</definedName>
    <definedName name="А2">#REF!</definedName>
    <definedName name="А34" localSheetId="0">#REF!</definedName>
    <definedName name="А34" localSheetId="1">#REF!</definedName>
    <definedName name="А34" localSheetId="2">#REF!</definedName>
    <definedName name="А34" localSheetId="3">#REF!</definedName>
    <definedName name="А34" localSheetId="4">#REF!</definedName>
    <definedName name="А34" localSheetId="7">#REF!</definedName>
    <definedName name="А34">#REF!</definedName>
    <definedName name="а35" localSheetId="0">#REF!</definedName>
    <definedName name="а35" localSheetId="1">#REF!</definedName>
    <definedName name="а35" localSheetId="2">#REF!</definedName>
    <definedName name="а35" localSheetId="3">#REF!</definedName>
    <definedName name="а35" localSheetId="4">#REF!</definedName>
    <definedName name="а35" localSheetId="7">#REF!</definedName>
    <definedName name="а35">#REF!</definedName>
    <definedName name="а36" localSheetId="0">#REF!</definedName>
    <definedName name="а36" localSheetId="1">#REF!</definedName>
    <definedName name="а36" localSheetId="2">#REF!</definedName>
    <definedName name="а36" localSheetId="3">#REF!</definedName>
    <definedName name="а36" localSheetId="4">#REF!</definedName>
    <definedName name="а36" localSheetId="7">#REF!</definedName>
    <definedName name="а36">#REF!</definedName>
    <definedName name="аа" localSheetId="0">#REF!</definedName>
    <definedName name="аа" localSheetId="1">#REF!</definedName>
    <definedName name="аа" localSheetId="2">#REF!</definedName>
    <definedName name="аа" localSheetId="3">#REF!</definedName>
    <definedName name="аа" localSheetId="4">#REF!</definedName>
    <definedName name="аа" localSheetId="7">#REF!</definedName>
    <definedName name="аа">#REF!</definedName>
    <definedName name="ааа" localSheetId="0">#REF!</definedName>
    <definedName name="ааа" localSheetId="1">#REF!</definedName>
    <definedName name="ааа" localSheetId="2">#REF!</definedName>
    <definedName name="ааа" localSheetId="13">#REF!</definedName>
    <definedName name="ааа" localSheetId="14">#REF!</definedName>
    <definedName name="ааа" localSheetId="3">#REF!</definedName>
    <definedName name="ааа" localSheetId="4">#REF!</definedName>
    <definedName name="ааа" localSheetId="7">#REF!</definedName>
    <definedName name="ааа" localSheetId="11">#REF!</definedName>
    <definedName name="ааа">#REF!</definedName>
    <definedName name="аааа" localSheetId="0">#REF!</definedName>
    <definedName name="аааа" localSheetId="1">#REF!</definedName>
    <definedName name="аааа" localSheetId="2">#REF!</definedName>
    <definedName name="аааа" localSheetId="3">#REF!</definedName>
    <definedName name="аааа" localSheetId="10">#REF!</definedName>
    <definedName name="аааа" localSheetId="4">#REF!</definedName>
    <definedName name="аааа" localSheetId="5">#REF!</definedName>
    <definedName name="аааа" localSheetId="6">#REF!</definedName>
    <definedName name="аааа" localSheetId="7">#REF!</definedName>
    <definedName name="аааа">#REF!</definedName>
    <definedName name="ааааа" localSheetId="0">#REF!</definedName>
    <definedName name="ааааа" localSheetId="1">#REF!</definedName>
    <definedName name="ааааа" localSheetId="2">#REF!</definedName>
    <definedName name="ааааа" localSheetId="3">#REF!</definedName>
    <definedName name="ааааа" localSheetId="4">#REF!</definedName>
    <definedName name="ааааа" localSheetId="7">#REF!</definedName>
    <definedName name="ааааа">#REF!</definedName>
    <definedName name="аааааа" localSheetId="0">#REF!</definedName>
    <definedName name="аааааа" localSheetId="1">#REF!</definedName>
    <definedName name="аааааа" localSheetId="2">#REF!</definedName>
    <definedName name="аааааа" localSheetId="3">#REF!</definedName>
    <definedName name="аааааа" localSheetId="4">#REF!</definedName>
    <definedName name="аааааа" localSheetId="7">#REF!</definedName>
    <definedName name="аааааа">#REF!</definedName>
    <definedName name="ааааааа" localSheetId="0">#REF!</definedName>
    <definedName name="ааааааа" localSheetId="1">#REF!</definedName>
    <definedName name="ааааааа" localSheetId="2">#REF!</definedName>
    <definedName name="ааааааа" localSheetId="3">#REF!</definedName>
    <definedName name="ааааааа" localSheetId="4">#REF!</definedName>
    <definedName name="ааааааа" localSheetId="7">#REF!</definedName>
    <definedName name="ааааааа">#REF!</definedName>
    <definedName name="аб" localSheetId="0">#REF!</definedName>
    <definedName name="аб" localSheetId="1">#REF!</definedName>
    <definedName name="аб" localSheetId="2">#REF!</definedName>
    <definedName name="аб" localSheetId="3">#REF!</definedName>
    <definedName name="аб" localSheetId="4">#REF!</definedName>
    <definedName name="аб" localSheetId="7">#REF!</definedName>
    <definedName name="аб">#REF!</definedName>
    <definedName name="абв10" localSheetId="0">#REF!</definedName>
    <definedName name="абв10" localSheetId="1">#REF!</definedName>
    <definedName name="абв10" localSheetId="2">#REF!</definedName>
    <definedName name="абв10" localSheetId="3">#REF!</definedName>
    <definedName name="абв10" localSheetId="4">#REF!</definedName>
    <definedName name="абв10" localSheetId="7">#REF!</definedName>
    <definedName name="абв10">#REF!</definedName>
    <definedName name="ав" localSheetId="0">#REF!</definedName>
    <definedName name="ав" localSheetId="1">#REF!</definedName>
    <definedName name="ав" localSheetId="2">#REF!</definedName>
    <definedName name="ав" localSheetId="3">#REF!</definedName>
    <definedName name="ав" localSheetId="4">#REF!</definedName>
    <definedName name="ав" localSheetId="7">#REF!</definedName>
    <definedName name="ав">#REF!</definedName>
    <definedName name="авввввввввввввввввввв" localSheetId="0">#REF!</definedName>
    <definedName name="авввввввввввввввввввв" localSheetId="1">#REF!</definedName>
    <definedName name="авввввввввввввввввввв" localSheetId="2">#REF!</definedName>
    <definedName name="авввввввввввввввввввв" localSheetId="3">#REF!</definedName>
    <definedName name="авввввввввввввввввввв" localSheetId="4">#REF!</definedName>
    <definedName name="авввввввввввввввввввв" localSheetId="7">#REF!</definedName>
    <definedName name="авввввввввввввввввввв">#REF!</definedName>
    <definedName name="авпявап" localSheetId="0">#REF!</definedName>
    <definedName name="авпявап" localSheetId="1">#REF!</definedName>
    <definedName name="авпявап" localSheetId="2">#REF!</definedName>
    <definedName name="авпявап" localSheetId="3">#REF!</definedName>
    <definedName name="авпявап" localSheetId="4">#REF!</definedName>
    <definedName name="авпявап" localSheetId="7">#REF!</definedName>
    <definedName name="авпявап">#REF!</definedName>
    <definedName name="авпяпав" localSheetId="0">#REF!</definedName>
    <definedName name="авпяпав" localSheetId="1">#REF!</definedName>
    <definedName name="авпяпав" localSheetId="2">#REF!</definedName>
    <definedName name="авпяпав" localSheetId="3">#REF!</definedName>
    <definedName name="авпяпав" localSheetId="4">#REF!</definedName>
    <definedName name="авпяпав" localSheetId="7">#REF!</definedName>
    <definedName name="авпяпав">#REF!</definedName>
    <definedName name="авРВп" localSheetId="0">#REF!</definedName>
    <definedName name="авРВп" localSheetId="1">#REF!</definedName>
    <definedName name="авРВп" localSheetId="2">#REF!</definedName>
    <definedName name="авРВп" localSheetId="3">#REF!</definedName>
    <definedName name="авРВп" localSheetId="4">#REF!</definedName>
    <definedName name="авРВп" localSheetId="7">#REF!</definedName>
    <definedName name="авРВп">#REF!</definedName>
    <definedName name="авс" localSheetId="0">#REF!</definedName>
    <definedName name="авс" localSheetId="1">#REF!</definedName>
    <definedName name="авс" localSheetId="2">#REF!</definedName>
    <definedName name="авс" localSheetId="3">#REF!</definedName>
    <definedName name="авс" localSheetId="4">#REF!</definedName>
    <definedName name="авс" localSheetId="7">#REF!</definedName>
    <definedName name="авс">#REF!</definedName>
    <definedName name="аглвг" localSheetId="0">#REF!</definedName>
    <definedName name="аглвг" localSheetId="1">#REF!</definedName>
    <definedName name="аглвг" localSheetId="2">#REF!</definedName>
    <definedName name="аглвг" localSheetId="3">#REF!</definedName>
    <definedName name="аглвг" localSheetId="4">#REF!</definedName>
    <definedName name="аглвг" localSheetId="7">#REF!</definedName>
    <definedName name="аглвг">#REF!</definedName>
    <definedName name="админ" localSheetId="0">#REF!</definedName>
    <definedName name="админ" localSheetId="1">#REF!</definedName>
    <definedName name="админ" localSheetId="2">#REF!</definedName>
    <definedName name="админ" localSheetId="3">#REF!</definedName>
    <definedName name="админ" localSheetId="4">#REF!</definedName>
    <definedName name="админ" localSheetId="7">#REF!</definedName>
    <definedName name="админ">#REF!</definedName>
    <definedName name="аднг" localSheetId="0">#REF!</definedName>
    <definedName name="аднг" localSheetId="1">#REF!</definedName>
    <definedName name="аднг" localSheetId="2">#REF!</definedName>
    <definedName name="аднг" localSheetId="3">#REF!</definedName>
    <definedName name="аднг" localSheetId="4">#REF!</definedName>
    <definedName name="аднг" localSheetId="7">#REF!</definedName>
    <definedName name="аднг">#REF!</definedName>
    <definedName name="адоад" localSheetId="0">#REF!</definedName>
    <definedName name="адоад" localSheetId="1">#REF!</definedName>
    <definedName name="адоад" localSheetId="2">#REF!</definedName>
    <definedName name="адоад" localSheetId="3">#REF!</definedName>
    <definedName name="адоад" localSheetId="4">#REF!</definedName>
    <definedName name="адоад" localSheetId="7">#REF!</definedName>
    <definedName name="адоад">#REF!</definedName>
    <definedName name="адожд" localSheetId="0">#REF!</definedName>
    <definedName name="адожд" localSheetId="1">#REF!</definedName>
    <definedName name="адожд" localSheetId="2">#REF!</definedName>
    <definedName name="адожд" localSheetId="3">#REF!</definedName>
    <definedName name="адожд" localSheetId="4">#REF!</definedName>
    <definedName name="адожд" localSheetId="7">#REF!</definedName>
    <definedName name="адожд">#REF!</definedName>
    <definedName name="аервенрвперпар" localSheetId="3">#REF!</definedName>
    <definedName name="аервенрвперпар" localSheetId="4">#REF!</definedName>
    <definedName name="аервенрвперпар">#REF!</definedName>
    <definedName name="АКСТ">#REF!</definedName>
    <definedName name="ало" localSheetId="0">#REF!</definedName>
    <definedName name="ало" localSheetId="1">#REF!</definedName>
    <definedName name="ало" localSheetId="2">#REF!</definedName>
    <definedName name="ало" localSheetId="3">#REF!</definedName>
    <definedName name="ало" localSheetId="4">#REF!</definedName>
    <definedName name="ало" localSheetId="5">#REF!</definedName>
    <definedName name="ало" localSheetId="7">#REF!</definedName>
    <definedName name="ало">#REF!</definedName>
    <definedName name="Алтайский_край" localSheetId="0">#REF!</definedName>
    <definedName name="Алтайский_край" localSheetId="1">#REF!</definedName>
    <definedName name="Алтайский_край" localSheetId="2">#REF!</definedName>
    <definedName name="Алтайский_край" localSheetId="3">#REF!</definedName>
    <definedName name="Алтайский_край" localSheetId="4">#REF!</definedName>
    <definedName name="Алтайский_край" localSheetId="7">#REF!</definedName>
    <definedName name="Алтайский_край">#REF!</definedName>
    <definedName name="Алтайский_край_1" localSheetId="0">#REF!</definedName>
    <definedName name="Алтайский_край_1" localSheetId="1">#REF!</definedName>
    <definedName name="Алтайский_край_1" localSheetId="2">#REF!</definedName>
    <definedName name="Алтайский_край_1" localSheetId="3">#REF!</definedName>
    <definedName name="Алтайский_край_1" localSheetId="4">#REF!</definedName>
    <definedName name="Алтайский_край_1" localSheetId="7">#REF!</definedName>
    <definedName name="Алтайский_край_1">#REF!</definedName>
    <definedName name="аморт" localSheetId="3">#REF!</definedName>
    <definedName name="аморт" localSheetId="4">#REF!</definedName>
    <definedName name="аморт">#REF!</definedName>
    <definedName name="Амортизация" localSheetId="3">#REF!</definedName>
    <definedName name="Амортизация" localSheetId="4">#REF!</definedName>
    <definedName name="Амортизация">#REF!</definedName>
    <definedName name="АмортизацияНМА" localSheetId="3">#REF!</definedName>
    <definedName name="АмортизацияНМА" localSheetId="4">#REF!</definedName>
    <definedName name="АмортизацияНМА">#REF!</definedName>
    <definedName name="Амурская_область" localSheetId="0">#REF!</definedName>
    <definedName name="Амурская_область" localSheetId="1">#REF!</definedName>
    <definedName name="Амурская_область" localSheetId="2">#REF!</definedName>
    <definedName name="Амурская_область" localSheetId="3">#REF!</definedName>
    <definedName name="Амурская_область" localSheetId="4">#REF!</definedName>
    <definedName name="Амурская_область" localSheetId="7">#REF!</definedName>
    <definedName name="Амурская_область">#REF!</definedName>
    <definedName name="Амурская_область_1" localSheetId="0">#REF!</definedName>
    <definedName name="Амурская_область_1" localSheetId="1">#REF!</definedName>
    <definedName name="Амурская_область_1" localSheetId="2">#REF!</definedName>
    <definedName name="Амурская_область_1" localSheetId="3">#REF!</definedName>
    <definedName name="Амурская_область_1" localSheetId="4">#REF!</definedName>
    <definedName name="Амурская_область_1" localSheetId="7">#REF!</definedName>
    <definedName name="Амурская_область_1">#REF!</definedName>
    <definedName name="ангданга" localSheetId="0">#REF!</definedName>
    <definedName name="ангданга" localSheetId="1">#REF!</definedName>
    <definedName name="ангданга" localSheetId="2">#REF!</definedName>
    <definedName name="ангданга" localSheetId="3">#REF!</definedName>
    <definedName name="ангданга" localSheetId="4">#REF!</definedName>
    <definedName name="ангданга" localSheetId="7">#REF!</definedName>
    <definedName name="ангданга">#REF!</definedName>
    <definedName name="ангщ" localSheetId="0">#REF!</definedName>
    <definedName name="ангщ" localSheetId="1">#REF!</definedName>
    <definedName name="ангщ" localSheetId="2">#REF!</definedName>
    <definedName name="ангщ" localSheetId="3">#REF!</definedName>
    <definedName name="ангщ" localSheetId="4">#REF!</definedName>
    <definedName name="ангщ" localSheetId="7">#REF!</definedName>
    <definedName name="ангщ">#REF!</definedName>
    <definedName name="анд" localSheetId="0">#REF!</definedName>
    <definedName name="анд" localSheetId="1">#REF!</definedName>
    <definedName name="анд" localSheetId="2">#REF!</definedName>
    <definedName name="анд" localSheetId="3">#REF!</definedName>
    <definedName name="анд" localSheetId="4">#REF!</definedName>
    <definedName name="анд" localSheetId="7">#REF!</definedName>
    <definedName name="анд">#REF!</definedName>
    <definedName name="анол" localSheetId="0">#REF!</definedName>
    <definedName name="анол" localSheetId="1">#REF!</definedName>
    <definedName name="анол" localSheetId="2">#REF!</definedName>
    <definedName name="анол" localSheetId="3">#REF!</definedName>
    <definedName name="анол" localSheetId="4">#REF!</definedName>
    <definedName name="анол" localSheetId="5">#REF!</definedName>
    <definedName name="анол" localSheetId="7">#REF!</definedName>
    <definedName name="анол">#REF!</definedName>
    <definedName name="аода" localSheetId="0">#REF!</definedName>
    <definedName name="аода" localSheetId="1">#REF!</definedName>
    <definedName name="аода" localSheetId="2">#REF!</definedName>
    <definedName name="аода" localSheetId="3">#REF!</definedName>
    <definedName name="аода" localSheetId="4">#REF!</definedName>
    <definedName name="аода" localSheetId="5">#REF!</definedName>
    <definedName name="аода" localSheetId="7">#REF!</definedName>
    <definedName name="аода">#REF!</definedName>
    <definedName name="аодадо" localSheetId="0">#REF!</definedName>
    <definedName name="аодадо" localSheetId="1">#REF!</definedName>
    <definedName name="аодадо" localSheetId="2">#REF!</definedName>
    <definedName name="аодадо" localSheetId="3">#REF!</definedName>
    <definedName name="аодадо" localSheetId="4">#REF!</definedName>
    <definedName name="аодадо" localSheetId="7">#REF!</definedName>
    <definedName name="аодадо">#REF!</definedName>
    <definedName name="аодра" localSheetId="0">#REF!</definedName>
    <definedName name="аодра" localSheetId="1">#REF!</definedName>
    <definedName name="аодра" localSheetId="2">#REF!</definedName>
    <definedName name="аодра" localSheetId="3">#REF!</definedName>
    <definedName name="аодра" localSheetId="4">#REF!</definedName>
    <definedName name="аодра" localSheetId="7">#REF!</definedName>
    <definedName name="аодра">#REF!</definedName>
    <definedName name="аопы" localSheetId="0">#REF!</definedName>
    <definedName name="аопы" localSheetId="1">#REF!</definedName>
    <definedName name="аопы" localSheetId="2">#REF!</definedName>
    <definedName name="аопы" localSheetId="3">#REF!</definedName>
    <definedName name="аопы" localSheetId="4">#REF!</definedName>
    <definedName name="аопы" localSheetId="5">#REF!</definedName>
    <definedName name="аопы" localSheetId="7">#REF!</definedName>
    <definedName name="аопы">#REF!</definedName>
    <definedName name="аопыао" localSheetId="0">#REF!</definedName>
    <definedName name="аопыао" localSheetId="1">#REF!</definedName>
    <definedName name="аопыао" localSheetId="2">#REF!</definedName>
    <definedName name="аопыао" localSheetId="3">#REF!</definedName>
    <definedName name="аопыао" localSheetId="4">#REF!</definedName>
    <definedName name="аопыао" localSheetId="7">#REF!</definedName>
    <definedName name="аопыао">#REF!</definedName>
    <definedName name="аоыао" localSheetId="0">#REF!</definedName>
    <definedName name="аоыао" localSheetId="1">#REF!</definedName>
    <definedName name="аоыао" localSheetId="2">#REF!</definedName>
    <definedName name="аоыао" localSheetId="3">#REF!</definedName>
    <definedName name="аоыао" localSheetId="4">#REF!</definedName>
    <definedName name="аоыао" localSheetId="7">#REF!</definedName>
    <definedName name="аоыао">#REF!</definedName>
    <definedName name="ап" localSheetId="0">#REF!</definedName>
    <definedName name="ап" localSheetId="1">#REF!</definedName>
    <definedName name="ап" localSheetId="2">#REF!</definedName>
    <definedName name="ап" localSheetId="3">#REF!</definedName>
    <definedName name="ап" localSheetId="4">#REF!</definedName>
    <definedName name="ап" localSheetId="7">#REF!</definedName>
    <definedName name="ап">#REF!</definedName>
    <definedName name="ап12" localSheetId="0">#REF!</definedName>
    <definedName name="ап12" localSheetId="1">#REF!</definedName>
    <definedName name="ап12" localSheetId="2">#REF!</definedName>
    <definedName name="ап12" localSheetId="3">#REF!</definedName>
    <definedName name="ап12" localSheetId="4">#REF!</definedName>
    <definedName name="ап12" localSheetId="7">#REF!</definedName>
    <definedName name="ап12">#REF!</definedName>
    <definedName name="апоап" localSheetId="0">#REF!</definedName>
    <definedName name="апоап" localSheetId="1">#REF!</definedName>
    <definedName name="апоап" localSheetId="2">#REF!</definedName>
    <definedName name="апоап" localSheetId="3">#REF!</definedName>
    <definedName name="апоап" localSheetId="4">#REF!</definedName>
    <definedName name="апоап" localSheetId="7">#REF!</definedName>
    <definedName name="апоап">#REF!</definedName>
    <definedName name="аповоп" localSheetId="0">#REF!</definedName>
    <definedName name="аповоп" localSheetId="1">#REF!</definedName>
    <definedName name="аповоп" localSheetId="2">#REF!</definedName>
    <definedName name="аповоп" localSheetId="3">#REF!</definedName>
    <definedName name="аповоп" localSheetId="4">#REF!</definedName>
    <definedName name="аповоп" localSheetId="7">#REF!</definedName>
    <definedName name="аповоп">#REF!</definedName>
    <definedName name="апопр" localSheetId="0">#REF!</definedName>
    <definedName name="апопр" localSheetId="1">#REF!</definedName>
    <definedName name="апопр" localSheetId="2">#REF!</definedName>
    <definedName name="апопр" localSheetId="3">#REF!</definedName>
    <definedName name="апопр" localSheetId="4">#REF!</definedName>
    <definedName name="апопр" localSheetId="7">#REF!</definedName>
    <definedName name="апопр">#REF!</definedName>
    <definedName name="апорапо" localSheetId="0">#REF!</definedName>
    <definedName name="апорапо" localSheetId="1">#REF!</definedName>
    <definedName name="апорапо" localSheetId="2">#REF!</definedName>
    <definedName name="апорапо" localSheetId="3">#REF!</definedName>
    <definedName name="апорапо" localSheetId="4">#REF!</definedName>
    <definedName name="апорапо" localSheetId="7">#REF!</definedName>
    <definedName name="апорапо">#REF!</definedName>
    <definedName name="апотиа" localSheetId="0">#REF!</definedName>
    <definedName name="апотиа" localSheetId="1">#REF!</definedName>
    <definedName name="апотиа" localSheetId="2">#REF!</definedName>
    <definedName name="апотиа" localSheetId="3">#REF!</definedName>
    <definedName name="апотиа" localSheetId="4">#REF!</definedName>
    <definedName name="апотиа" localSheetId="7">#REF!</definedName>
    <definedName name="апотиа">#REF!</definedName>
    <definedName name="апоыа" localSheetId="0">#REF!</definedName>
    <definedName name="апоыа" localSheetId="1">#REF!</definedName>
    <definedName name="апоыа" localSheetId="2">#REF!</definedName>
    <definedName name="апоыа" localSheetId="3">#REF!</definedName>
    <definedName name="апоыа" localSheetId="4">#REF!</definedName>
    <definedName name="апоыа" localSheetId="7">#REF!</definedName>
    <definedName name="апоыа">#REF!</definedName>
    <definedName name="апоыаоп" localSheetId="0">#REF!</definedName>
    <definedName name="апоыаоп" localSheetId="1">#REF!</definedName>
    <definedName name="апоыаоп" localSheetId="2">#REF!</definedName>
    <definedName name="апоыаоп" localSheetId="3">#REF!</definedName>
    <definedName name="апоыаоп" localSheetId="4">#REF!</definedName>
    <definedName name="апоыаоп" localSheetId="7">#REF!</definedName>
    <definedName name="апоыаоп">#REF!</definedName>
    <definedName name="апоыапо" localSheetId="0">#REF!</definedName>
    <definedName name="апоыапо" localSheetId="1">#REF!</definedName>
    <definedName name="апоыапо" localSheetId="2">#REF!</definedName>
    <definedName name="апоыапо" localSheetId="3">#REF!</definedName>
    <definedName name="апоыапо" localSheetId="4">#REF!</definedName>
    <definedName name="апоыапо" localSheetId="7">#REF!</definedName>
    <definedName name="апоыапо">#REF!</definedName>
    <definedName name="апоыоо" localSheetId="0">#REF!</definedName>
    <definedName name="апоыоо" localSheetId="1">#REF!</definedName>
    <definedName name="апоыоо" localSheetId="2">#REF!</definedName>
    <definedName name="апоыоо" localSheetId="3">#REF!</definedName>
    <definedName name="апоыоо" localSheetId="4">#REF!</definedName>
    <definedName name="апоыоо" localSheetId="7">#REF!</definedName>
    <definedName name="апоыоо">#REF!</definedName>
    <definedName name="аправи" localSheetId="0">#REF!</definedName>
    <definedName name="аправи" localSheetId="1">#REF!</definedName>
    <definedName name="аправи" localSheetId="2">#REF!</definedName>
    <definedName name="аправи" localSheetId="3">#REF!</definedName>
    <definedName name="аправи" localSheetId="4">#REF!</definedName>
    <definedName name="аправи" localSheetId="5">#REF!</definedName>
    <definedName name="аправи" localSheetId="7">#REF!</definedName>
    <definedName name="аправи">#REF!</definedName>
    <definedName name="апрво" localSheetId="0">#REF!</definedName>
    <definedName name="апрво" localSheetId="1">#REF!</definedName>
    <definedName name="апрво" localSheetId="2">#REF!</definedName>
    <definedName name="апрво" localSheetId="3">#REF!</definedName>
    <definedName name="апрво" localSheetId="4">#REF!</definedName>
    <definedName name="апрво" localSheetId="7">#REF!</definedName>
    <definedName name="апрво">#REF!</definedName>
    <definedName name="апрыа" localSheetId="0">#REF!</definedName>
    <definedName name="апрыа" localSheetId="1">#REF!</definedName>
    <definedName name="апрыа" localSheetId="2">#REF!</definedName>
    <definedName name="апрыа" localSheetId="3">#REF!</definedName>
    <definedName name="апрыа" localSheetId="4">#REF!</definedName>
    <definedName name="апрыа" localSheetId="7">#REF!</definedName>
    <definedName name="апрыа">#REF!</definedName>
    <definedName name="апыо" localSheetId="0">#REF!</definedName>
    <definedName name="апыо" localSheetId="1">#REF!</definedName>
    <definedName name="апыо" localSheetId="2">#REF!</definedName>
    <definedName name="апыо" localSheetId="3">#REF!</definedName>
    <definedName name="апыо" localSheetId="4">#REF!</definedName>
    <definedName name="апыо" localSheetId="5">#REF!</definedName>
    <definedName name="апыо" localSheetId="7">#REF!</definedName>
    <definedName name="апыо">#REF!</definedName>
    <definedName name="апырр" localSheetId="0">#REF!</definedName>
    <definedName name="апырр" localSheetId="1">#REF!</definedName>
    <definedName name="апырр" localSheetId="2">#REF!</definedName>
    <definedName name="апырр" localSheetId="3">#REF!</definedName>
    <definedName name="апырр" localSheetId="4">#REF!</definedName>
    <definedName name="апырр" localSheetId="7">#REF!</definedName>
    <definedName name="апырр">#REF!</definedName>
    <definedName name="араера" localSheetId="0">#REF!</definedName>
    <definedName name="араера" localSheetId="1">#REF!</definedName>
    <definedName name="араера" localSheetId="2">#REF!</definedName>
    <definedName name="араера" localSheetId="3">#REF!</definedName>
    <definedName name="араера" localSheetId="4">#REF!</definedName>
    <definedName name="араера" localSheetId="7">#REF!</definedName>
    <definedName name="араера">#REF!</definedName>
    <definedName name="арбь" localSheetId="0">#REF!</definedName>
    <definedName name="арбь" localSheetId="1">#REF!</definedName>
    <definedName name="арбь" localSheetId="2">#REF!</definedName>
    <definedName name="арбь" localSheetId="3">#REF!</definedName>
    <definedName name="арбь" localSheetId="4">#REF!</definedName>
    <definedName name="арбь" localSheetId="7">#REF!</definedName>
    <definedName name="арбь">#REF!</definedName>
    <definedName name="арл" localSheetId="0">#REF!</definedName>
    <definedName name="арл" localSheetId="1">#REF!</definedName>
    <definedName name="арл" localSheetId="2">#REF!</definedName>
    <definedName name="арл" localSheetId="3">#REF!</definedName>
    <definedName name="арл" localSheetId="4">#REF!</definedName>
    <definedName name="арл" localSheetId="7">#REF!</definedName>
    <definedName name="арл">#REF!</definedName>
    <definedName name="аро" localSheetId="0">#REF!</definedName>
    <definedName name="аро" localSheetId="1">#REF!</definedName>
    <definedName name="аро" localSheetId="2">#REF!</definedName>
    <definedName name="аро" localSheetId="3">#REF!</definedName>
    <definedName name="аро" localSheetId="4">#REF!</definedName>
    <definedName name="аро" localSheetId="5">#REF!</definedName>
    <definedName name="аро" localSheetId="7">#REF!</definedName>
    <definedName name="аро">#REF!</definedName>
    <definedName name="ародар" localSheetId="0">#REF!</definedName>
    <definedName name="ародар" localSheetId="1">#REF!</definedName>
    <definedName name="ародар" localSheetId="2">#REF!</definedName>
    <definedName name="ародар" localSheetId="3">#REF!</definedName>
    <definedName name="ародар" localSheetId="4">#REF!</definedName>
    <definedName name="ародар" localSheetId="7">#REF!</definedName>
    <definedName name="ародар">#REF!</definedName>
    <definedName name="ародарод" localSheetId="0">#REF!</definedName>
    <definedName name="ародарод" localSheetId="1">#REF!</definedName>
    <definedName name="ародарод" localSheetId="2">#REF!</definedName>
    <definedName name="ародарод" localSheetId="3">#REF!</definedName>
    <definedName name="ародарод" localSheetId="4">#REF!</definedName>
    <definedName name="ародарод" localSheetId="5">#REF!</definedName>
    <definedName name="ародарод" localSheetId="7">#REF!</definedName>
    <definedName name="ародарод">#REF!</definedName>
    <definedName name="ародра" localSheetId="0">#REF!</definedName>
    <definedName name="ародра" localSheetId="1">#REF!</definedName>
    <definedName name="ародра" localSheetId="2">#REF!</definedName>
    <definedName name="ародра" localSheetId="3">#REF!</definedName>
    <definedName name="ародра" localSheetId="4">#REF!</definedName>
    <definedName name="ародра" localSheetId="7">#REF!</definedName>
    <definedName name="ародра">#REF!</definedName>
    <definedName name="арол" localSheetId="0">#REF!</definedName>
    <definedName name="арол" localSheetId="1">#REF!</definedName>
    <definedName name="арол" localSheetId="2">#REF!</definedName>
    <definedName name="арол" localSheetId="3">#REF!</definedName>
    <definedName name="арол" localSheetId="4">#REF!</definedName>
    <definedName name="арол" localSheetId="7">#REF!</definedName>
    <definedName name="арол">#REF!</definedName>
    <definedName name="аролаол" localSheetId="0">#REF!</definedName>
    <definedName name="аролаол" localSheetId="1">#REF!</definedName>
    <definedName name="аролаол" localSheetId="2">#REF!</definedName>
    <definedName name="аролаол" localSheetId="3">#REF!</definedName>
    <definedName name="аролаол" localSheetId="4">#REF!</definedName>
    <definedName name="аролаол" localSheetId="7">#REF!</definedName>
    <definedName name="аролаол">#REF!</definedName>
    <definedName name="арпа" localSheetId="0">#REF!</definedName>
    <definedName name="арпа" localSheetId="1">#REF!</definedName>
    <definedName name="арпа" localSheetId="2">#REF!</definedName>
    <definedName name="арпа" localSheetId="3">#REF!</definedName>
    <definedName name="арпа" localSheetId="4">#REF!</definedName>
    <definedName name="арпа" localSheetId="7">#REF!</definedName>
    <definedName name="арпа">#REF!</definedName>
    <definedName name="Архангельская_область" localSheetId="0">#REF!</definedName>
    <definedName name="Архангельская_область" localSheetId="1">#REF!</definedName>
    <definedName name="Архангельская_область" localSheetId="2">#REF!</definedName>
    <definedName name="Архангельская_область" localSheetId="3">#REF!</definedName>
    <definedName name="Архангельская_область" localSheetId="4">#REF!</definedName>
    <definedName name="Архангельская_область" localSheetId="7">#REF!</definedName>
    <definedName name="Архангельская_область">#REF!</definedName>
    <definedName name="Архангельская_область_1" localSheetId="0">#REF!</definedName>
    <definedName name="Архангельская_область_1" localSheetId="1">#REF!</definedName>
    <definedName name="Архангельская_область_1" localSheetId="2">#REF!</definedName>
    <definedName name="Архангельская_область_1" localSheetId="3">#REF!</definedName>
    <definedName name="Архангельская_область_1" localSheetId="4">#REF!</definedName>
    <definedName name="Архангельская_область_1" localSheetId="7">#REF!</definedName>
    <definedName name="Архангельская_область_1">#REF!</definedName>
    <definedName name="Астраханская_область" localSheetId="0">#REF!</definedName>
    <definedName name="Астраханская_область" localSheetId="1">#REF!</definedName>
    <definedName name="Астраханская_область" localSheetId="2">#REF!</definedName>
    <definedName name="Астраханская_область" localSheetId="3">#REF!</definedName>
    <definedName name="Астраханская_область" localSheetId="4">#REF!</definedName>
    <definedName name="Астраханская_область" localSheetId="5">#REF!</definedName>
    <definedName name="Астраханская_область" localSheetId="7">#REF!</definedName>
    <definedName name="Астраханская_область">#REF!</definedName>
    <definedName name="АСУТП" localSheetId="0">#REF!</definedName>
    <definedName name="АСУТП" localSheetId="1">#REF!</definedName>
    <definedName name="АСУТП" localSheetId="2">#REF!</definedName>
    <definedName name="АСУТП" localSheetId="3">#REF!</definedName>
    <definedName name="АСУТП" localSheetId="4">#REF!</definedName>
    <definedName name="АСУТП" localSheetId="7">#REF!</definedName>
    <definedName name="АСУТП">#REF!</definedName>
    <definedName name="аыв" localSheetId="0">#REF!</definedName>
    <definedName name="аыв" localSheetId="1">#REF!</definedName>
    <definedName name="аыв" localSheetId="2">#REF!</definedName>
    <definedName name="аыв" localSheetId="3">#REF!</definedName>
    <definedName name="аыв" localSheetId="4">#REF!</definedName>
    <definedName name="аыв" localSheetId="5">#REF!</definedName>
    <definedName name="аыв" localSheetId="7">#REF!</definedName>
    <definedName name="аыв">#REF!</definedName>
    <definedName name="аыоап" localSheetId="0">#REF!</definedName>
    <definedName name="аыоап" localSheetId="1">#REF!</definedName>
    <definedName name="аыоап" localSheetId="2">#REF!</definedName>
    <definedName name="аыоап" localSheetId="3">#REF!</definedName>
    <definedName name="аыоап" localSheetId="4">#REF!</definedName>
    <definedName name="аыоап" localSheetId="7">#REF!</definedName>
    <definedName name="аыоап">#REF!</definedName>
    <definedName name="аыоапо" localSheetId="0">#REF!</definedName>
    <definedName name="аыоапо" localSheetId="1">#REF!</definedName>
    <definedName name="аыоапо" localSheetId="2">#REF!</definedName>
    <definedName name="аыоапо" localSheetId="3">#REF!</definedName>
    <definedName name="аыоапо" localSheetId="4">#REF!</definedName>
    <definedName name="аыоапо" localSheetId="7">#REF!</definedName>
    <definedName name="аыоапо">#REF!</definedName>
    <definedName name="аыопыао" localSheetId="0">#REF!</definedName>
    <definedName name="аыопыао" localSheetId="1">#REF!</definedName>
    <definedName name="аыопыао" localSheetId="2">#REF!</definedName>
    <definedName name="аыопыао" localSheetId="3">#REF!</definedName>
    <definedName name="аыопыао" localSheetId="4">#REF!</definedName>
    <definedName name="аыопыао" localSheetId="7">#REF!</definedName>
    <definedName name="аыопыао">#REF!</definedName>
    <definedName name="аыпрыпр" localSheetId="0">#REF!</definedName>
    <definedName name="аыпрыпр" localSheetId="1">#REF!</definedName>
    <definedName name="аыпрыпр" localSheetId="2">#REF!</definedName>
    <definedName name="аыпрыпр" localSheetId="3">#REF!</definedName>
    <definedName name="аыпрыпр" localSheetId="4">#REF!</definedName>
    <definedName name="аыпрыпр" localSheetId="5">#REF!</definedName>
    <definedName name="аыпрыпр" localSheetId="7">#REF!</definedName>
    <definedName name="аыпрыпр">#REF!</definedName>
    <definedName name="б" localSheetId="0">#REF!</definedName>
    <definedName name="б" localSheetId="1">#REF!</definedName>
    <definedName name="б" localSheetId="2">#REF!</definedName>
    <definedName name="б" localSheetId="3">#REF!</definedName>
    <definedName name="б" localSheetId="4">#REF!</definedName>
    <definedName name="б" localSheetId="5">#REF!</definedName>
    <definedName name="б" localSheetId="7">#REF!</definedName>
    <definedName name="б">#REF!</definedName>
    <definedName name="_xlnm.Database" localSheetId="0">#REF!</definedName>
    <definedName name="_xlnm.Database" localSheetId="1">#REF!</definedName>
    <definedName name="_xlnm.Database" localSheetId="2">#REF!</definedName>
    <definedName name="_xlnm.Database" localSheetId="3">#REF!</definedName>
    <definedName name="_xlnm.Database" localSheetId="4">#REF!</definedName>
    <definedName name="_xlnm.Database" localSheetId="7">#REF!</definedName>
    <definedName name="_xlnm.Database">#REF!</definedName>
    <definedName name="баир" localSheetId="3">#REF!</definedName>
    <definedName name="баир" localSheetId="4">#REF!</definedName>
    <definedName name="баир">#REF!</definedName>
    <definedName name="БАК2" localSheetId="0">#REF!</definedName>
    <definedName name="БАК2" localSheetId="1">#REF!</definedName>
    <definedName name="БАК2" localSheetId="2">#REF!</definedName>
    <definedName name="БАК2" localSheetId="3">#REF!</definedName>
    <definedName name="БАК2" localSheetId="4">#REF!</definedName>
    <definedName name="БАК2" localSheetId="7">#REF!</definedName>
    <definedName name="БАК2">#REF!</definedName>
    <definedName name="Белгородская_область" localSheetId="0">#REF!</definedName>
    <definedName name="Белгородская_область" localSheetId="1">#REF!</definedName>
    <definedName name="Белгородская_область" localSheetId="2">#REF!</definedName>
    <definedName name="Белгородская_область" localSheetId="3">#REF!</definedName>
    <definedName name="Белгородская_область" localSheetId="4">#REF!</definedName>
    <definedName name="Белгородская_область" localSheetId="7">#REF!</definedName>
    <definedName name="Белгородская_область">#REF!</definedName>
    <definedName name="блр4545" localSheetId="0">#REF!</definedName>
    <definedName name="блр4545" localSheetId="1">#REF!</definedName>
    <definedName name="блр4545" localSheetId="2">#REF!</definedName>
    <definedName name="блр4545" localSheetId="3">#REF!</definedName>
    <definedName name="блр4545" localSheetId="4">#REF!</definedName>
    <definedName name="блр4545" localSheetId="7">#REF!</definedName>
    <definedName name="блр4545">#REF!</definedName>
    <definedName name="Больш" localSheetId="0">#REF!</definedName>
    <definedName name="Больш" localSheetId="1">#REF!</definedName>
    <definedName name="Больш" localSheetId="2">#REF!</definedName>
    <definedName name="Больш" localSheetId="3">#REF!</definedName>
    <definedName name="Больш" localSheetId="4">#REF!</definedName>
    <definedName name="Больш" localSheetId="5">#REF!</definedName>
    <definedName name="Больш" localSheetId="7">#REF!</definedName>
    <definedName name="Больш">#REF!</definedName>
    <definedName name="бпрбь" localSheetId="0">#REF!</definedName>
    <definedName name="бпрбь" localSheetId="1">#REF!</definedName>
    <definedName name="бпрбь" localSheetId="2">#REF!</definedName>
    <definedName name="бпрбь" localSheetId="3">#REF!</definedName>
    <definedName name="бпрбь" localSheetId="4">#REF!</definedName>
    <definedName name="бпрбь" localSheetId="7">#REF!</definedName>
    <definedName name="бпрбь">#REF!</definedName>
    <definedName name="Брянская_область" localSheetId="0">#REF!</definedName>
    <definedName name="Брянская_область" localSheetId="1">#REF!</definedName>
    <definedName name="Брянская_область" localSheetId="2">#REF!</definedName>
    <definedName name="Брянская_область" localSheetId="3">#REF!</definedName>
    <definedName name="Брянская_область" localSheetId="4">#REF!</definedName>
    <definedName name="Брянская_область" localSheetId="7">#REF!</definedName>
    <definedName name="Брянская_область">#REF!</definedName>
    <definedName name="Буровой_понтон" localSheetId="0">#REF!</definedName>
    <definedName name="Буровой_понтон" localSheetId="1">#REF!</definedName>
    <definedName name="Буровой_понтон" localSheetId="2">#REF!</definedName>
    <definedName name="Буровой_понтон" localSheetId="3">#REF!</definedName>
    <definedName name="Буровой_понтон" localSheetId="4">#REF!</definedName>
    <definedName name="Буровой_понтон" localSheetId="7">#REF!</definedName>
    <definedName name="Буровой_понтон">#REF!</definedName>
    <definedName name="быч">#REF!</definedName>
    <definedName name="бьюждж" localSheetId="0">#REF!</definedName>
    <definedName name="бьюждж" localSheetId="1">#REF!</definedName>
    <definedName name="бьюждж" localSheetId="2">#REF!</definedName>
    <definedName name="бьюждж" localSheetId="3">#REF!</definedName>
    <definedName name="бьюждж" localSheetId="4">#REF!</definedName>
    <definedName name="бьюждж" localSheetId="5">#REF!</definedName>
    <definedName name="бьюждж" localSheetId="7">#REF!</definedName>
    <definedName name="бьюждж">#REF!</definedName>
    <definedName name="бю.бю." localSheetId="0">#REF!</definedName>
    <definedName name="бю.бю." localSheetId="1">#REF!</definedName>
    <definedName name="бю.бю." localSheetId="2">#REF!</definedName>
    <definedName name="бю.бю." localSheetId="3">#REF!</definedName>
    <definedName name="бю.бю." localSheetId="4">#REF!</definedName>
    <definedName name="бю.бю." localSheetId="7">#REF!</definedName>
    <definedName name="бю.бю.">#REF!</definedName>
    <definedName name="в" localSheetId="0">#REF!</definedName>
    <definedName name="в" localSheetId="1">#REF!</definedName>
    <definedName name="в" localSheetId="2">#REF!</definedName>
    <definedName name="в" localSheetId="3">#REF!</definedName>
    <definedName name="в" localSheetId="4">#REF!</definedName>
    <definedName name="в" localSheetId="7">#REF!</definedName>
    <definedName name="в">#REF!</definedName>
    <definedName name="В5" localSheetId="0">#REF!</definedName>
    <definedName name="В5" localSheetId="1">#REF!</definedName>
    <definedName name="В5" localSheetId="2">#REF!</definedName>
    <definedName name="В5" localSheetId="3">#REF!</definedName>
    <definedName name="В5" localSheetId="4">#REF!</definedName>
    <definedName name="В5" localSheetId="7">#REF!</definedName>
    <definedName name="В5">#REF!</definedName>
    <definedName name="Ва" localSheetId="0">#REF!</definedName>
    <definedName name="Ва" localSheetId="1">#REF!</definedName>
    <definedName name="Ва" localSheetId="2">#REF!</definedName>
    <definedName name="Ва" localSheetId="3">#REF!</definedName>
    <definedName name="Ва" localSheetId="4">#REF!</definedName>
    <definedName name="Ва" localSheetId="7">#REF!</definedName>
    <definedName name="Ва">#REF!</definedName>
    <definedName name="ва3" localSheetId="0">#REF!</definedName>
    <definedName name="ва3" localSheetId="1">#REF!</definedName>
    <definedName name="ва3" localSheetId="2">#REF!</definedName>
    <definedName name="ва3" localSheetId="3">#REF!</definedName>
    <definedName name="ва3" localSheetId="4">#REF!</definedName>
    <definedName name="ва3" localSheetId="7">#REF!</definedName>
    <definedName name="ва3">#REF!</definedName>
    <definedName name="вава" localSheetId="0">#REF!</definedName>
    <definedName name="вава" localSheetId="1">#REF!</definedName>
    <definedName name="вава" localSheetId="2">#REF!</definedName>
    <definedName name="вава" localSheetId="3">#REF!</definedName>
    <definedName name="вава" localSheetId="4">#REF!</definedName>
    <definedName name="вава" localSheetId="5">#REF!</definedName>
    <definedName name="вава" localSheetId="7">#REF!</definedName>
    <definedName name="вава">#REF!</definedName>
    <definedName name="вавввввввввввввв" localSheetId="0">#REF!</definedName>
    <definedName name="вавввввввввввввв" localSheetId="1">#REF!</definedName>
    <definedName name="вавввввввввввввв" localSheetId="2">#REF!</definedName>
    <definedName name="вавввввввввввввв" localSheetId="3">#REF!</definedName>
    <definedName name="вавввввввввввввв" localSheetId="4">#REF!</definedName>
    <definedName name="вавввввввввввввв" localSheetId="7">#REF!</definedName>
    <definedName name="вавввввввввввввв">#REF!</definedName>
    <definedName name="ВАЛ_" localSheetId="0">#REF!</definedName>
    <definedName name="ВАЛ_" localSheetId="1">#REF!</definedName>
    <definedName name="ВАЛ_" localSheetId="2">#REF!</definedName>
    <definedName name="ВАЛ_" localSheetId="3">#REF!</definedName>
    <definedName name="ВАЛ_" localSheetId="4">#REF!</definedName>
    <definedName name="ВАЛ_" localSheetId="5">#REF!</definedName>
    <definedName name="ВАЛ_" localSheetId="7">#REF!</definedName>
    <definedName name="ВАЛ_">#REF!</definedName>
    <definedName name="ВАЛ_1" localSheetId="0">#REF!</definedName>
    <definedName name="ВАЛ_1" localSheetId="1">#REF!</definedName>
    <definedName name="ВАЛ_1" localSheetId="2">#REF!</definedName>
    <definedName name="ВАЛ_1" localSheetId="3">#REF!</definedName>
    <definedName name="ВАЛ_1" localSheetId="4">#REF!</definedName>
    <definedName name="ВАЛ_1" localSheetId="7">#REF!</definedName>
    <definedName name="ВАЛ_1">#REF!</definedName>
    <definedName name="ВАЛ_4" localSheetId="0">#REF!</definedName>
    <definedName name="ВАЛ_4" localSheetId="1">#REF!</definedName>
    <definedName name="ВАЛ_4" localSheetId="2">#REF!</definedName>
    <definedName name="ВАЛ_4" localSheetId="3">#REF!</definedName>
    <definedName name="ВАЛ_4" localSheetId="4">#REF!</definedName>
    <definedName name="ВАЛ_4" localSheetId="7">#REF!</definedName>
    <definedName name="ВАЛ_4">#REF!</definedName>
    <definedName name="Валаам" localSheetId="0">#REF!</definedName>
    <definedName name="Валаам" localSheetId="1">#REF!</definedName>
    <definedName name="Валаам" localSheetId="2">#REF!</definedName>
    <definedName name="Валаам" localSheetId="3">#REF!</definedName>
    <definedName name="Валаам" localSheetId="4">#REF!</definedName>
    <definedName name="Валаам" localSheetId="7">#REF!</definedName>
    <definedName name="Валаам">#REF!</definedName>
    <definedName name="вангл" localSheetId="0">#REF!</definedName>
    <definedName name="вангл" localSheetId="1">#REF!</definedName>
    <definedName name="вангл" localSheetId="2">#REF!</definedName>
    <definedName name="вангл" localSheetId="3">#REF!</definedName>
    <definedName name="вангл" localSheetId="4">#REF!</definedName>
    <definedName name="вангл" localSheetId="7">#REF!</definedName>
    <definedName name="вангл">#REF!</definedName>
    <definedName name="ванлр" localSheetId="0">#REF!</definedName>
    <definedName name="ванлр" localSheetId="1">#REF!</definedName>
    <definedName name="ванлр" localSheetId="2">#REF!</definedName>
    <definedName name="ванлр" localSheetId="3">#REF!</definedName>
    <definedName name="ванлр" localSheetId="4">#REF!</definedName>
    <definedName name="ванлр" localSheetId="7">#REF!</definedName>
    <definedName name="ванлр">#REF!</definedName>
    <definedName name="вао" localSheetId="0">#REF!</definedName>
    <definedName name="вао" localSheetId="1">#REF!</definedName>
    <definedName name="вао" localSheetId="2">#REF!</definedName>
    <definedName name="вао" localSheetId="3">#REF!</definedName>
    <definedName name="вао" localSheetId="4">#REF!</definedName>
    <definedName name="вао" localSheetId="5">#REF!</definedName>
    <definedName name="вао" localSheetId="7">#REF!</definedName>
    <definedName name="вао">#REF!</definedName>
    <definedName name="вап" localSheetId="0">#REF!</definedName>
    <definedName name="вап" localSheetId="1">#REF!</definedName>
    <definedName name="вап" localSheetId="2">#REF!</definedName>
    <definedName name="вап" localSheetId="3">#REF!</definedName>
    <definedName name="вап" localSheetId="4">#REF!</definedName>
    <definedName name="вап" localSheetId="7">#REF!</definedName>
    <definedName name="вап">#REF!</definedName>
    <definedName name="вапвя" localSheetId="0">#REF!</definedName>
    <definedName name="вапвя" localSheetId="1">#REF!</definedName>
    <definedName name="вапвя" localSheetId="2">#REF!</definedName>
    <definedName name="вапвя" localSheetId="3">#REF!</definedName>
    <definedName name="вапвя" localSheetId="4">#REF!</definedName>
    <definedName name="вапвя" localSheetId="7">#REF!</definedName>
    <definedName name="вапвя">#REF!</definedName>
    <definedName name="вапр" localSheetId="0">#REF!</definedName>
    <definedName name="вапр" localSheetId="1">#REF!</definedName>
    <definedName name="вапр" localSheetId="2">#REF!</definedName>
    <definedName name="вапр" localSheetId="3">#REF!</definedName>
    <definedName name="вапр" localSheetId="4">#REF!</definedName>
    <definedName name="вапр" localSheetId="7">#REF!</definedName>
    <definedName name="вапр">#REF!</definedName>
    <definedName name="вапяп" localSheetId="0">#REF!</definedName>
    <definedName name="вапяп" localSheetId="1">#REF!</definedName>
    <definedName name="вапяп" localSheetId="2">#REF!</definedName>
    <definedName name="вапяп" localSheetId="3">#REF!</definedName>
    <definedName name="вапяп" localSheetId="4">#REF!</definedName>
    <definedName name="вапяп" localSheetId="7">#REF!</definedName>
    <definedName name="вапяп">#REF!</definedName>
    <definedName name="варо" localSheetId="0">#REF!</definedName>
    <definedName name="варо" localSheetId="1">#REF!</definedName>
    <definedName name="варо" localSheetId="2">#REF!</definedName>
    <definedName name="варо" localSheetId="3">#REF!</definedName>
    <definedName name="варо" localSheetId="4">#REF!</definedName>
    <definedName name="варо" localSheetId="5">#REF!</definedName>
    <definedName name="варо" localSheetId="7">#REF!</definedName>
    <definedName name="варо">#REF!</definedName>
    <definedName name="вб">#REF!</definedName>
    <definedName name="ввв" localSheetId="0">#REF!</definedName>
    <definedName name="ввв" localSheetId="1">#REF!</definedName>
    <definedName name="ввв" localSheetId="2">#REF!</definedName>
    <definedName name="ввв" localSheetId="3">#REF!</definedName>
    <definedName name="ввв" localSheetId="4">#REF!</definedName>
    <definedName name="ввв" localSheetId="5">#REF!</definedName>
    <definedName name="ввв" localSheetId="7">#REF!</definedName>
    <definedName name="ввв">#REF!</definedName>
    <definedName name="вввв" localSheetId="0">#REF!</definedName>
    <definedName name="вввв" localSheetId="1">#REF!</definedName>
    <definedName name="вввв" localSheetId="2">#REF!</definedName>
    <definedName name="вввв" localSheetId="3">#REF!</definedName>
    <definedName name="вввв" localSheetId="4">#REF!</definedName>
    <definedName name="вввв" localSheetId="7">#REF!</definedName>
    <definedName name="вввв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ен" localSheetId="1">#REF!</definedName>
    <definedName name="вген" localSheetId="2">#REF!</definedName>
    <definedName name="вген" localSheetId="3">#REF!</definedName>
    <definedName name="вген" localSheetId="4">#REF!</definedName>
    <definedName name="вген" localSheetId="5">#REF!</definedName>
    <definedName name="вген" localSheetId="7">#REF!</definedName>
    <definedName name="вген">#REF!</definedName>
    <definedName name="вглльа" localSheetId="0">#REF!</definedName>
    <definedName name="вглльа" localSheetId="1">#REF!</definedName>
    <definedName name="вглльа" localSheetId="2">#REF!</definedName>
    <definedName name="вглльа" localSheetId="3">#REF!</definedName>
    <definedName name="вглльа" localSheetId="4">#REF!</definedName>
    <definedName name="вглльа" localSheetId="7">#REF!</definedName>
    <definedName name="вглльа">#REF!</definedName>
    <definedName name="ве" localSheetId="0">#REF!</definedName>
    <definedName name="ве" localSheetId="1">#REF!</definedName>
    <definedName name="ве" localSheetId="2">#REF!</definedName>
    <definedName name="ве" localSheetId="3">#REF!</definedName>
    <definedName name="ве" localSheetId="4">#REF!</definedName>
    <definedName name="ве" localSheetId="7">#REF!</definedName>
    <definedName name="ве">#REF!</definedName>
    <definedName name="ведущий" localSheetId="0">#REF!</definedName>
    <definedName name="ведущий" localSheetId="1">#REF!</definedName>
    <definedName name="ведущий" localSheetId="2">#REF!</definedName>
    <definedName name="ведущий" localSheetId="3">#REF!</definedName>
    <definedName name="ведущий" localSheetId="4">#REF!</definedName>
    <definedName name="ведущий" localSheetId="7">#REF!</definedName>
    <definedName name="ведущий">#REF!</definedName>
    <definedName name="венл" localSheetId="0">#REF!</definedName>
    <definedName name="венл" localSheetId="1">#REF!</definedName>
    <definedName name="венл" localSheetId="2">#REF!</definedName>
    <definedName name="венл" localSheetId="3">#REF!</definedName>
    <definedName name="венл" localSheetId="4">#REF!</definedName>
    <definedName name="венл" localSheetId="7">#REF!</definedName>
    <definedName name="венл">#REF!</definedName>
    <definedName name="вено" localSheetId="0">#REF!</definedName>
    <definedName name="вено" localSheetId="1">#REF!</definedName>
    <definedName name="вено" localSheetId="2">#REF!</definedName>
    <definedName name="вено" localSheetId="3">#REF!</definedName>
    <definedName name="вено" localSheetId="4">#REF!</definedName>
    <definedName name="вено" localSheetId="7">#REF!</definedName>
    <definedName name="вено">#REF!</definedName>
    <definedName name="веноевн" localSheetId="0">#REF!</definedName>
    <definedName name="веноевн" localSheetId="1">#REF!</definedName>
    <definedName name="веноевн" localSheetId="2">#REF!</definedName>
    <definedName name="веноевн" localSheetId="3">#REF!</definedName>
    <definedName name="веноевн" localSheetId="4">#REF!</definedName>
    <definedName name="веноевн" localSheetId="7">#REF!</definedName>
    <definedName name="веноевн">#REF!</definedName>
    <definedName name="венолвенп" localSheetId="0">#REF!</definedName>
    <definedName name="венолвенп" localSheetId="1">#REF!</definedName>
    <definedName name="венолвенп" localSheetId="2">#REF!</definedName>
    <definedName name="венолвенп" localSheetId="3">#REF!</definedName>
    <definedName name="венолвенп" localSheetId="4">#REF!</definedName>
    <definedName name="венолвенп" localSheetId="7">#REF!</definedName>
    <definedName name="венолвенп">#REF!</definedName>
    <definedName name="веноь" localSheetId="0">#REF!</definedName>
    <definedName name="веноь" localSheetId="1">#REF!</definedName>
    <definedName name="веноь" localSheetId="2">#REF!</definedName>
    <definedName name="веноь" localSheetId="3">#REF!</definedName>
    <definedName name="веноь" localSheetId="4">#REF!</definedName>
    <definedName name="веноь" localSheetId="7">#REF!</definedName>
    <definedName name="веноь">#REF!</definedName>
    <definedName name="венрол" localSheetId="0">#REF!</definedName>
    <definedName name="венрол" localSheetId="1">#REF!</definedName>
    <definedName name="венрол" localSheetId="2">#REF!</definedName>
    <definedName name="венрол" localSheetId="3">#REF!</definedName>
    <definedName name="венрол" localSheetId="4">#REF!</definedName>
    <definedName name="венрол" localSheetId="7">#REF!</definedName>
    <definedName name="венрол">#REF!</definedName>
    <definedName name="венш" localSheetId="0">#REF!</definedName>
    <definedName name="венш" localSheetId="1">#REF!</definedName>
    <definedName name="венш" localSheetId="2">#REF!</definedName>
    <definedName name="венш" localSheetId="3">#REF!</definedName>
    <definedName name="венш" localSheetId="4">#REF!</definedName>
    <definedName name="венш" localSheetId="7">#REF!</definedName>
    <definedName name="венш">#REF!</definedName>
    <definedName name="вео" localSheetId="0">#REF!</definedName>
    <definedName name="вео" localSheetId="1">#REF!</definedName>
    <definedName name="вео" localSheetId="2">#REF!</definedName>
    <definedName name="вео" localSheetId="3">#REF!</definedName>
    <definedName name="вео" localSheetId="4">#REF!</definedName>
    <definedName name="вео" localSheetId="7">#REF!</definedName>
    <definedName name="вео">#REF!</definedName>
    <definedName name="Верхняя_часть" localSheetId="0">#REF!</definedName>
    <definedName name="Верхняя_часть" localSheetId="1">#REF!</definedName>
    <definedName name="Верхняя_часть" localSheetId="2">#REF!</definedName>
    <definedName name="Верхняя_часть" localSheetId="3">#REF!</definedName>
    <definedName name="Верхняя_часть" localSheetId="4">#REF!</definedName>
    <definedName name="Верхняя_часть" localSheetId="7">#REF!</definedName>
    <definedName name="Верхняя_часть">#REF!</definedName>
    <definedName name="веше" localSheetId="0">#REF!</definedName>
    <definedName name="веше" localSheetId="1">#REF!</definedName>
    <definedName name="веше" localSheetId="2">#REF!</definedName>
    <definedName name="веше" localSheetId="3">#REF!</definedName>
    <definedName name="веше" localSheetId="4">#REF!</definedName>
    <definedName name="веше" localSheetId="5">#REF!</definedName>
    <definedName name="веше" localSheetId="7">#REF!</definedName>
    <definedName name="веше">#REF!</definedName>
    <definedName name="вика" localSheetId="0">#REF!</definedName>
    <definedName name="вика" localSheetId="1">#REF!</definedName>
    <definedName name="вика" localSheetId="2">#REF!</definedName>
    <definedName name="вика" localSheetId="3">#REF!</definedName>
    <definedName name="вика" localSheetId="4">#REF!</definedName>
    <definedName name="вика" localSheetId="7">#REF!</definedName>
    <definedName name="вика">#REF!</definedName>
    <definedName name="вирваы" localSheetId="0">#REF!</definedName>
    <definedName name="вирваы" localSheetId="1">#REF!</definedName>
    <definedName name="вирваы" localSheetId="2">#REF!</definedName>
    <definedName name="вирваы" localSheetId="3">#REF!</definedName>
    <definedName name="вирваы" localSheetId="4">#REF!</definedName>
    <definedName name="вирваы" localSheetId="7">#REF!</definedName>
    <definedName name="вирваы">#REF!</definedName>
    <definedName name="вкпвп" localSheetId="0">#REF!</definedName>
    <definedName name="вкпвп" localSheetId="1">#REF!</definedName>
    <definedName name="вкпвп" localSheetId="2">#REF!</definedName>
    <definedName name="вкпвп" localSheetId="3">#REF!</definedName>
    <definedName name="вкпвп" localSheetId="4">#REF!</definedName>
    <definedName name="вкпвп" localSheetId="7">#REF!</definedName>
    <definedName name="вкпвп">#REF!</definedName>
    <definedName name="Владимирская_область" localSheetId="0">#REF!</definedName>
    <definedName name="Владимирская_область" localSheetId="1">#REF!</definedName>
    <definedName name="Владимирская_область" localSheetId="2">#REF!</definedName>
    <definedName name="Владимирская_область" localSheetId="3">#REF!</definedName>
    <definedName name="Владимирская_область" localSheetId="4">#REF!</definedName>
    <definedName name="Владимирская_область" localSheetId="5">#REF!</definedName>
    <definedName name="Владимирская_область" localSheetId="7">#REF!</definedName>
    <definedName name="Владимирская_область">#REF!</definedName>
    <definedName name="внеове" localSheetId="0">#REF!</definedName>
    <definedName name="внеове" localSheetId="1">#REF!</definedName>
    <definedName name="внеове" localSheetId="2">#REF!</definedName>
    <definedName name="внеове" localSheetId="3">#REF!</definedName>
    <definedName name="внеове" localSheetId="4">#REF!</definedName>
    <definedName name="внеове" localSheetId="5">#REF!</definedName>
    <definedName name="внеове" localSheetId="7">#REF!</definedName>
    <definedName name="внеове">#REF!</definedName>
    <definedName name="внеое" localSheetId="0">#REF!</definedName>
    <definedName name="внеое" localSheetId="1">#REF!</definedName>
    <definedName name="внеое" localSheetId="2">#REF!</definedName>
    <definedName name="внеое" localSheetId="3">#REF!</definedName>
    <definedName name="внеое" localSheetId="4">#REF!</definedName>
    <definedName name="внеое" localSheetId="7">#REF!</definedName>
    <definedName name="внеое">#REF!</definedName>
    <definedName name="внлг" localSheetId="0">#REF!</definedName>
    <definedName name="внлг" localSheetId="1">#REF!</definedName>
    <definedName name="внлг" localSheetId="2">#REF!</definedName>
    <definedName name="внлг" localSheetId="3">#REF!</definedName>
    <definedName name="внлг" localSheetId="4">#REF!</definedName>
    <definedName name="внлг" localSheetId="7">#REF!</definedName>
    <definedName name="внлг">#REF!</definedName>
    <definedName name="внорьп" localSheetId="0">#REF!</definedName>
    <definedName name="внорьп" localSheetId="1">#REF!</definedName>
    <definedName name="внорьп" localSheetId="2">#REF!</definedName>
    <definedName name="внорьп" localSheetId="3">#REF!</definedName>
    <definedName name="внорьп" localSheetId="4">#REF!</definedName>
    <definedName name="внорьп" localSheetId="7">#REF!</definedName>
    <definedName name="внорьп">#REF!</definedName>
    <definedName name="внр" localSheetId="0">#REF!</definedName>
    <definedName name="внр" localSheetId="1">#REF!</definedName>
    <definedName name="внр" localSheetId="2">#REF!</definedName>
    <definedName name="внр" localSheetId="3">#REF!</definedName>
    <definedName name="внр" localSheetId="4">#REF!</definedName>
    <definedName name="внр" localSheetId="7">#REF!</definedName>
    <definedName name="внр">#REF!</definedName>
    <definedName name="вов" localSheetId="0">#REF!</definedName>
    <definedName name="вов" localSheetId="1">#REF!</definedName>
    <definedName name="вов" localSheetId="2">#REF!</definedName>
    <definedName name="вов" localSheetId="3">#REF!</definedName>
    <definedName name="вов" localSheetId="4">#REF!</definedName>
    <definedName name="вов" localSheetId="7">#REF!</definedName>
    <definedName name="вов">#REF!</definedName>
    <definedName name="вое" localSheetId="0">#REF!</definedName>
    <definedName name="вое" localSheetId="1">#REF!</definedName>
    <definedName name="вое" localSheetId="2">#REF!</definedName>
    <definedName name="вое" localSheetId="3">#REF!</definedName>
    <definedName name="вое" localSheetId="4">#REF!</definedName>
    <definedName name="вое" localSheetId="7">#REF!</definedName>
    <definedName name="вое">#REF!</definedName>
    <definedName name="Волгоградская_область" localSheetId="0">#REF!</definedName>
    <definedName name="Волгоградская_область" localSheetId="1">#REF!</definedName>
    <definedName name="Волгоградская_область" localSheetId="2">#REF!</definedName>
    <definedName name="Волгоградская_область" localSheetId="3">#REF!</definedName>
    <definedName name="Волгоградская_область" localSheetId="4">#REF!</definedName>
    <definedName name="Волгоградская_область" localSheetId="5">#REF!</definedName>
    <definedName name="Волгоградская_область" localSheetId="7">#REF!</definedName>
    <definedName name="Волгоградская_область">#REF!</definedName>
    <definedName name="Вологодская_область" localSheetId="0">#REF!</definedName>
    <definedName name="Вологодская_область" localSheetId="1">#REF!</definedName>
    <definedName name="Вологодская_область" localSheetId="2">#REF!</definedName>
    <definedName name="Вологодская_область" localSheetId="3">#REF!</definedName>
    <definedName name="Вологодская_область" localSheetId="4">#REF!</definedName>
    <definedName name="Вологодская_область" localSheetId="7">#REF!</definedName>
    <definedName name="Вологодская_область">#REF!</definedName>
    <definedName name="Вологодская_область_1" localSheetId="0">#REF!</definedName>
    <definedName name="Вологодская_область_1" localSheetId="1">#REF!</definedName>
    <definedName name="Вологодская_область_1" localSheetId="2">#REF!</definedName>
    <definedName name="Вологодская_область_1" localSheetId="3">#REF!</definedName>
    <definedName name="Вологодская_область_1" localSheetId="4">#REF!</definedName>
    <definedName name="Вологодская_область_1" localSheetId="7">#REF!</definedName>
    <definedName name="Вологодская_область_1">#REF!</definedName>
    <definedName name="вопрв" localSheetId="0">#REF!</definedName>
    <definedName name="вопрв" localSheetId="1">#REF!</definedName>
    <definedName name="вопрв" localSheetId="2">#REF!</definedName>
    <definedName name="вопрв" localSheetId="3">#REF!</definedName>
    <definedName name="вопрв" localSheetId="4">#REF!</definedName>
    <definedName name="вопрв" localSheetId="7">#REF!</definedName>
    <definedName name="вопрв">#REF!</definedName>
    <definedName name="вопров" localSheetId="0">#REF!</definedName>
    <definedName name="вопров" localSheetId="1">#REF!</definedName>
    <definedName name="вопров" localSheetId="2">#REF!</definedName>
    <definedName name="вопров" localSheetId="3">#REF!</definedName>
    <definedName name="вопров" localSheetId="4">#REF!</definedName>
    <definedName name="вопров" localSheetId="7">#REF!</definedName>
    <definedName name="вопров">#REF!</definedName>
    <definedName name="Воронежская_область" localSheetId="0">#REF!</definedName>
    <definedName name="Воронежская_область" localSheetId="1">#REF!</definedName>
    <definedName name="Воронежская_область" localSheetId="2">#REF!</definedName>
    <definedName name="Воронежская_область" localSheetId="3">#REF!</definedName>
    <definedName name="Воронежская_область" localSheetId="4">#REF!</definedName>
    <definedName name="Воронежская_область" localSheetId="7">#REF!</definedName>
    <definedName name="Воронежская_область">#REF!</definedName>
    <definedName name="Вп" localSheetId="0">#REF!</definedName>
    <definedName name="Вп" localSheetId="1">#REF!</definedName>
    <definedName name="Вп" localSheetId="2">#REF!</definedName>
    <definedName name="Вп" localSheetId="3">#REF!</definedName>
    <definedName name="Вп" localSheetId="4">#REF!</definedName>
    <definedName name="Вп" localSheetId="5">#REF!</definedName>
    <definedName name="Вп" localSheetId="7">#REF!</definedName>
    <definedName name="Вп">#REF!</definedName>
    <definedName name="впа" localSheetId="0">#REF!</definedName>
    <definedName name="впа" localSheetId="1">#REF!</definedName>
    <definedName name="впа" localSheetId="2">#REF!</definedName>
    <definedName name="впа" localSheetId="3">#REF!</definedName>
    <definedName name="впа" localSheetId="4">#REF!</definedName>
    <definedName name="впа" localSheetId="7">#REF!</definedName>
    <definedName name="впа">#REF!</definedName>
    <definedName name="впо" localSheetId="0">#REF!</definedName>
    <definedName name="впо" localSheetId="1">#REF!</definedName>
    <definedName name="впо" localSheetId="2">#REF!</definedName>
    <definedName name="впо" localSheetId="3">#REF!</definedName>
    <definedName name="впо" localSheetId="4">#REF!</definedName>
    <definedName name="впо" localSheetId="7">#REF!</definedName>
    <definedName name="впо">#REF!</definedName>
    <definedName name="впор" localSheetId="0">#REF!</definedName>
    <definedName name="впор" localSheetId="1">#REF!</definedName>
    <definedName name="впор" localSheetId="2">#REF!</definedName>
    <definedName name="впор" localSheetId="3">#REF!</definedName>
    <definedName name="впор" localSheetId="4">#REF!</definedName>
    <definedName name="впор" localSheetId="5">#REF!</definedName>
    <definedName name="впор" localSheetId="7">#REF!</definedName>
    <definedName name="впор">#REF!</definedName>
    <definedName name="впр" localSheetId="0">#REF!</definedName>
    <definedName name="впр" localSheetId="1">#REF!</definedName>
    <definedName name="впр" localSheetId="2">#REF!</definedName>
    <definedName name="впр" localSheetId="3">#REF!</definedName>
    <definedName name="впр" localSheetId="4">#REF!</definedName>
    <definedName name="впр" localSheetId="7">#REF!</definedName>
    <definedName name="впр">#REF!</definedName>
    <definedName name="впрвпр" localSheetId="0">#REF!</definedName>
    <definedName name="впрвпр" localSheetId="1">#REF!</definedName>
    <definedName name="впрвпр" localSheetId="2">#REF!</definedName>
    <definedName name="впрвпр" localSheetId="3">#REF!</definedName>
    <definedName name="впрвпр" localSheetId="4">#REF!</definedName>
    <definedName name="впрвпр" localSheetId="7">#REF!</definedName>
    <definedName name="впрвпр">#REF!</definedName>
    <definedName name="впрл" localSheetId="0">#REF!</definedName>
    <definedName name="впрл" localSheetId="1">#REF!</definedName>
    <definedName name="впрл" localSheetId="2">#REF!</definedName>
    <definedName name="впрл" localSheetId="3">#REF!</definedName>
    <definedName name="впрл" localSheetId="4">#REF!</definedName>
    <definedName name="впрл" localSheetId="7">#REF!</definedName>
    <definedName name="впрл">#REF!</definedName>
    <definedName name="впрлвпр" localSheetId="0">#REF!</definedName>
    <definedName name="впрлвпр" localSheetId="1">#REF!</definedName>
    <definedName name="впрлвпр" localSheetId="2">#REF!</definedName>
    <definedName name="впрлвпр" localSheetId="3">#REF!</definedName>
    <definedName name="впрлвпр" localSheetId="4">#REF!</definedName>
    <definedName name="впрлвпр" localSheetId="7">#REF!</definedName>
    <definedName name="впрлвпр">#REF!</definedName>
    <definedName name="впрлпр" localSheetId="0">#REF!</definedName>
    <definedName name="впрлпр" localSheetId="1">#REF!</definedName>
    <definedName name="впрлпр" localSheetId="2">#REF!</definedName>
    <definedName name="впрлпр" localSheetId="3">#REF!</definedName>
    <definedName name="впрлпр" localSheetId="4">#REF!</definedName>
    <definedName name="впрлпр" localSheetId="7">#REF!</definedName>
    <definedName name="впрлпр">#REF!</definedName>
    <definedName name="впрлрпл" localSheetId="0">#REF!</definedName>
    <definedName name="впрлрпл" localSheetId="1">#REF!</definedName>
    <definedName name="впрлрпл" localSheetId="2">#REF!</definedName>
    <definedName name="впрлрпл" localSheetId="3">#REF!</definedName>
    <definedName name="впрлрпл" localSheetId="4">#REF!</definedName>
    <definedName name="впрлрпл" localSheetId="7">#REF!</definedName>
    <definedName name="впрлрпл">#REF!</definedName>
    <definedName name="впро" localSheetId="0">#REF!</definedName>
    <definedName name="впро" localSheetId="1">#REF!</definedName>
    <definedName name="впро" localSheetId="2">#REF!</definedName>
    <definedName name="впро" localSheetId="3">#REF!</definedName>
    <definedName name="впро" localSheetId="4">#REF!</definedName>
    <definedName name="впро" localSheetId="7">#REF!</definedName>
    <definedName name="впро">#REF!</definedName>
    <definedName name="впров" localSheetId="0">#REF!</definedName>
    <definedName name="впров" localSheetId="1">#REF!</definedName>
    <definedName name="впров" localSheetId="2">#REF!</definedName>
    <definedName name="впров" localSheetId="3">#REF!</definedName>
    <definedName name="впров" localSheetId="4">#REF!</definedName>
    <definedName name="впров" localSheetId="7">#REF!</definedName>
    <definedName name="впров">#REF!</definedName>
    <definedName name="впрь" localSheetId="0">#REF!</definedName>
    <definedName name="впрь" localSheetId="1">#REF!</definedName>
    <definedName name="впрь" localSheetId="2">#REF!</definedName>
    <definedName name="впрь" localSheetId="3">#REF!</definedName>
    <definedName name="впрь" localSheetId="4">#REF!</definedName>
    <definedName name="впрь" localSheetId="7">#REF!</definedName>
    <definedName name="впрь">#REF!</definedName>
    <definedName name="впрьвп" localSheetId="0">#REF!</definedName>
    <definedName name="впрьвп" localSheetId="1">#REF!</definedName>
    <definedName name="впрьвп" localSheetId="2">#REF!</definedName>
    <definedName name="впрьвп" localSheetId="3">#REF!</definedName>
    <definedName name="впрьвп" localSheetId="4">#REF!</definedName>
    <definedName name="впрьвп" localSheetId="7">#REF!</definedName>
    <definedName name="впрьвп">#REF!</definedName>
    <definedName name="впрьрь" localSheetId="0">#REF!</definedName>
    <definedName name="впрьрь" localSheetId="1">#REF!</definedName>
    <definedName name="впрьрь" localSheetId="2">#REF!</definedName>
    <definedName name="впрьрь" localSheetId="3">#REF!</definedName>
    <definedName name="впрьрь" localSheetId="4">#REF!</definedName>
    <definedName name="впрьрь" localSheetId="7">#REF!</definedName>
    <definedName name="впрьрь">#REF!</definedName>
    <definedName name="вр" localSheetId="0">#REF!</definedName>
    <definedName name="вр" localSheetId="1">#REF!</definedName>
    <definedName name="вр" localSheetId="2">#REF!</definedName>
    <definedName name="вр" localSheetId="3">#REF!</definedName>
    <definedName name="вр" localSheetId="4">#REF!</definedName>
    <definedName name="вр" localSheetId="7">#REF!</definedName>
    <definedName name="вр">#REF!</definedName>
    <definedName name="вравар" localSheetId="0">#REF!</definedName>
    <definedName name="вравар" localSheetId="1">#REF!</definedName>
    <definedName name="вравар" localSheetId="2">#REF!</definedName>
    <definedName name="вравар" localSheetId="3">#REF!</definedName>
    <definedName name="вравар" localSheetId="4">#REF!</definedName>
    <definedName name="вравар" localSheetId="7">#REF!</definedName>
    <definedName name="вравар">#REF!</definedName>
    <definedName name="вро" localSheetId="0">#REF!</definedName>
    <definedName name="вро" localSheetId="1">#REF!</definedName>
    <definedName name="вро" localSheetId="2">#REF!</definedName>
    <definedName name="вро" localSheetId="3">#REF!</definedName>
    <definedName name="вро" localSheetId="4">#REF!</definedName>
    <definedName name="вро" localSheetId="7">#REF!</definedName>
    <definedName name="вро">#REF!</definedName>
    <definedName name="вров" localSheetId="0">#REF!</definedName>
    <definedName name="вров" localSheetId="1">#REF!</definedName>
    <definedName name="вров" localSheetId="2">#REF!</definedName>
    <definedName name="вров" localSheetId="3">#REF!</definedName>
    <definedName name="вров" localSheetId="4">#REF!</definedName>
    <definedName name="вров" localSheetId="7">#REF!</definedName>
    <definedName name="вров">#REF!</definedName>
    <definedName name="вровап" localSheetId="0">#REF!</definedName>
    <definedName name="вровап" localSheetId="1">#REF!</definedName>
    <definedName name="вровап" localSheetId="2">#REF!</definedName>
    <definedName name="вровап" localSheetId="3">#REF!</definedName>
    <definedName name="вровап" localSheetId="4">#REF!</definedName>
    <definedName name="вровап" localSheetId="7">#REF!</definedName>
    <definedName name="вровап">#REF!</definedName>
    <definedName name="врп" localSheetId="0">#REF!</definedName>
    <definedName name="врп" localSheetId="1">#REF!</definedName>
    <definedName name="врп" localSheetId="2">#REF!</definedName>
    <definedName name="врп" localSheetId="3">#REF!</definedName>
    <definedName name="врп" localSheetId="4">#REF!</definedName>
    <definedName name="врп" localSheetId="7">#REF!</definedName>
    <definedName name="врп">#REF!</definedName>
    <definedName name="врплнл" localSheetId="0">#REF!</definedName>
    <definedName name="врплнл" localSheetId="1">#REF!</definedName>
    <definedName name="врплнл" localSheetId="2">#REF!</definedName>
    <definedName name="врплнл" localSheetId="3">#REF!</definedName>
    <definedName name="врплнл" localSheetId="4">#REF!</definedName>
    <definedName name="врплнл" localSheetId="7">#REF!</definedName>
    <definedName name="врплнл">#REF!</definedName>
    <definedName name="врпов" localSheetId="0">#REF!</definedName>
    <definedName name="врпов" localSheetId="1">#REF!</definedName>
    <definedName name="врпов" localSheetId="2">#REF!</definedName>
    <definedName name="врпов" localSheetId="3">#REF!</definedName>
    <definedName name="врпов" localSheetId="4">#REF!</definedName>
    <definedName name="врпов" localSheetId="7">#REF!</definedName>
    <definedName name="врпов">#REF!</definedName>
    <definedName name="врповор" localSheetId="0">#REF!</definedName>
    <definedName name="врповор" localSheetId="1">#REF!</definedName>
    <definedName name="врповор" localSheetId="2">#REF!</definedName>
    <definedName name="врповор" localSheetId="3">#REF!</definedName>
    <definedName name="врповор" localSheetId="4">#REF!</definedName>
    <definedName name="врповор" localSheetId="7">#REF!</definedName>
    <definedName name="врповор">#REF!</definedName>
    <definedName name="врьпврь" localSheetId="0">#REF!</definedName>
    <definedName name="врьпврь" localSheetId="1">#REF!</definedName>
    <definedName name="врьпврь" localSheetId="2">#REF!</definedName>
    <definedName name="врьпврь" localSheetId="3">#REF!</definedName>
    <definedName name="врьпврь" localSheetId="4">#REF!</definedName>
    <definedName name="врьпврь" localSheetId="5">#REF!</definedName>
    <definedName name="врьпврь" localSheetId="7">#REF!</definedName>
    <definedName name="врьпврь">#REF!</definedName>
    <definedName name="вс" localSheetId="0">{#N/A,#N/A,FALSE,"Aging Summary";#N/A,#N/A,FALSE,"Ratio Analysis";#N/A,#N/A,FALSE,"Test 120 Day Accts";#N/A,#N/A,FALSE,"Tickmarks"}</definedName>
    <definedName name="вс" localSheetId="1">{#N/A,#N/A,FALSE,"Aging Summary";#N/A,#N/A,FALSE,"Ratio Analysis";#N/A,#N/A,FALSE,"Test 120 Day Accts";#N/A,#N/A,FALSE,"Tickmarks"}</definedName>
    <definedName name="вс" localSheetId="2">{#N/A,#N/A,FALSE,"Aging Summary";#N/A,#N/A,FALSE,"Ratio Analysis";#N/A,#N/A,FALSE,"Test 120 Day Accts";#N/A,#N/A,FALSE,"Tickmarks"}</definedName>
    <definedName name="вс" localSheetId="12">{#N/A,#N/A,FALSE,"Aging Summary";#N/A,#N/A,FALSE,"Ratio Analysis";#N/A,#N/A,FALSE,"Test 120 Day Accts";#N/A,#N/A,FALSE,"Tickmarks"}</definedName>
    <definedName name="вс" localSheetId="14">{#N/A,#N/A,FALSE,"Aging Summary";#N/A,#N/A,FALSE,"Ratio Analysis";#N/A,#N/A,FALSE,"Test 120 Day Accts";#N/A,#N/A,FALSE,"Tickmarks"}</definedName>
    <definedName name="вс" localSheetId="3">{#N/A,#N/A,FALSE,"Aging Summary";#N/A,#N/A,FALSE,"Ratio Analysis";#N/A,#N/A,FALSE,"Test 120 Day Accts";#N/A,#N/A,FALSE,"Tickmarks"}</definedName>
    <definedName name="вс" localSheetId="10">{#N/A,#N/A,FALSE,"Aging Summary";#N/A,#N/A,FALSE,"Ratio Analysis";#N/A,#N/A,FALSE,"Test 120 Day Accts";#N/A,#N/A,FALSE,"Tickmarks"}</definedName>
    <definedName name="вс" localSheetId="4">{#N/A,#N/A,FALSE,"Aging Summary";#N/A,#N/A,FALSE,"Ratio Analysis";#N/A,#N/A,FALSE,"Test 120 Day Accts";#N/A,#N/A,FALSE,"Tickmarks"}</definedName>
    <definedName name="вс" localSheetId="5">{#N/A,#N/A,FALSE,"Aging Summary";#N/A,#N/A,FALSE,"Ratio Analysis";#N/A,#N/A,FALSE,"Test 120 Day Accts";#N/A,#N/A,FALSE,"Tickmarks"}</definedName>
    <definedName name="вс" localSheetId="6">{#N/A,#N/A,FALSE,"Aging Summary";#N/A,#N/A,FALSE,"Ratio Analysis";#N/A,#N/A,FALSE,"Test 120 Day Accts";#N/A,#N/A,FALSE,"Tickmarks"}</definedName>
    <definedName name="вс" localSheetId="7">{#N/A,#N/A,FALSE,"Aging Summary";#N/A,#N/A,FALSE,"Ratio Analysis";#N/A,#N/A,FALSE,"Test 120 Day Accts";#N/A,#N/A,FALSE,"Tickmarks"}</definedName>
    <definedName name="вс" localSheetId="11">{#N/A,#N/A,FALSE,"Aging Summary";#N/A,#N/A,FALSE,"Ratio Analysis";#N/A,#N/A,FALSE,"Test 120 Day Accts";#N/A,#N/A,FALSE,"Tickmarks"}</definedName>
    <definedName name="вс">{#N/A,#N/A,FALSE,"Aging Summary";#N/A,#N/A,FALSE,"Ratio Analysis";#N/A,#N/A,FALSE,"Test 120 Day Accts";#N/A,#N/A,FALSE,"Tickmarks"}</definedName>
    <definedName name="Всего_по_смете" localSheetId="0">#REF!</definedName>
    <definedName name="Всего_по_смете" localSheetId="1">#REF!</definedName>
    <definedName name="Всего_по_смете" localSheetId="2">#REF!</definedName>
    <definedName name="Всего_по_смете" localSheetId="3">#REF!</definedName>
    <definedName name="Всего_по_смете" localSheetId="4">#REF!</definedName>
    <definedName name="Всего_по_смете" localSheetId="5">#REF!</definedName>
    <definedName name="Всего_по_смете" localSheetId="7">#REF!</definedName>
    <definedName name="Всего_по_смете">#REF!</definedName>
    <definedName name="ВсегоШурфов" localSheetId="0">#REF!</definedName>
    <definedName name="ВсегоШурфов" localSheetId="1">#REF!</definedName>
    <definedName name="ВсегоШурфов" localSheetId="2">#REF!</definedName>
    <definedName name="ВсегоШурфов" localSheetId="3">#REF!</definedName>
    <definedName name="ВсегоШурфов" localSheetId="4">#REF!</definedName>
    <definedName name="ВсегоШурфов" localSheetId="5">#REF!</definedName>
    <definedName name="ВсегоШурфов" localSheetId="7">#REF!</definedName>
    <definedName name="ВсегоШурфов">#REF!</definedName>
    <definedName name="Вспомогательные_работы" localSheetId="0">#REF!</definedName>
    <definedName name="Вспомогательные_работы" localSheetId="1">#REF!</definedName>
    <definedName name="Вспомогательные_работы" localSheetId="2">#REF!</definedName>
    <definedName name="Вспомогательные_работы" localSheetId="3">#REF!</definedName>
    <definedName name="Вспомогательные_работы" localSheetId="4">#REF!</definedName>
    <definedName name="Вспомогательные_работы" localSheetId="7">#REF!</definedName>
    <definedName name="Вспомогательные_работы">#REF!</definedName>
    <definedName name="ВТ" localSheetId="0">#REF!</definedName>
    <definedName name="ВТ" localSheetId="1">#REF!</definedName>
    <definedName name="ВТ" localSheetId="2">#REF!</definedName>
    <definedName name="ВТ" localSheetId="3">#REF!</definedName>
    <definedName name="ВТ" localSheetId="4">#REF!</definedName>
    <definedName name="ВТ" localSheetId="7">#REF!</definedName>
    <definedName name="ВТ">#REF!</definedName>
    <definedName name="втор_кат" localSheetId="0">#REF!</definedName>
    <definedName name="втор_кат" localSheetId="1">#REF!</definedName>
    <definedName name="втор_кат" localSheetId="2">#REF!</definedName>
    <definedName name="втор_кат" localSheetId="3">#REF!</definedName>
    <definedName name="втор_кат" localSheetId="4">#REF!</definedName>
    <definedName name="втор_кат" localSheetId="7">#REF!</definedName>
    <definedName name="втор_кат">#REF!</definedName>
    <definedName name="второй" localSheetId="0">#REF!</definedName>
    <definedName name="второй" localSheetId="1">#REF!</definedName>
    <definedName name="второй" localSheetId="2">#REF!</definedName>
    <definedName name="второй" localSheetId="3">#REF!</definedName>
    <definedName name="второй" localSheetId="4">#REF!</definedName>
    <definedName name="второй" localSheetId="7">#REF!</definedName>
    <definedName name="второй">#REF!</definedName>
    <definedName name="втратар" localSheetId="0">#REF!</definedName>
    <definedName name="втратар" localSheetId="1">#REF!</definedName>
    <definedName name="втратар" localSheetId="2">#REF!</definedName>
    <definedName name="втратар" localSheetId="3">#REF!</definedName>
    <definedName name="втратар" localSheetId="4">#REF!</definedName>
    <definedName name="втратар" localSheetId="7">#REF!</definedName>
    <definedName name="втратар">#REF!</definedName>
    <definedName name="Вычислительная_техника_1" localSheetId="0">#REF!</definedName>
    <definedName name="Вычислительная_техника_1" localSheetId="1">#REF!</definedName>
    <definedName name="Вычислительная_техника_1" localSheetId="2">#REF!</definedName>
    <definedName name="Вычислительная_техника_1" localSheetId="3">#REF!</definedName>
    <definedName name="Вычислительная_техника_1" localSheetId="4">#REF!</definedName>
    <definedName name="Вычислительная_техника_1" localSheetId="5">#REF!</definedName>
    <definedName name="Вычислительная_техника_1" localSheetId="7">#REF!</definedName>
    <definedName name="Вычислительная_техника_1">#REF!</definedName>
    <definedName name="выы" localSheetId="0">#REF!</definedName>
    <definedName name="выы" localSheetId="1">#REF!</definedName>
    <definedName name="выы" localSheetId="2">#REF!</definedName>
    <definedName name="выы" localSheetId="3">#REF!</definedName>
    <definedName name="выы" localSheetId="4">#REF!</definedName>
    <definedName name="выы" localSheetId="7">#REF!</definedName>
    <definedName name="выы">#REF!</definedName>
    <definedName name="г" localSheetId="0">#REF!</definedName>
    <definedName name="г" localSheetId="1">#REF!</definedName>
    <definedName name="г" localSheetId="2">#REF!</definedName>
    <definedName name="г" localSheetId="3">#REF!</definedName>
    <definedName name="г" localSheetId="4">#REF!</definedName>
    <definedName name="г" localSheetId="7">#REF!</definedName>
    <definedName name="г">#REF!</definedName>
    <definedName name="газ">#REF!</definedName>
    <definedName name="ГАП" localSheetId="0">#REF!</definedName>
    <definedName name="ГАП" localSheetId="1">#REF!</definedName>
    <definedName name="ГАП" localSheetId="2">#REF!</definedName>
    <definedName name="ГАП" localSheetId="3">#REF!</definedName>
    <definedName name="ГАП" localSheetId="4">#REF!</definedName>
    <definedName name="ГАП" localSheetId="5">#REF!</definedName>
    <definedName name="ГАП" localSheetId="7">#REF!</definedName>
    <definedName name="ГАП">#REF!</definedName>
    <definedName name="гелог" localSheetId="0">#REF!</definedName>
    <definedName name="гелог" localSheetId="1">#REF!</definedName>
    <definedName name="гелог" localSheetId="2">#REF!</definedName>
    <definedName name="гелог" localSheetId="3">#REF!</definedName>
    <definedName name="гелог" localSheetId="4">#REF!</definedName>
    <definedName name="гелог" localSheetId="5">#REF!</definedName>
    <definedName name="гелог" localSheetId="7">#REF!</definedName>
    <definedName name="гелог">#REF!</definedName>
    <definedName name="гео" localSheetId="0">#REF!</definedName>
    <definedName name="гео" localSheetId="1">#REF!</definedName>
    <definedName name="гео" localSheetId="2">#REF!</definedName>
    <definedName name="гео" localSheetId="3">#REF!</definedName>
    <definedName name="гео" localSheetId="4">#REF!</definedName>
    <definedName name="гео" localSheetId="7">#REF!</definedName>
    <definedName name="гео">#REF!</definedName>
    <definedName name="геог" localSheetId="0">#REF!</definedName>
    <definedName name="геог" localSheetId="1">#REF!</definedName>
    <definedName name="геог" localSheetId="2">#REF!</definedName>
    <definedName name="геог" localSheetId="3">#REF!</definedName>
    <definedName name="геог" localSheetId="4">#REF!</definedName>
    <definedName name="геог" localSheetId="7">#REF!</definedName>
    <definedName name="геог">#REF!</definedName>
    <definedName name="геодезия" localSheetId="0">#REF!</definedName>
    <definedName name="геодезия" localSheetId="1">#REF!</definedName>
    <definedName name="геодезия" localSheetId="2">#REF!</definedName>
    <definedName name="геодезия" localSheetId="3">#REF!</definedName>
    <definedName name="геодезия" localSheetId="4">#REF!</definedName>
    <definedName name="геодезия" localSheetId="7">#REF!</definedName>
    <definedName name="геодезия">#REF!</definedName>
    <definedName name="геол.1" localSheetId="0">#REF!</definedName>
    <definedName name="геол.1" localSheetId="1">#REF!</definedName>
    <definedName name="геол.1" localSheetId="2">#REF!</definedName>
    <definedName name="геол.1" localSheetId="3">#REF!</definedName>
    <definedName name="геол.1" localSheetId="4">#REF!</definedName>
    <definedName name="геол.1" localSheetId="7">#REF!</definedName>
    <definedName name="геол.1">#REF!</definedName>
    <definedName name="геол1" localSheetId="0">#REF!</definedName>
    <definedName name="геол1" localSheetId="1">#REF!</definedName>
    <definedName name="геол1" localSheetId="2">#REF!</definedName>
    <definedName name="геол1" localSheetId="3">#REF!</definedName>
    <definedName name="геол1" localSheetId="4">#REF!</definedName>
    <definedName name="геол1" localSheetId="5">#REF!</definedName>
    <definedName name="геол1" localSheetId="7">#REF!</definedName>
    <definedName name="геол1">#REF!</definedName>
    <definedName name="геол4" localSheetId="0">#REF!</definedName>
    <definedName name="геол4" localSheetId="1">#REF!</definedName>
    <definedName name="геол4" localSheetId="2">#REF!</definedName>
    <definedName name="геол4" localSheetId="3">#REF!</definedName>
    <definedName name="геол4" localSheetId="4">#REF!</definedName>
    <definedName name="геол4" localSheetId="7">#REF!</definedName>
    <definedName name="геол4">#REF!</definedName>
    <definedName name="геология" localSheetId="0">#REF!</definedName>
    <definedName name="геология" localSheetId="1">#REF!</definedName>
    <definedName name="геология" localSheetId="2">#REF!</definedName>
    <definedName name="геология" localSheetId="3">#REF!</definedName>
    <definedName name="геология" localSheetId="4">#REF!</definedName>
    <definedName name="геология" localSheetId="7">#REF!</definedName>
    <definedName name="геология">#REF!</definedName>
    <definedName name="геоф" localSheetId="0">#REF!</definedName>
    <definedName name="геоф" localSheetId="1">#REF!</definedName>
    <definedName name="геоф" localSheetId="2">#REF!</definedName>
    <definedName name="геоф" localSheetId="3">#REF!</definedName>
    <definedName name="геоф" localSheetId="4">#REF!</definedName>
    <definedName name="геоф" localSheetId="7">#REF!</definedName>
    <definedName name="геоф">#REF!</definedName>
    <definedName name="геоф1" localSheetId="0">#REF!</definedName>
    <definedName name="геоф1" localSheetId="1">#REF!</definedName>
    <definedName name="геоф1" localSheetId="2">#REF!</definedName>
    <definedName name="геоф1" localSheetId="3">#REF!</definedName>
    <definedName name="геоф1" localSheetId="4">#REF!</definedName>
    <definedName name="геоф1" localSheetId="7">#REF!</definedName>
    <definedName name="геоф1">#REF!</definedName>
    <definedName name="Геофиз" localSheetId="0">#REF!</definedName>
    <definedName name="Геофиз" localSheetId="1">#REF!</definedName>
    <definedName name="Геофиз" localSheetId="2">#REF!</definedName>
    <definedName name="Геофиз" localSheetId="3">#REF!</definedName>
    <definedName name="Геофиз" localSheetId="4">#REF!</definedName>
    <definedName name="Геофиз" localSheetId="7">#REF!</definedName>
    <definedName name="Геофиз">#REF!</definedName>
    <definedName name="Геофиз1" localSheetId="0">#REF!</definedName>
    <definedName name="Геофиз1" localSheetId="1">#REF!</definedName>
    <definedName name="Геофиз1" localSheetId="2">#REF!</definedName>
    <definedName name="Геофиз1" localSheetId="3">#REF!</definedName>
    <definedName name="Геофиз1" localSheetId="4">#REF!</definedName>
    <definedName name="Геофиз1" localSheetId="7">#REF!</definedName>
    <definedName name="Геофиз1">#REF!</definedName>
    <definedName name="геофизика" localSheetId="0">#REF!</definedName>
    <definedName name="геофизика" localSheetId="1">#REF!</definedName>
    <definedName name="геофизика" localSheetId="2">#REF!</definedName>
    <definedName name="геофизика" localSheetId="3">#REF!</definedName>
    <definedName name="геофизика" localSheetId="4">#REF!</definedName>
    <definedName name="геофизика" localSheetId="7">#REF!</definedName>
    <definedName name="геофизика">#REF!</definedName>
    <definedName name="гидро1" localSheetId="0">#REF!</definedName>
    <definedName name="гидро1" localSheetId="1">#REF!</definedName>
    <definedName name="гидро1" localSheetId="2">#REF!</definedName>
    <definedName name="гидро1" localSheetId="3">#REF!</definedName>
    <definedName name="гидро1" localSheetId="4">#REF!</definedName>
    <definedName name="гидро1" localSheetId="5">#REF!</definedName>
    <definedName name="гидро1" localSheetId="7">#REF!</definedName>
    <definedName name="гидро1">#REF!</definedName>
    <definedName name="гидро5" localSheetId="0">#REF!</definedName>
    <definedName name="гидро5" localSheetId="1">#REF!</definedName>
    <definedName name="гидро5" localSheetId="2">#REF!</definedName>
    <definedName name="гидро5" localSheetId="3">#REF!</definedName>
    <definedName name="гидро5" localSheetId="4">#REF!</definedName>
    <definedName name="гидро5" localSheetId="5">#REF!</definedName>
    <definedName name="гидро5" localSheetId="7">#REF!</definedName>
    <definedName name="гидро5">#REF!</definedName>
    <definedName name="гидрол" localSheetId="0">#REF!</definedName>
    <definedName name="гидрол" localSheetId="1">#REF!</definedName>
    <definedName name="гидрол" localSheetId="2">#REF!</definedName>
    <definedName name="гидрол" localSheetId="3">#REF!</definedName>
    <definedName name="гидрол" localSheetId="4">#REF!</definedName>
    <definedName name="гидрол" localSheetId="7">#REF!</definedName>
    <definedName name="гидрол">#REF!</definedName>
    <definedName name="гидрол.4" localSheetId="0">#REF!</definedName>
    <definedName name="гидрол.4" localSheetId="1">#REF!</definedName>
    <definedName name="гидрол.4" localSheetId="2">#REF!</definedName>
    <definedName name="гидрол.4" localSheetId="3">#REF!</definedName>
    <definedName name="гидрол.4" localSheetId="4">#REF!</definedName>
    <definedName name="гидрол.4" localSheetId="7">#REF!</definedName>
    <definedName name="гидрол.4">#REF!</definedName>
    <definedName name="Гидролог" localSheetId="0">#REF!</definedName>
    <definedName name="Гидролог" localSheetId="1">#REF!</definedName>
    <definedName name="Гидролог" localSheetId="2">#REF!</definedName>
    <definedName name="Гидролог" localSheetId="3">#REF!</definedName>
    <definedName name="Гидролог" localSheetId="4">#REF!</definedName>
    <definedName name="Гидролог" localSheetId="7">#REF!</definedName>
    <definedName name="Гидролог">#REF!</definedName>
    <definedName name="Гидролог4" localSheetId="0">#REF!</definedName>
    <definedName name="Гидролог4" localSheetId="1">#REF!</definedName>
    <definedName name="Гидролог4" localSheetId="2">#REF!</definedName>
    <definedName name="Гидролог4" localSheetId="3">#REF!</definedName>
    <definedName name="Гидролог4" localSheetId="4">#REF!</definedName>
    <definedName name="Гидролог4" localSheetId="7">#REF!</definedName>
    <definedName name="Гидролог4">#REF!</definedName>
    <definedName name="ГИП">#REF!</definedName>
    <definedName name="ГИП2">#REF!</definedName>
    <definedName name="глрп" localSheetId="0">#REF!</definedName>
    <definedName name="глрп" localSheetId="1">#REF!</definedName>
    <definedName name="глрп" localSheetId="2">#REF!</definedName>
    <definedName name="глрп" localSheetId="3">#REF!</definedName>
    <definedName name="глрп" localSheetId="4">#REF!</definedName>
    <definedName name="глрп" localSheetId="5">#REF!</definedName>
    <definedName name="глрп" localSheetId="7">#REF!</definedName>
    <definedName name="глрп">#REF!</definedName>
    <definedName name="гном" localSheetId="0">#REF!</definedName>
    <definedName name="гном" localSheetId="1">#REF!</definedName>
    <definedName name="гном" localSheetId="2">#REF!</definedName>
    <definedName name="гном" localSheetId="3">#REF!</definedName>
    <definedName name="гном" localSheetId="4">#REF!</definedName>
    <definedName name="гном" localSheetId="7">#REF!</definedName>
    <definedName name="гном">#REF!</definedName>
    <definedName name="гор" localSheetId="0">#REF!</definedName>
    <definedName name="гор" localSheetId="1">#REF!</definedName>
    <definedName name="гор" localSheetId="2">#REF!</definedName>
    <definedName name="гор" localSheetId="3">#REF!</definedName>
    <definedName name="гор" localSheetId="4">#REF!</definedName>
    <definedName name="гор" localSheetId="5">#REF!</definedName>
    <definedName name="гор" localSheetId="7">#REF!</definedName>
    <definedName name="гор">#REF!</definedName>
    <definedName name="гос" localSheetId="0">#REF!</definedName>
    <definedName name="гос" localSheetId="1">#REF!</definedName>
    <definedName name="гос" localSheetId="2">#REF!</definedName>
    <definedName name="гос" localSheetId="3">#REF!</definedName>
    <definedName name="гос" localSheetId="4">#REF!</definedName>
    <definedName name="гос" localSheetId="7">#REF!</definedName>
    <definedName name="гос">#REF!</definedName>
    <definedName name="гпдш" localSheetId="0">#REF!</definedName>
    <definedName name="гпдш" localSheetId="1">#REF!</definedName>
    <definedName name="гпдш" localSheetId="2">#REF!</definedName>
    <definedName name="гпдш" localSheetId="3">#REF!</definedName>
    <definedName name="гпдш" localSheetId="4">#REF!</definedName>
    <definedName name="гпдш" localSheetId="7">#REF!</definedName>
    <definedName name="гпдш">#REF!</definedName>
    <definedName name="гпшд" localSheetId="0">#REF!</definedName>
    <definedName name="гпшд" localSheetId="1">#REF!</definedName>
    <definedName name="гпшд" localSheetId="2">#REF!</definedName>
    <definedName name="гпшд" localSheetId="3">#REF!</definedName>
    <definedName name="гпшд" localSheetId="4">#REF!</definedName>
    <definedName name="гпшд" localSheetId="7">#REF!</definedName>
    <definedName name="гпшд">#REF!</definedName>
    <definedName name="График">"Диагр. 4"</definedName>
    <definedName name="гш" localSheetId="0">#REF!</definedName>
    <definedName name="гш" localSheetId="1">#REF!</definedName>
    <definedName name="гш" localSheetId="2">#REF!</definedName>
    <definedName name="гш" localSheetId="3">#REF!</definedName>
    <definedName name="гш" localSheetId="4">#REF!</definedName>
    <definedName name="гш" localSheetId="5">#REF!</definedName>
    <definedName name="гш" localSheetId="7">#REF!</definedName>
    <definedName name="гш">#REF!</definedName>
    <definedName name="гшд" localSheetId="0">#REF!</definedName>
    <definedName name="гшд" localSheetId="1">#REF!</definedName>
    <definedName name="гшд" localSheetId="2">#REF!</definedName>
    <definedName name="гшд" localSheetId="3">#REF!</definedName>
    <definedName name="гшд" localSheetId="4">#REF!</definedName>
    <definedName name="гшд" localSheetId="7">#REF!</definedName>
    <definedName name="гшд">#REF!</definedName>
    <definedName name="гшн" localSheetId="0">#REF!</definedName>
    <definedName name="гшн" localSheetId="1">#REF!</definedName>
    <definedName name="гшн" localSheetId="2">#REF!</definedName>
    <definedName name="гшн" localSheetId="3">#REF!</definedName>
    <definedName name="гшн" localSheetId="4">#REF!</definedName>
    <definedName name="гшн" localSheetId="7">#REF!</definedName>
    <definedName name="гшн">#REF!</definedName>
    <definedName name="гшшг">NA()</definedName>
    <definedName name="д" localSheetId="0">#REF!</definedName>
    <definedName name="д" localSheetId="1">#REF!</definedName>
    <definedName name="д" localSheetId="2">#REF!</definedName>
    <definedName name="д" localSheetId="13">#REF!</definedName>
    <definedName name="д" localSheetId="14">#REF!</definedName>
    <definedName name="д" localSheetId="3">#REF!</definedName>
    <definedName name="д" localSheetId="4">#REF!</definedName>
    <definedName name="д" localSheetId="7">#REF!</definedName>
    <definedName name="д" localSheetId="11">#REF!</definedName>
    <definedName name="д">#REF!</definedName>
    <definedName name="д1" localSheetId="0">#REF!</definedName>
    <definedName name="д1" localSheetId="1">#REF!</definedName>
    <definedName name="д1" localSheetId="2">#REF!</definedName>
    <definedName name="д1" localSheetId="3">#REF!</definedName>
    <definedName name="д1" localSheetId="4">#REF!</definedName>
    <definedName name="д1" localSheetId="7">#REF!</definedName>
    <definedName name="д1">#REF!</definedName>
    <definedName name="д10" localSheetId="0">#REF!</definedName>
    <definedName name="д10" localSheetId="1">#REF!</definedName>
    <definedName name="д10" localSheetId="2">#REF!</definedName>
    <definedName name="д10" localSheetId="3">#REF!</definedName>
    <definedName name="д10" localSheetId="4">#REF!</definedName>
    <definedName name="д10" localSheetId="7">#REF!</definedName>
    <definedName name="д10">#REF!</definedName>
    <definedName name="д2" localSheetId="0">#REF!</definedName>
    <definedName name="д2" localSheetId="1">#REF!</definedName>
    <definedName name="д2" localSheetId="2">#REF!</definedName>
    <definedName name="д2" localSheetId="3">#REF!</definedName>
    <definedName name="д2" localSheetId="4">#REF!</definedName>
    <definedName name="д2" localSheetId="7">#REF!</definedName>
    <definedName name="д2">#REF!</definedName>
    <definedName name="д3" localSheetId="0">#REF!</definedName>
    <definedName name="д3" localSheetId="1">#REF!</definedName>
    <definedName name="д3" localSheetId="2">#REF!</definedName>
    <definedName name="д3" localSheetId="3">#REF!</definedName>
    <definedName name="д3" localSheetId="4">#REF!</definedName>
    <definedName name="д3" localSheetId="7">#REF!</definedName>
    <definedName name="д3">#REF!</definedName>
    <definedName name="д4" localSheetId="0">#REF!</definedName>
    <definedName name="д4" localSheetId="1">#REF!</definedName>
    <definedName name="д4" localSheetId="2">#REF!</definedName>
    <definedName name="д4" localSheetId="3">#REF!</definedName>
    <definedName name="д4" localSheetId="4">#REF!</definedName>
    <definedName name="д4" localSheetId="7">#REF!</definedName>
    <definedName name="д4">#REF!</definedName>
    <definedName name="д5" localSheetId="0">#REF!</definedName>
    <definedName name="д5" localSheetId="1">#REF!</definedName>
    <definedName name="д5" localSheetId="2">#REF!</definedName>
    <definedName name="д5" localSheetId="3">#REF!</definedName>
    <definedName name="д5" localSheetId="4">#REF!</definedName>
    <definedName name="д5" localSheetId="7">#REF!</definedName>
    <definedName name="д5">#REF!</definedName>
    <definedName name="д6" localSheetId="0">#REF!</definedName>
    <definedName name="д6" localSheetId="1">#REF!</definedName>
    <definedName name="д6" localSheetId="2">#REF!</definedName>
    <definedName name="д6" localSheetId="3">#REF!</definedName>
    <definedName name="д6" localSheetId="4">#REF!</definedName>
    <definedName name="д6" localSheetId="7">#REF!</definedName>
    <definedName name="д6">#REF!</definedName>
    <definedName name="д7" localSheetId="0">#REF!</definedName>
    <definedName name="д7" localSheetId="1">#REF!</definedName>
    <definedName name="д7" localSheetId="2">#REF!</definedName>
    <definedName name="д7" localSheetId="3">#REF!</definedName>
    <definedName name="д7" localSheetId="4">#REF!</definedName>
    <definedName name="д7" localSheetId="7">#REF!</definedName>
    <definedName name="д7">#REF!</definedName>
    <definedName name="д8" localSheetId="0">#REF!</definedName>
    <definedName name="д8" localSheetId="1">#REF!</definedName>
    <definedName name="д8" localSheetId="2">#REF!</definedName>
    <definedName name="д8" localSheetId="3">#REF!</definedName>
    <definedName name="д8" localSheetId="4">#REF!</definedName>
    <definedName name="д8" localSheetId="7">#REF!</definedName>
    <definedName name="д8">#REF!</definedName>
    <definedName name="д9" localSheetId="0">#REF!</definedName>
    <definedName name="д9" localSheetId="1">#REF!</definedName>
    <definedName name="д9" localSheetId="2">#REF!</definedName>
    <definedName name="д9" localSheetId="3">#REF!</definedName>
    <definedName name="д9" localSheetId="4">#REF!</definedName>
    <definedName name="д9" localSheetId="7">#REF!</definedName>
    <definedName name="д9">#REF!</definedName>
    <definedName name="дан" localSheetId="0">#REF!</definedName>
    <definedName name="дан" localSheetId="1">#REF!</definedName>
    <definedName name="дан" localSheetId="2">#REF!</definedName>
    <definedName name="дан" localSheetId="3">#REF!</definedName>
    <definedName name="дан" localSheetId="4">#REF!</definedName>
    <definedName name="дан" localSheetId="7">#REF!</definedName>
    <definedName name="дан">#REF!</definedName>
    <definedName name="Дата_изменения_группы_строек" localSheetId="0">#REF!</definedName>
    <definedName name="Дата_изменения_группы_строек" localSheetId="1">#REF!</definedName>
    <definedName name="Дата_изменения_группы_строек" localSheetId="2">#REF!</definedName>
    <definedName name="Дата_изменения_группы_строек" localSheetId="3">#REF!</definedName>
    <definedName name="Дата_изменения_группы_строек" localSheetId="4">#REF!</definedName>
    <definedName name="Дата_изменения_группы_строек" localSheetId="7">#REF!</definedName>
    <definedName name="Дата_изменения_группы_строек">#REF!</definedName>
    <definedName name="Дата_изменения_локальной_сметы" localSheetId="0">#REF!</definedName>
    <definedName name="Дата_изменения_локальной_сметы" localSheetId="1">#REF!</definedName>
    <definedName name="Дата_изменения_локальной_сметы" localSheetId="2">#REF!</definedName>
    <definedName name="Дата_изменения_локальной_сметы" localSheetId="3">#REF!</definedName>
    <definedName name="Дата_изменения_локальной_сметы" localSheetId="4">#REF!</definedName>
    <definedName name="Дата_изменения_локальной_сметы" localSheetId="7">#REF!</definedName>
    <definedName name="Дата_изменения_локальной_сметы">#REF!</definedName>
    <definedName name="Дата_изменения_объекта" localSheetId="0">#REF!</definedName>
    <definedName name="Дата_изменения_объекта" localSheetId="1">#REF!</definedName>
    <definedName name="Дата_изменения_объекта" localSheetId="2">#REF!</definedName>
    <definedName name="Дата_изменения_объекта" localSheetId="3">#REF!</definedName>
    <definedName name="Дата_изменения_объекта" localSheetId="4">#REF!</definedName>
    <definedName name="Дата_изменения_объекта" localSheetId="7">#REF!</definedName>
    <definedName name="Дата_изменения_объекта">#REF!</definedName>
    <definedName name="Дата_изменения_объектной_сметы" localSheetId="0">#REF!</definedName>
    <definedName name="Дата_изменения_объектной_сметы" localSheetId="1">#REF!</definedName>
    <definedName name="Дата_изменения_объектной_сметы" localSheetId="2">#REF!</definedName>
    <definedName name="Дата_изменения_объектной_сметы" localSheetId="3">#REF!</definedName>
    <definedName name="Дата_изменения_объектной_сметы" localSheetId="4">#REF!</definedName>
    <definedName name="Дата_изменения_объектной_сметы" localSheetId="7">#REF!</definedName>
    <definedName name="Дата_изменения_объектной_сметы">#REF!</definedName>
    <definedName name="Дата_изменения_очереди" localSheetId="0">#REF!</definedName>
    <definedName name="Дата_изменения_очереди" localSheetId="1">#REF!</definedName>
    <definedName name="Дата_изменения_очереди" localSheetId="2">#REF!</definedName>
    <definedName name="Дата_изменения_очереди" localSheetId="3">#REF!</definedName>
    <definedName name="Дата_изменения_очереди" localSheetId="4">#REF!</definedName>
    <definedName name="Дата_изменения_очереди" localSheetId="7">#REF!</definedName>
    <definedName name="Дата_изменения_очереди">#REF!</definedName>
    <definedName name="Дата_изменения_пускового_комплекса" localSheetId="0">#REF!</definedName>
    <definedName name="Дата_изменения_пускового_комплекса" localSheetId="1">#REF!</definedName>
    <definedName name="Дата_изменения_пускового_комплекса" localSheetId="2">#REF!</definedName>
    <definedName name="Дата_изменения_пускового_комплекса" localSheetId="3">#REF!</definedName>
    <definedName name="Дата_изменения_пускового_комплекса" localSheetId="4">#REF!</definedName>
    <definedName name="Дата_изменения_пускового_комплекса" localSheetId="7">#REF!</definedName>
    <definedName name="Дата_изменения_пускового_комплекса">#REF!</definedName>
    <definedName name="Дата_изменения_сводного_сметного_расчета" localSheetId="0">#REF!</definedName>
    <definedName name="Дата_изменения_сводного_сметного_расчета" localSheetId="1">#REF!</definedName>
    <definedName name="Дата_изменения_сводного_сметного_расчета" localSheetId="2">#REF!</definedName>
    <definedName name="Дата_изменения_сводного_сметного_расчета" localSheetId="3">#REF!</definedName>
    <definedName name="Дата_изменения_сводного_сметного_расчета" localSheetId="4">#REF!</definedName>
    <definedName name="Дата_изменения_сводного_сметного_расчета" localSheetId="7">#REF!</definedName>
    <definedName name="Дата_изменения_сводного_сметного_расчета">#REF!</definedName>
    <definedName name="Дата_изменения_стройки" localSheetId="0">#REF!</definedName>
    <definedName name="Дата_изменения_стройки" localSheetId="1">#REF!</definedName>
    <definedName name="Дата_изменения_стройки" localSheetId="2">#REF!</definedName>
    <definedName name="Дата_изменения_стройки" localSheetId="3">#REF!</definedName>
    <definedName name="Дата_изменения_стройки" localSheetId="4">#REF!</definedName>
    <definedName name="Дата_изменения_стройки" localSheetId="7">#REF!</definedName>
    <definedName name="Дата_изменения_стройки">#REF!</definedName>
    <definedName name="Дата_создания_группы_строек" localSheetId="0">#REF!</definedName>
    <definedName name="Дата_создания_группы_строек" localSheetId="1">#REF!</definedName>
    <definedName name="Дата_создания_группы_строек" localSheetId="2">#REF!</definedName>
    <definedName name="Дата_создания_группы_строек" localSheetId="3">#REF!</definedName>
    <definedName name="Дата_создания_группы_строек" localSheetId="4">#REF!</definedName>
    <definedName name="Дата_создания_группы_строек" localSheetId="7">#REF!</definedName>
    <definedName name="Дата_создания_группы_строек">#REF!</definedName>
    <definedName name="Дата_создания_локальной_сметы" localSheetId="0">#REF!</definedName>
    <definedName name="Дата_создания_локальной_сметы" localSheetId="1">#REF!</definedName>
    <definedName name="Дата_создания_локальной_сметы" localSheetId="2">#REF!</definedName>
    <definedName name="Дата_создания_локальной_сметы" localSheetId="3">#REF!</definedName>
    <definedName name="Дата_создания_локальной_сметы" localSheetId="4">#REF!</definedName>
    <definedName name="Дата_создания_локальной_сметы" localSheetId="7">#REF!</definedName>
    <definedName name="Дата_создания_локальной_сметы">#REF!</definedName>
    <definedName name="Дата_создания_объекта" localSheetId="0">#REF!</definedName>
    <definedName name="Дата_создания_объекта" localSheetId="1">#REF!</definedName>
    <definedName name="Дата_создания_объекта" localSheetId="2">#REF!</definedName>
    <definedName name="Дата_создания_объекта" localSheetId="3">#REF!</definedName>
    <definedName name="Дата_создания_объекта" localSheetId="4">#REF!</definedName>
    <definedName name="Дата_создания_объекта" localSheetId="7">#REF!</definedName>
    <definedName name="Дата_создания_объекта">#REF!</definedName>
    <definedName name="Дата_создания_объектной_сметы" localSheetId="0">#REF!</definedName>
    <definedName name="Дата_создания_объектной_сметы" localSheetId="1">#REF!</definedName>
    <definedName name="Дата_создания_объектной_сметы" localSheetId="2">#REF!</definedName>
    <definedName name="Дата_создания_объектной_сметы" localSheetId="3">#REF!</definedName>
    <definedName name="Дата_создания_объектной_сметы" localSheetId="4">#REF!</definedName>
    <definedName name="Дата_создания_объектной_сметы" localSheetId="7">#REF!</definedName>
    <definedName name="Дата_создания_объектной_сметы">#REF!</definedName>
    <definedName name="Дата_создания_очереди" localSheetId="0">#REF!</definedName>
    <definedName name="Дата_создания_очереди" localSheetId="1">#REF!</definedName>
    <definedName name="Дата_создания_очереди" localSheetId="2">#REF!</definedName>
    <definedName name="Дата_создания_очереди" localSheetId="3">#REF!</definedName>
    <definedName name="Дата_создания_очереди" localSheetId="4">#REF!</definedName>
    <definedName name="Дата_создания_очереди" localSheetId="7">#REF!</definedName>
    <definedName name="Дата_создания_очереди">#REF!</definedName>
    <definedName name="Дата_создания_пускового_комплекса" localSheetId="0">#REF!</definedName>
    <definedName name="Дата_создания_пускового_комплекса" localSheetId="1">#REF!</definedName>
    <definedName name="Дата_создания_пускового_комплекса" localSheetId="2">#REF!</definedName>
    <definedName name="Дата_создания_пускового_комплекса" localSheetId="3">#REF!</definedName>
    <definedName name="Дата_создания_пускового_комплекса" localSheetId="4">#REF!</definedName>
    <definedName name="Дата_создания_пускового_комплекса" localSheetId="7">#REF!</definedName>
    <definedName name="Дата_создания_пускового_комплекса">#REF!</definedName>
    <definedName name="Дата_создания_сводного_сметного_расчета" localSheetId="0">#REF!</definedName>
    <definedName name="Дата_создания_сводного_сметного_расчета" localSheetId="1">#REF!</definedName>
    <definedName name="Дата_создания_сводного_сметного_расчета" localSheetId="2">#REF!</definedName>
    <definedName name="Дата_создания_сводного_сметного_расчета" localSheetId="3">#REF!</definedName>
    <definedName name="Дата_создания_сводного_сметного_расчета" localSheetId="4">#REF!</definedName>
    <definedName name="Дата_создания_сводного_сметного_расчета" localSheetId="7">#REF!</definedName>
    <definedName name="Дата_создания_сводного_сметного_расчета">#REF!</definedName>
    <definedName name="Дата_создания_стройки" localSheetId="0">#REF!</definedName>
    <definedName name="Дата_создания_стройки" localSheetId="1">#REF!</definedName>
    <definedName name="Дата_создания_стройки" localSheetId="2">#REF!</definedName>
    <definedName name="Дата_создания_стройки" localSheetId="3">#REF!</definedName>
    <definedName name="Дата_создания_стройки" localSheetId="4">#REF!</definedName>
    <definedName name="Дата_создания_стройки" localSheetId="7">#REF!</definedName>
    <definedName name="Дата_создания_стройки">#REF!</definedName>
    <definedName name="дд" localSheetId="0">#REF!</definedName>
    <definedName name="дд" localSheetId="1">#REF!</definedName>
    <definedName name="дд" localSheetId="2">#REF!</definedName>
    <definedName name="дд" localSheetId="13">#REF!</definedName>
    <definedName name="дд" localSheetId="14">#REF!</definedName>
    <definedName name="дд" localSheetId="3">#REF!</definedName>
    <definedName name="дд" localSheetId="4">#REF!</definedName>
    <definedName name="дд" localSheetId="7">#REF!</definedName>
    <definedName name="дд" localSheetId="11">#REF!</definedName>
    <definedName name="дд">#REF!</definedName>
    <definedName name="дддд" localSheetId="0">#REF!</definedName>
    <definedName name="дддд" localSheetId="1">#REF!</definedName>
    <definedName name="дддд" localSheetId="2">#REF!</definedName>
    <definedName name="дддд" localSheetId="13">#REF!</definedName>
    <definedName name="дддд" localSheetId="14">#REF!</definedName>
    <definedName name="дддд" localSheetId="3">#REF!</definedName>
    <definedName name="дддд" localSheetId="4">#REF!</definedName>
    <definedName name="дддд" localSheetId="7">#REF!</definedName>
    <definedName name="дддд" localSheetId="11">#REF!</definedName>
    <definedName name="дддд">#REF!</definedName>
    <definedName name="ддддд" localSheetId="0">#REF!</definedName>
    <definedName name="ддддд" localSheetId="1">#REF!</definedName>
    <definedName name="ддддд" localSheetId="2">#REF!</definedName>
    <definedName name="ддддд" localSheetId="3">#REF!</definedName>
    <definedName name="ддддд" localSheetId="4">#REF!</definedName>
    <definedName name="ддддд" localSheetId="7">#REF!</definedName>
    <definedName name="ддддд">#REF!</definedName>
    <definedName name="де" localSheetId="0">#REF!</definedName>
    <definedName name="де" localSheetId="1">#REF!</definedName>
    <definedName name="де" localSheetId="2">#REF!</definedName>
    <definedName name="де" localSheetId="13">#REF!</definedName>
    <definedName name="де" localSheetId="14">#REF!</definedName>
    <definedName name="де" localSheetId="3">#REF!</definedName>
    <definedName name="де" localSheetId="4">#REF!</definedName>
    <definedName name="де" localSheetId="7">#REF!</definedName>
    <definedName name="де" localSheetId="11">#REF!</definedName>
    <definedName name="де">#REF!</definedName>
    <definedName name="десятый" localSheetId="0">#REF!</definedName>
    <definedName name="десятый" localSheetId="1">#REF!</definedName>
    <definedName name="десятый" localSheetId="2">#REF!</definedName>
    <definedName name="десятый" localSheetId="3">#REF!</definedName>
    <definedName name="десятый" localSheetId="4">#REF!</definedName>
    <definedName name="десятый" localSheetId="5">#REF!</definedName>
    <definedName name="десятый" localSheetId="7">#REF!</definedName>
    <definedName name="десятый">#REF!</definedName>
    <definedName name="дефл." localSheetId="0">#REF!</definedName>
    <definedName name="дефл." localSheetId="1">#REF!</definedName>
    <definedName name="дефл." localSheetId="2">#REF!</definedName>
    <definedName name="дефл." localSheetId="13">#REF!</definedName>
    <definedName name="дефл." localSheetId="14">#REF!</definedName>
    <definedName name="дефл." localSheetId="3">#REF!</definedName>
    <definedName name="дефл." localSheetId="4">#REF!</definedName>
    <definedName name="дефл." localSheetId="7">#REF!</definedName>
    <definedName name="дефл." localSheetId="11">#REF!</definedName>
    <definedName name="дефл.">#REF!</definedName>
    <definedName name="Дефл_ц_пред_год">#REF!</definedName>
    <definedName name="Дефлятор" localSheetId="0">#REF!</definedName>
    <definedName name="Дефлятор" localSheetId="1">#REF!</definedName>
    <definedName name="Дефлятор" localSheetId="2">#REF!</definedName>
    <definedName name="Дефлятор" localSheetId="3">#REF!</definedName>
    <definedName name="Дефлятор" localSheetId="4">#REF!</definedName>
    <definedName name="Дефлятор" localSheetId="5">#REF!</definedName>
    <definedName name="Дефлятор" localSheetId="7">#REF!</definedName>
    <definedName name="Дефлятор">#REF!</definedName>
    <definedName name="Дефлятор_годовой">#REF!</definedName>
    <definedName name="Дефлятор_цепной">#REF!</definedName>
    <definedName name="Дефлятор1" localSheetId="0">#REF!</definedName>
    <definedName name="Дефлятор1" localSheetId="1">#REF!</definedName>
    <definedName name="Дефлятор1" localSheetId="2">#REF!</definedName>
    <definedName name="Дефлятор1" localSheetId="3">#REF!</definedName>
    <definedName name="Дефлятор1" localSheetId="4">#REF!</definedName>
    <definedName name="Дефлятор1" localSheetId="5">#REF!</definedName>
    <definedName name="Дефлятор1" localSheetId="7">#REF!</definedName>
    <definedName name="Дефлятор1">#REF!</definedName>
    <definedName name="диапазон" localSheetId="0">#REF!</definedName>
    <definedName name="диапазон" localSheetId="1">#REF!</definedName>
    <definedName name="диапазон" localSheetId="2">#REF!</definedName>
    <definedName name="диапазон" localSheetId="3">#REF!</definedName>
    <definedName name="диапазон" localSheetId="4">#REF!</definedName>
    <definedName name="диапазон" localSheetId="5">#REF!</definedName>
    <definedName name="диапазон" localSheetId="7">#REF!</definedName>
    <definedName name="диапазон">#REF!</definedName>
    <definedName name="Диск" localSheetId="0">#REF!</definedName>
    <definedName name="Диск" localSheetId="1">#REF!</definedName>
    <definedName name="Диск" localSheetId="2">#REF!</definedName>
    <definedName name="Диск" localSheetId="3">#REF!</definedName>
    <definedName name="Диск" localSheetId="4">#REF!</definedName>
    <definedName name="Диск" localSheetId="5">#REF!</definedName>
    <definedName name="Диск" localSheetId="7">#REF!</definedName>
    <definedName name="Диск">#REF!</definedName>
    <definedName name="длдл" localSheetId="0">#REF!</definedName>
    <definedName name="длдл" localSheetId="1">#REF!</definedName>
    <definedName name="длдл" localSheetId="2">#REF!</definedName>
    <definedName name="длдл" localSheetId="3">#REF!</definedName>
    <definedName name="длдл" localSheetId="4">#REF!</definedName>
    <definedName name="длдл" localSheetId="7">#REF!</definedName>
    <definedName name="длдл">#REF!</definedName>
    <definedName name="Длинна_границы" localSheetId="0">#REF!</definedName>
    <definedName name="Длинна_границы" localSheetId="1">#REF!</definedName>
    <definedName name="Длинна_границы" localSheetId="2">#REF!</definedName>
    <definedName name="Длинна_границы" localSheetId="3">#REF!</definedName>
    <definedName name="Длинна_границы" localSheetId="4">#REF!</definedName>
    <definedName name="Длинна_границы" localSheetId="5">#REF!</definedName>
    <definedName name="Длинна_границы" localSheetId="7">#REF!</definedName>
    <definedName name="Длинна_границы">#REF!</definedName>
    <definedName name="Длинна_трассы" localSheetId="0">#REF!</definedName>
    <definedName name="Длинна_трассы" localSheetId="1">#REF!</definedName>
    <definedName name="Длинна_трассы" localSheetId="2">#REF!</definedName>
    <definedName name="Длинна_трассы" localSheetId="3">#REF!</definedName>
    <definedName name="Длинна_трассы" localSheetId="4">#REF!</definedName>
    <definedName name="Длинна_трассы" localSheetId="7">#REF!</definedName>
    <definedName name="Длинна_трассы">#REF!</definedName>
    <definedName name="длозщшзщдлжб" localSheetId="0">#REF!</definedName>
    <definedName name="длозщшзщдлжб" localSheetId="1">#REF!</definedName>
    <definedName name="длозщшзщдлжб" localSheetId="2">#REF!</definedName>
    <definedName name="длозщшзщдлжб" localSheetId="3">#REF!</definedName>
    <definedName name="длозщшзщдлжб" localSheetId="4">#REF!</definedName>
    <definedName name="длозщшзщдлжб" localSheetId="5">#REF!</definedName>
    <definedName name="длозщшзщдлжб" localSheetId="7">#REF!</definedName>
    <definedName name="длозщшзщдлжб">#REF!</definedName>
    <definedName name="длолдолд" localSheetId="0">#REF!</definedName>
    <definedName name="длолдолд" localSheetId="1">#REF!</definedName>
    <definedName name="длолдолд" localSheetId="2">#REF!</definedName>
    <definedName name="длолдолд" localSheetId="3">#REF!</definedName>
    <definedName name="длолдолд" localSheetId="4">#REF!</definedName>
    <definedName name="длолдолд" localSheetId="7">#REF!</definedName>
    <definedName name="длолдолд">#REF!</definedName>
    <definedName name="длощшл" localSheetId="0">#REF!</definedName>
    <definedName name="длощшл" localSheetId="1">#REF!</definedName>
    <definedName name="длощшл" localSheetId="2">#REF!</definedName>
    <definedName name="длощшл" localSheetId="3">#REF!</definedName>
    <definedName name="длощшл" localSheetId="4">#REF!</definedName>
    <definedName name="длощшл" localSheetId="7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 localSheetId="0">#REF!</definedName>
    <definedName name="Дн_ставка" localSheetId="1">#REF!</definedName>
    <definedName name="Дн_ставка" localSheetId="2">#REF!</definedName>
    <definedName name="Дн_ставка" localSheetId="3">#REF!</definedName>
    <definedName name="Дн_ставка" localSheetId="4">#REF!</definedName>
    <definedName name="Дн_ставка" localSheetId="5">#REF!</definedName>
    <definedName name="Дн_ставка" localSheetId="7">#REF!</definedName>
    <definedName name="Дн_ставка">#REF!</definedName>
    <definedName name="дна" localSheetId="0">#REF!</definedName>
    <definedName name="дна" localSheetId="1">#REF!</definedName>
    <definedName name="дна" localSheetId="2">#REF!</definedName>
    <definedName name="дна" localSheetId="3">#REF!</definedName>
    <definedName name="дна" localSheetId="4">#REF!</definedName>
    <definedName name="дна" localSheetId="7">#REF!</definedName>
    <definedName name="дна">#REF!</definedName>
    <definedName name="до" localSheetId="0">#REF!</definedName>
    <definedName name="до" localSheetId="1">#REF!</definedName>
    <definedName name="до" localSheetId="2">#REF!</definedName>
    <definedName name="до" localSheetId="13">#REF!</definedName>
    <definedName name="до" localSheetId="14">#REF!</definedName>
    <definedName name="до" localSheetId="3">#REF!</definedName>
    <definedName name="до" localSheetId="4">#REF!</definedName>
    <definedName name="до" localSheetId="7">#REF!</definedName>
    <definedName name="до" localSheetId="11">#REF!</definedName>
    <definedName name="до">#REF!</definedName>
    <definedName name="док">#REF!</definedName>
    <definedName name="дол" localSheetId="0">#REF!</definedName>
    <definedName name="дол" localSheetId="1">#REF!</definedName>
    <definedName name="дол" localSheetId="2">#REF!</definedName>
    <definedName name="дол" localSheetId="13">#REF!</definedName>
    <definedName name="дол" localSheetId="14">#REF!</definedName>
    <definedName name="дол" localSheetId="3">#REF!</definedName>
    <definedName name="дол" localSheetId="4">#REF!</definedName>
    <definedName name="дол" localSheetId="7">#REF!</definedName>
    <definedName name="дол" localSheetId="11">#REF!</definedName>
    <definedName name="дол">#REF!</definedName>
    <definedName name="Должность">#REF!</definedName>
    <definedName name="ДОЛЛАР" localSheetId="0">#REF!</definedName>
    <definedName name="ДОЛЛАР" localSheetId="1">#REF!</definedName>
    <definedName name="ДОЛЛАР" localSheetId="2">#REF!</definedName>
    <definedName name="ДОЛЛАР" localSheetId="3">#REF!</definedName>
    <definedName name="ДОЛЛАР" localSheetId="4">#REF!</definedName>
    <definedName name="ДОЛЛАР" localSheetId="5">#REF!</definedName>
    <definedName name="ДОЛЛАР" localSheetId="7">#REF!</definedName>
    <definedName name="ДОЛЛАР">#REF!</definedName>
    <definedName name="доорп" localSheetId="0">#REF!</definedName>
    <definedName name="доорп" localSheetId="1">#REF!</definedName>
    <definedName name="доорп" localSheetId="2">#REF!</definedName>
    <definedName name="доорп" localSheetId="3">#REF!</definedName>
    <definedName name="доорп" localSheetId="4">#REF!</definedName>
    <definedName name="доорп" localSheetId="7">#REF!</definedName>
    <definedName name="доорп">#REF!</definedName>
    <definedName name="Доп._оборудование_1" localSheetId="0">#REF!</definedName>
    <definedName name="Доп._оборудование_1" localSheetId="1">#REF!</definedName>
    <definedName name="Доп._оборудование_1" localSheetId="2">#REF!</definedName>
    <definedName name="Доп._оборудование_1" localSheetId="3">#REF!</definedName>
    <definedName name="Доп._оборудование_1" localSheetId="4">#REF!</definedName>
    <definedName name="Доп._оборудование_1" localSheetId="5">#REF!</definedName>
    <definedName name="Доп._оборудование_1" localSheetId="7">#REF!</definedName>
    <definedName name="Доп._оборудование_1">#REF!</definedName>
    <definedName name="Доп_оборуд" localSheetId="0">#REF!</definedName>
    <definedName name="Доп_оборуд" localSheetId="1">#REF!</definedName>
    <definedName name="Доп_оборуд" localSheetId="2">#REF!</definedName>
    <definedName name="Доп_оборуд" localSheetId="3">#REF!</definedName>
    <definedName name="Доп_оборуд" localSheetId="4">#REF!</definedName>
    <definedName name="Доп_оборуд" localSheetId="7">#REF!</definedName>
    <definedName name="Доп_оборуд">#REF!</definedName>
    <definedName name="допдшгед" localSheetId="0">#REF!</definedName>
    <definedName name="допдшгед" localSheetId="1">#REF!</definedName>
    <definedName name="допдшгед" localSheetId="2">#REF!</definedName>
    <definedName name="допдшгед" localSheetId="3">#REF!</definedName>
    <definedName name="допдшгед" localSheetId="4">#REF!</definedName>
    <definedName name="допдшгед" localSheetId="7">#REF!</definedName>
    <definedName name="допдшгед">#REF!</definedName>
    <definedName name="Дорога_1" localSheetId="0">#REF!</definedName>
    <definedName name="Дорога_1" localSheetId="1">#REF!</definedName>
    <definedName name="Дорога_1" localSheetId="2">#REF!</definedName>
    <definedName name="Дорога_1" localSheetId="3">#REF!</definedName>
    <definedName name="Дорога_1" localSheetId="4">#REF!</definedName>
    <definedName name="Дорога_1" localSheetId="5">#REF!</definedName>
    <definedName name="Дорога_1" localSheetId="7">#REF!</definedName>
    <definedName name="Дорога_1">#REF!</definedName>
    <definedName name="дп" localSheetId="0">#REF!</definedName>
    <definedName name="дп" localSheetId="1">#REF!</definedName>
    <definedName name="дп" localSheetId="2">#REF!</definedName>
    <definedName name="дп" localSheetId="3">#REF!</definedName>
    <definedName name="дп" localSheetId="4">#REF!</definedName>
    <definedName name="дп" localSheetId="7">#REF!</definedName>
    <definedName name="дп">#REF!</definedName>
    <definedName name="др" localSheetId="0">#REF!</definedName>
    <definedName name="др" localSheetId="1">#REF!</definedName>
    <definedName name="др" localSheetId="2">#REF!</definedName>
    <definedName name="др" localSheetId="3">#REF!</definedName>
    <definedName name="др" localSheetId="4">#REF!</definedName>
    <definedName name="др" localSheetId="7">#REF!</definedName>
    <definedName name="др">#REF!</definedName>
    <definedName name="др.матер" localSheetId="3">#REF!</definedName>
    <definedName name="др.матер" localSheetId="4">#REF!</definedName>
    <definedName name="др.матер">#REF!</definedName>
    <definedName name="ДС" localSheetId="0">#REF!</definedName>
    <definedName name="ДС" localSheetId="1">#REF!</definedName>
    <definedName name="ДС" localSheetId="2">#REF!</definedName>
    <definedName name="ДС" localSheetId="13">#REF!</definedName>
    <definedName name="ДС" localSheetId="14">#REF!</definedName>
    <definedName name="ДС" localSheetId="3">#REF!</definedName>
    <definedName name="ДС" localSheetId="4">#REF!</definedName>
    <definedName name="ДС" localSheetId="7">#REF!</definedName>
    <definedName name="ДС" localSheetId="11">#REF!</definedName>
    <definedName name="ДС">#REF!</definedName>
    <definedName name="дтс">#REF!</definedName>
    <definedName name="дщшю" localSheetId="0">#REF!</definedName>
    <definedName name="дщшю" localSheetId="1">#REF!</definedName>
    <definedName name="дщшю" localSheetId="2">#REF!</definedName>
    <definedName name="дщшю" localSheetId="3">#REF!</definedName>
    <definedName name="дщшю" localSheetId="4">#REF!</definedName>
    <definedName name="дщшю" localSheetId="5">#REF!</definedName>
    <definedName name="дщшю" localSheetId="7">#REF!</definedName>
    <definedName name="дщшю">#REF!</definedName>
    <definedName name="дэ" localSheetId="0">#REF!</definedName>
    <definedName name="дэ" localSheetId="1">#REF!</definedName>
    <definedName name="дэ" localSheetId="2">#REF!</definedName>
    <definedName name="дэ" localSheetId="3">#REF!</definedName>
    <definedName name="дэ" localSheetId="4">#REF!</definedName>
    <definedName name="дэ" localSheetId="7">#REF!</definedName>
    <definedName name="дэ">#REF!</definedName>
    <definedName name="е" localSheetId="0">#REF!</definedName>
    <definedName name="е" localSheetId="1">#REF!</definedName>
    <definedName name="е" localSheetId="2">#REF!</definedName>
    <definedName name="е" localSheetId="3">#REF!</definedName>
    <definedName name="е" localSheetId="4">#REF!</definedName>
    <definedName name="е" localSheetId="7">#REF!</definedName>
    <definedName name="е">#REF!</definedName>
    <definedName name="евнл" localSheetId="0">#REF!</definedName>
    <definedName name="евнл" localSheetId="1">#REF!</definedName>
    <definedName name="евнл" localSheetId="2">#REF!</definedName>
    <definedName name="евнл" localSheetId="3">#REF!</definedName>
    <definedName name="евнл" localSheetId="4">#REF!</definedName>
    <definedName name="евнл" localSheetId="7">#REF!</definedName>
    <definedName name="евнл">#REF!</definedName>
    <definedName name="евнлен" localSheetId="0">#REF!</definedName>
    <definedName name="евнлен" localSheetId="1">#REF!</definedName>
    <definedName name="евнлен" localSheetId="2">#REF!</definedName>
    <definedName name="евнлен" localSheetId="3">#REF!</definedName>
    <definedName name="евнлен" localSheetId="4">#REF!</definedName>
    <definedName name="евнлен" localSheetId="7">#REF!</definedName>
    <definedName name="евнлен">#REF!</definedName>
    <definedName name="Еврейская_автономная_область" localSheetId="0">#REF!</definedName>
    <definedName name="Еврейская_автономная_область" localSheetId="1">#REF!</definedName>
    <definedName name="Еврейская_автономная_область" localSheetId="2">#REF!</definedName>
    <definedName name="Еврейская_автономная_область" localSheetId="3">#REF!</definedName>
    <definedName name="Еврейская_автономная_область" localSheetId="4">#REF!</definedName>
    <definedName name="Еврейская_автономная_область" localSheetId="5">#REF!</definedName>
    <definedName name="Еврейская_автономная_область" localSheetId="7">#REF!</definedName>
    <definedName name="Еврейская_автономная_область">#REF!</definedName>
    <definedName name="Еврейская_автономная_область_1" localSheetId="0">#REF!</definedName>
    <definedName name="Еврейская_автономная_область_1" localSheetId="1">#REF!</definedName>
    <definedName name="Еврейская_автономная_область_1" localSheetId="2">#REF!</definedName>
    <definedName name="Еврейская_автономная_область_1" localSheetId="3">#REF!</definedName>
    <definedName name="Еврейская_автономная_область_1" localSheetId="4">#REF!</definedName>
    <definedName name="Еврейская_автономная_область_1" localSheetId="7">#REF!</definedName>
    <definedName name="Еврейская_автономная_область_1">#REF!</definedName>
    <definedName name="еврор" localSheetId="0">#REF!</definedName>
    <definedName name="еврор" localSheetId="1">#REF!</definedName>
    <definedName name="еврор" localSheetId="2">#REF!</definedName>
    <definedName name="еврор" localSheetId="3">#REF!</definedName>
    <definedName name="еврор" localSheetId="4">#REF!</definedName>
    <definedName name="еврор" localSheetId="7">#REF!</definedName>
    <definedName name="еврор">#REF!</definedName>
    <definedName name="еврь" localSheetId="0">#REF!</definedName>
    <definedName name="еврь" localSheetId="1">#REF!</definedName>
    <definedName name="еврь" localSheetId="2">#REF!</definedName>
    <definedName name="еврь" localSheetId="3">#REF!</definedName>
    <definedName name="еврь" localSheetId="4">#REF!</definedName>
    <definedName name="еврь" localSheetId="7">#REF!</definedName>
    <definedName name="еврь">#REF!</definedName>
    <definedName name="Единица1" localSheetId="0">#REF!</definedName>
    <definedName name="Единица1" localSheetId="1">#REF!</definedName>
    <definedName name="Единица1" localSheetId="2">#REF!</definedName>
    <definedName name="Единица1" localSheetId="3">#REF!</definedName>
    <definedName name="Единица1" localSheetId="4">#REF!</definedName>
    <definedName name="Единица1" localSheetId="7">#REF!</definedName>
    <definedName name="Единица1">#REF!</definedName>
    <definedName name="Единица10" localSheetId="0">#REF!</definedName>
    <definedName name="Единица10" localSheetId="1">#REF!</definedName>
    <definedName name="Единица10" localSheetId="2">#REF!</definedName>
    <definedName name="Единица10" localSheetId="3">#REF!</definedName>
    <definedName name="Единица10" localSheetId="4">#REF!</definedName>
    <definedName name="Единица10" localSheetId="7">#REF!</definedName>
    <definedName name="Единица10">#REF!</definedName>
    <definedName name="Единица11" localSheetId="0">#REF!</definedName>
    <definedName name="Единица11" localSheetId="1">#REF!</definedName>
    <definedName name="Единица11" localSheetId="2">#REF!</definedName>
    <definedName name="Единица11" localSheetId="3">#REF!</definedName>
    <definedName name="Единица11" localSheetId="4">#REF!</definedName>
    <definedName name="Единица11" localSheetId="7">#REF!</definedName>
    <definedName name="Единица11">#REF!</definedName>
    <definedName name="Единица12" localSheetId="0">#REF!</definedName>
    <definedName name="Единица12" localSheetId="1">#REF!</definedName>
    <definedName name="Единица12" localSheetId="2">#REF!</definedName>
    <definedName name="Единица12" localSheetId="3">#REF!</definedName>
    <definedName name="Единица12" localSheetId="4">#REF!</definedName>
    <definedName name="Единица12" localSheetId="7">#REF!</definedName>
    <definedName name="Единица12">#REF!</definedName>
    <definedName name="Единица13" localSheetId="0">#REF!</definedName>
    <definedName name="Единица13" localSheetId="1">#REF!</definedName>
    <definedName name="Единица13" localSheetId="2">#REF!</definedName>
    <definedName name="Единица13" localSheetId="3">#REF!</definedName>
    <definedName name="Единица13" localSheetId="4">#REF!</definedName>
    <definedName name="Единица13" localSheetId="7">#REF!</definedName>
    <definedName name="Единица13">#REF!</definedName>
    <definedName name="Единица14" localSheetId="0">#REF!</definedName>
    <definedName name="Единица14" localSheetId="1">#REF!</definedName>
    <definedName name="Единица14" localSheetId="2">#REF!</definedName>
    <definedName name="Единица14" localSheetId="3">#REF!</definedName>
    <definedName name="Единица14" localSheetId="4">#REF!</definedName>
    <definedName name="Единица14" localSheetId="7">#REF!</definedName>
    <definedName name="Единица14">#REF!</definedName>
    <definedName name="Единица15" localSheetId="0">#REF!</definedName>
    <definedName name="Единица15" localSheetId="1">#REF!</definedName>
    <definedName name="Единица15" localSheetId="2">#REF!</definedName>
    <definedName name="Единица15" localSheetId="3">#REF!</definedName>
    <definedName name="Единица15" localSheetId="4">#REF!</definedName>
    <definedName name="Единица15" localSheetId="7">#REF!</definedName>
    <definedName name="Единица15">#REF!</definedName>
    <definedName name="Единица16" localSheetId="0">#REF!</definedName>
    <definedName name="Единица16" localSheetId="1">#REF!</definedName>
    <definedName name="Единица16" localSheetId="2">#REF!</definedName>
    <definedName name="Единица16" localSheetId="3">#REF!</definedName>
    <definedName name="Единица16" localSheetId="4">#REF!</definedName>
    <definedName name="Единица16" localSheetId="7">#REF!</definedName>
    <definedName name="Единица16">#REF!</definedName>
    <definedName name="Единица17" localSheetId="0">#REF!</definedName>
    <definedName name="Единица17" localSheetId="1">#REF!</definedName>
    <definedName name="Единица17" localSheetId="2">#REF!</definedName>
    <definedName name="Единица17" localSheetId="3">#REF!</definedName>
    <definedName name="Единица17" localSheetId="4">#REF!</definedName>
    <definedName name="Единица17" localSheetId="7">#REF!</definedName>
    <definedName name="Единица17">#REF!</definedName>
    <definedName name="Единица18" localSheetId="0">#REF!</definedName>
    <definedName name="Единица18" localSheetId="1">#REF!</definedName>
    <definedName name="Единица18" localSheetId="2">#REF!</definedName>
    <definedName name="Единица18" localSheetId="3">#REF!</definedName>
    <definedName name="Единица18" localSheetId="4">#REF!</definedName>
    <definedName name="Единица18" localSheetId="7">#REF!</definedName>
    <definedName name="Единица18">#REF!</definedName>
    <definedName name="Единица19" localSheetId="0">#REF!</definedName>
    <definedName name="Единица19" localSheetId="1">#REF!</definedName>
    <definedName name="Единица19" localSheetId="2">#REF!</definedName>
    <definedName name="Единица19" localSheetId="3">#REF!</definedName>
    <definedName name="Единица19" localSheetId="4">#REF!</definedName>
    <definedName name="Единица19" localSheetId="7">#REF!</definedName>
    <definedName name="Единица19">#REF!</definedName>
    <definedName name="Единица2" localSheetId="0">#REF!</definedName>
    <definedName name="Единица2" localSheetId="1">#REF!</definedName>
    <definedName name="Единица2" localSheetId="2">#REF!</definedName>
    <definedName name="Единица2" localSheetId="3">#REF!</definedName>
    <definedName name="Единица2" localSheetId="4">#REF!</definedName>
    <definedName name="Единица2" localSheetId="7">#REF!</definedName>
    <definedName name="Единица2">#REF!</definedName>
    <definedName name="Единица20" localSheetId="0">#REF!</definedName>
    <definedName name="Единица20" localSheetId="1">#REF!</definedName>
    <definedName name="Единица20" localSheetId="2">#REF!</definedName>
    <definedName name="Единица20" localSheetId="3">#REF!</definedName>
    <definedName name="Единица20" localSheetId="4">#REF!</definedName>
    <definedName name="Единица20" localSheetId="7">#REF!</definedName>
    <definedName name="Единица20">#REF!</definedName>
    <definedName name="Единица21" localSheetId="0">#REF!</definedName>
    <definedName name="Единица21" localSheetId="1">#REF!</definedName>
    <definedName name="Единица21" localSheetId="2">#REF!</definedName>
    <definedName name="Единица21" localSheetId="3">#REF!</definedName>
    <definedName name="Единица21" localSheetId="4">#REF!</definedName>
    <definedName name="Единица21" localSheetId="7">#REF!</definedName>
    <definedName name="Единица21">#REF!</definedName>
    <definedName name="Единица22" localSheetId="0">#REF!</definedName>
    <definedName name="Единица22" localSheetId="1">#REF!</definedName>
    <definedName name="Единица22" localSheetId="2">#REF!</definedName>
    <definedName name="Единица22" localSheetId="3">#REF!</definedName>
    <definedName name="Единица22" localSheetId="4">#REF!</definedName>
    <definedName name="Единица22" localSheetId="7">#REF!</definedName>
    <definedName name="Единица22">#REF!</definedName>
    <definedName name="Единица23" localSheetId="0">#REF!</definedName>
    <definedName name="Единица23" localSheetId="1">#REF!</definedName>
    <definedName name="Единица23" localSheetId="2">#REF!</definedName>
    <definedName name="Единица23" localSheetId="3">#REF!</definedName>
    <definedName name="Единица23" localSheetId="4">#REF!</definedName>
    <definedName name="Единица23" localSheetId="7">#REF!</definedName>
    <definedName name="Единица23">#REF!</definedName>
    <definedName name="Единица24" localSheetId="0">#REF!</definedName>
    <definedName name="Единица24" localSheetId="1">#REF!</definedName>
    <definedName name="Единица24" localSheetId="2">#REF!</definedName>
    <definedName name="Единица24" localSheetId="3">#REF!</definedName>
    <definedName name="Единица24" localSheetId="4">#REF!</definedName>
    <definedName name="Единица24" localSheetId="7">#REF!</definedName>
    <definedName name="Единица24">#REF!</definedName>
    <definedName name="Единица25" localSheetId="0">#REF!</definedName>
    <definedName name="Единица25" localSheetId="1">#REF!</definedName>
    <definedName name="Единица25" localSheetId="2">#REF!</definedName>
    <definedName name="Единица25" localSheetId="3">#REF!</definedName>
    <definedName name="Единица25" localSheetId="4">#REF!</definedName>
    <definedName name="Единица25" localSheetId="7">#REF!</definedName>
    <definedName name="Единица25">#REF!</definedName>
    <definedName name="Единица26" localSheetId="0">#REF!</definedName>
    <definedName name="Единица26" localSheetId="1">#REF!</definedName>
    <definedName name="Единица26" localSheetId="2">#REF!</definedName>
    <definedName name="Единица26" localSheetId="3">#REF!</definedName>
    <definedName name="Единица26" localSheetId="4">#REF!</definedName>
    <definedName name="Единица26" localSheetId="7">#REF!</definedName>
    <definedName name="Единица26">#REF!</definedName>
    <definedName name="Единица27" localSheetId="0">#REF!</definedName>
    <definedName name="Единица27" localSheetId="1">#REF!</definedName>
    <definedName name="Единица27" localSheetId="2">#REF!</definedName>
    <definedName name="Единица27" localSheetId="3">#REF!</definedName>
    <definedName name="Единица27" localSheetId="4">#REF!</definedName>
    <definedName name="Единица27" localSheetId="7">#REF!</definedName>
    <definedName name="Единица27">#REF!</definedName>
    <definedName name="Единица28" localSheetId="0">#REF!</definedName>
    <definedName name="Единица28" localSheetId="1">#REF!</definedName>
    <definedName name="Единица28" localSheetId="2">#REF!</definedName>
    <definedName name="Единица28" localSheetId="3">#REF!</definedName>
    <definedName name="Единица28" localSheetId="4">#REF!</definedName>
    <definedName name="Единица28" localSheetId="7">#REF!</definedName>
    <definedName name="Единица28">#REF!</definedName>
    <definedName name="Единица29" localSheetId="0">#REF!</definedName>
    <definedName name="Единица29" localSheetId="1">#REF!</definedName>
    <definedName name="Единица29" localSheetId="2">#REF!</definedName>
    <definedName name="Единица29" localSheetId="3">#REF!</definedName>
    <definedName name="Единица29" localSheetId="4">#REF!</definedName>
    <definedName name="Единица29" localSheetId="7">#REF!</definedName>
    <definedName name="Единица29">#REF!</definedName>
    <definedName name="Единица3" localSheetId="0">#REF!</definedName>
    <definedName name="Единица3" localSheetId="1">#REF!</definedName>
    <definedName name="Единица3" localSheetId="2">#REF!</definedName>
    <definedName name="Единица3" localSheetId="3">#REF!</definedName>
    <definedName name="Единица3" localSheetId="4">#REF!</definedName>
    <definedName name="Единица3" localSheetId="7">#REF!</definedName>
    <definedName name="Единица3">#REF!</definedName>
    <definedName name="Единица30" localSheetId="0">#REF!</definedName>
    <definedName name="Единица30" localSheetId="1">#REF!</definedName>
    <definedName name="Единица30" localSheetId="2">#REF!</definedName>
    <definedName name="Единица30" localSheetId="3">#REF!</definedName>
    <definedName name="Единица30" localSheetId="4">#REF!</definedName>
    <definedName name="Единица30" localSheetId="7">#REF!</definedName>
    <definedName name="Единица30">#REF!</definedName>
    <definedName name="Единица31" localSheetId="0">#REF!</definedName>
    <definedName name="Единица31" localSheetId="1">#REF!</definedName>
    <definedName name="Единица31" localSheetId="2">#REF!</definedName>
    <definedName name="Единица31" localSheetId="3">#REF!</definedName>
    <definedName name="Единица31" localSheetId="4">#REF!</definedName>
    <definedName name="Единица31" localSheetId="7">#REF!</definedName>
    <definedName name="Единица31">#REF!</definedName>
    <definedName name="Единица32" localSheetId="0">#REF!</definedName>
    <definedName name="Единица32" localSheetId="1">#REF!</definedName>
    <definedName name="Единица32" localSheetId="2">#REF!</definedName>
    <definedName name="Единица32" localSheetId="3">#REF!</definedName>
    <definedName name="Единица32" localSheetId="4">#REF!</definedName>
    <definedName name="Единица32" localSheetId="7">#REF!</definedName>
    <definedName name="Единица32">#REF!</definedName>
    <definedName name="Единица33" localSheetId="0">#REF!</definedName>
    <definedName name="Единица33" localSheetId="1">#REF!</definedName>
    <definedName name="Единица33" localSheetId="2">#REF!</definedName>
    <definedName name="Единица33" localSheetId="3">#REF!</definedName>
    <definedName name="Единица33" localSheetId="4">#REF!</definedName>
    <definedName name="Единица33" localSheetId="7">#REF!</definedName>
    <definedName name="Единица33">#REF!</definedName>
    <definedName name="Единица34" localSheetId="0">#REF!</definedName>
    <definedName name="Единица34" localSheetId="1">#REF!</definedName>
    <definedName name="Единица34" localSheetId="2">#REF!</definedName>
    <definedName name="Единица34" localSheetId="3">#REF!</definedName>
    <definedName name="Единица34" localSheetId="4">#REF!</definedName>
    <definedName name="Единица34" localSheetId="7">#REF!</definedName>
    <definedName name="Единица34">#REF!</definedName>
    <definedName name="Единица35" localSheetId="0">#REF!</definedName>
    <definedName name="Единица35" localSheetId="1">#REF!</definedName>
    <definedName name="Единица35" localSheetId="2">#REF!</definedName>
    <definedName name="Единица35" localSheetId="3">#REF!</definedName>
    <definedName name="Единица35" localSheetId="4">#REF!</definedName>
    <definedName name="Единица35" localSheetId="7">#REF!</definedName>
    <definedName name="Единица35">#REF!</definedName>
    <definedName name="Единица36" localSheetId="0">#REF!</definedName>
    <definedName name="Единица36" localSheetId="1">#REF!</definedName>
    <definedName name="Единица36" localSheetId="2">#REF!</definedName>
    <definedName name="Единица36" localSheetId="3">#REF!</definedName>
    <definedName name="Единица36" localSheetId="4">#REF!</definedName>
    <definedName name="Единица36" localSheetId="7">#REF!</definedName>
    <definedName name="Единица36">#REF!</definedName>
    <definedName name="Единица37" localSheetId="0">#REF!</definedName>
    <definedName name="Единица37" localSheetId="1">#REF!</definedName>
    <definedName name="Единица37" localSheetId="2">#REF!</definedName>
    <definedName name="Единица37" localSheetId="3">#REF!</definedName>
    <definedName name="Единица37" localSheetId="4">#REF!</definedName>
    <definedName name="Единица37" localSheetId="7">#REF!</definedName>
    <definedName name="Единица37">#REF!</definedName>
    <definedName name="Единица38" localSheetId="0">#REF!</definedName>
    <definedName name="Единица38" localSheetId="1">#REF!</definedName>
    <definedName name="Единица38" localSheetId="2">#REF!</definedName>
    <definedName name="Единица38" localSheetId="3">#REF!</definedName>
    <definedName name="Единица38" localSheetId="4">#REF!</definedName>
    <definedName name="Единица38" localSheetId="7">#REF!</definedName>
    <definedName name="Единица38">#REF!</definedName>
    <definedName name="Единица39" localSheetId="0">#REF!</definedName>
    <definedName name="Единица39" localSheetId="1">#REF!</definedName>
    <definedName name="Единица39" localSheetId="2">#REF!</definedName>
    <definedName name="Единица39" localSheetId="3">#REF!</definedName>
    <definedName name="Единица39" localSheetId="4">#REF!</definedName>
    <definedName name="Единица39" localSheetId="7">#REF!</definedName>
    <definedName name="Единица39">#REF!</definedName>
    <definedName name="Единица4" localSheetId="0">#REF!</definedName>
    <definedName name="Единица4" localSheetId="1">#REF!</definedName>
    <definedName name="Единица4" localSheetId="2">#REF!</definedName>
    <definedName name="Единица4" localSheetId="3">#REF!</definedName>
    <definedName name="Единица4" localSheetId="4">#REF!</definedName>
    <definedName name="Единица4" localSheetId="7">#REF!</definedName>
    <definedName name="Единица4">#REF!</definedName>
    <definedName name="Единица40" localSheetId="0">#REF!</definedName>
    <definedName name="Единица40" localSheetId="1">#REF!</definedName>
    <definedName name="Единица40" localSheetId="2">#REF!</definedName>
    <definedName name="Единица40" localSheetId="3">#REF!</definedName>
    <definedName name="Единица40" localSheetId="4">#REF!</definedName>
    <definedName name="Единица40" localSheetId="7">#REF!</definedName>
    <definedName name="Единица40">#REF!</definedName>
    <definedName name="Единица41" localSheetId="0">#REF!</definedName>
    <definedName name="Единица41" localSheetId="1">#REF!</definedName>
    <definedName name="Единица41" localSheetId="2">#REF!</definedName>
    <definedName name="Единица41" localSheetId="3">#REF!</definedName>
    <definedName name="Единица41" localSheetId="4">#REF!</definedName>
    <definedName name="Единица41" localSheetId="7">#REF!</definedName>
    <definedName name="Единица41">#REF!</definedName>
    <definedName name="Единица42" localSheetId="0">#REF!</definedName>
    <definedName name="Единица42" localSheetId="1">#REF!</definedName>
    <definedName name="Единица42" localSheetId="2">#REF!</definedName>
    <definedName name="Единица42" localSheetId="3">#REF!</definedName>
    <definedName name="Единица42" localSheetId="4">#REF!</definedName>
    <definedName name="Единица42" localSheetId="7">#REF!</definedName>
    <definedName name="Единица42">#REF!</definedName>
    <definedName name="Единица43" localSheetId="0">#REF!</definedName>
    <definedName name="Единица43" localSheetId="1">#REF!</definedName>
    <definedName name="Единица43" localSheetId="2">#REF!</definedName>
    <definedName name="Единица43" localSheetId="3">#REF!</definedName>
    <definedName name="Единица43" localSheetId="4">#REF!</definedName>
    <definedName name="Единица43" localSheetId="7">#REF!</definedName>
    <definedName name="Единица43">#REF!</definedName>
    <definedName name="Единица44" localSheetId="0">#REF!</definedName>
    <definedName name="Единица44" localSheetId="1">#REF!</definedName>
    <definedName name="Единица44" localSheetId="2">#REF!</definedName>
    <definedName name="Единица44" localSheetId="3">#REF!</definedName>
    <definedName name="Единица44" localSheetId="4">#REF!</definedName>
    <definedName name="Единица44" localSheetId="7">#REF!</definedName>
    <definedName name="Единица44">#REF!</definedName>
    <definedName name="Единица45" localSheetId="0">#REF!</definedName>
    <definedName name="Единица45" localSheetId="1">#REF!</definedName>
    <definedName name="Единица45" localSheetId="2">#REF!</definedName>
    <definedName name="Единица45" localSheetId="3">#REF!</definedName>
    <definedName name="Единица45" localSheetId="4">#REF!</definedName>
    <definedName name="Единица45" localSheetId="7">#REF!</definedName>
    <definedName name="Единица45">#REF!</definedName>
    <definedName name="Единица46" localSheetId="0">#REF!</definedName>
    <definedName name="Единица46" localSheetId="1">#REF!</definedName>
    <definedName name="Единица46" localSheetId="2">#REF!</definedName>
    <definedName name="Единица46" localSheetId="3">#REF!</definedName>
    <definedName name="Единица46" localSheetId="4">#REF!</definedName>
    <definedName name="Единица46" localSheetId="7">#REF!</definedName>
    <definedName name="Единица46">#REF!</definedName>
    <definedName name="Единица47" localSheetId="0">#REF!</definedName>
    <definedName name="Единица47" localSheetId="1">#REF!</definedName>
    <definedName name="Единица47" localSheetId="2">#REF!</definedName>
    <definedName name="Единица47" localSheetId="3">#REF!</definedName>
    <definedName name="Единица47" localSheetId="4">#REF!</definedName>
    <definedName name="Единица47" localSheetId="7">#REF!</definedName>
    <definedName name="Единица47">#REF!</definedName>
    <definedName name="Единица48" localSheetId="0">#REF!</definedName>
    <definedName name="Единица48" localSheetId="1">#REF!</definedName>
    <definedName name="Единица48" localSheetId="2">#REF!</definedName>
    <definedName name="Единица48" localSheetId="3">#REF!</definedName>
    <definedName name="Единица48" localSheetId="4">#REF!</definedName>
    <definedName name="Единица48" localSheetId="7">#REF!</definedName>
    <definedName name="Единица48">#REF!</definedName>
    <definedName name="Единица49" localSheetId="0">#REF!</definedName>
    <definedName name="Единица49" localSheetId="1">#REF!</definedName>
    <definedName name="Единица49" localSheetId="2">#REF!</definedName>
    <definedName name="Единица49" localSheetId="3">#REF!</definedName>
    <definedName name="Единица49" localSheetId="4">#REF!</definedName>
    <definedName name="Единица49" localSheetId="7">#REF!</definedName>
    <definedName name="Единица49">#REF!</definedName>
    <definedName name="Единица5" localSheetId="0">#REF!</definedName>
    <definedName name="Единица5" localSheetId="1">#REF!</definedName>
    <definedName name="Единица5" localSheetId="2">#REF!</definedName>
    <definedName name="Единица5" localSheetId="3">#REF!</definedName>
    <definedName name="Единица5" localSheetId="4">#REF!</definedName>
    <definedName name="Единица5" localSheetId="7">#REF!</definedName>
    <definedName name="Единица5">#REF!</definedName>
    <definedName name="Единица50" localSheetId="0">#REF!</definedName>
    <definedName name="Единица50" localSheetId="1">#REF!</definedName>
    <definedName name="Единица50" localSheetId="2">#REF!</definedName>
    <definedName name="Единица50" localSheetId="3">#REF!</definedName>
    <definedName name="Единица50" localSheetId="4">#REF!</definedName>
    <definedName name="Единица50" localSheetId="7">#REF!</definedName>
    <definedName name="Единица50">#REF!</definedName>
    <definedName name="Единица51" localSheetId="0">#REF!</definedName>
    <definedName name="Единица51" localSheetId="1">#REF!</definedName>
    <definedName name="Единица51" localSheetId="2">#REF!</definedName>
    <definedName name="Единица51" localSheetId="3">#REF!</definedName>
    <definedName name="Единица51" localSheetId="4">#REF!</definedName>
    <definedName name="Единица51" localSheetId="7">#REF!</definedName>
    <definedName name="Единица51">#REF!</definedName>
    <definedName name="Единица52" localSheetId="0">#REF!</definedName>
    <definedName name="Единица52" localSheetId="1">#REF!</definedName>
    <definedName name="Единица52" localSheetId="2">#REF!</definedName>
    <definedName name="Единица52" localSheetId="3">#REF!</definedName>
    <definedName name="Единица52" localSheetId="4">#REF!</definedName>
    <definedName name="Единица52" localSheetId="7">#REF!</definedName>
    <definedName name="Единица52">#REF!</definedName>
    <definedName name="Единица53" localSheetId="0">#REF!</definedName>
    <definedName name="Единица53" localSheetId="1">#REF!</definedName>
    <definedName name="Единица53" localSheetId="2">#REF!</definedName>
    <definedName name="Единица53" localSheetId="3">#REF!</definedName>
    <definedName name="Единица53" localSheetId="4">#REF!</definedName>
    <definedName name="Единица53" localSheetId="7">#REF!</definedName>
    <definedName name="Единица53">#REF!</definedName>
    <definedName name="Единица54" localSheetId="0">#REF!</definedName>
    <definedName name="Единица54" localSheetId="1">#REF!</definedName>
    <definedName name="Единица54" localSheetId="2">#REF!</definedName>
    <definedName name="Единица54" localSheetId="3">#REF!</definedName>
    <definedName name="Единица54" localSheetId="4">#REF!</definedName>
    <definedName name="Единица54" localSheetId="7">#REF!</definedName>
    <definedName name="Единица54">#REF!</definedName>
    <definedName name="Единица55" localSheetId="0">#REF!</definedName>
    <definedName name="Единица55" localSheetId="1">#REF!</definedName>
    <definedName name="Единица55" localSheetId="2">#REF!</definedName>
    <definedName name="Единица55" localSheetId="3">#REF!</definedName>
    <definedName name="Единица55" localSheetId="4">#REF!</definedName>
    <definedName name="Единица55" localSheetId="7">#REF!</definedName>
    <definedName name="Единица55">#REF!</definedName>
    <definedName name="Единица56" localSheetId="0">#REF!</definedName>
    <definedName name="Единица56" localSheetId="1">#REF!</definedName>
    <definedName name="Единица56" localSheetId="2">#REF!</definedName>
    <definedName name="Единица56" localSheetId="3">#REF!</definedName>
    <definedName name="Единица56" localSheetId="4">#REF!</definedName>
    <definedName name="Единица56" localSheetId="7">#REF!</definedName>
    <definedName name="Единица56">#REF!</definedName>
    <definedName name="Единица57" localSheetId="0">#REF!</definedName>
    <definedName name="Единица57" localSheetId="1">#REF!</definedName>
    <definedName name="Единица57" localSheetId="2">#REF!</definedName>
    <definedName name="Единица57" localSheetId="3">#REF!</definedName>
    <definedName name="Единица57" localSheetId="4">#REF!</definedName>
    <definedName name="Единица57" localSheetId="7">#REF!</definedName>
    <definedName name="Единица57">#REF!</definedName>
    <definedName name="Единица58" localSheetId="0">#REF!</definedName>
    <definedName name="Единица58" localSheetId="1">#REF!</definedName>
    <definedName name="Единица58" localSheetId="2">#REF!</definedName>
    <definedName name="Единица58" localSheetId="3">#REF!</definedName>
    <definedName name="Единица58" localSheetId="4">#REF!</definedName>
    <definedName name="Единица58" localSheetId="7">#REF!</definedName>
    <definedName name="Единица58">#REF!</definedName>
    <definedName name="Единица59" localSheetId="0">#REF!</definedName>
    <definedName name="Единица59" localSheetId="1">#REF!</definedName>
    <definedName name="Единица59" localSheetId="2">#REF!</definedName>
    <definedName name="Единица59" localSheetId="3">#REF!</definedName>
    <definedName name="Единица59" localSheetId="4">#REF!</definedName>
    <definedName name="Единица59" localSheetId="7">#REF!</definedName>
    <definedName name="Единица59">#REF!</definedName>
    <definedName name="Единица6" localSheetId="0">#REF!</definedName>
    <definedName name="Единица6" localSheetId="1">#REF!</definedName>
    <definedName name="Единица6" localSheetId="2">#REF!</definedName>
    <definedName name="Единица6" localSheetId="3">#REF!</definedName>
    <definedName name="Единица6" localSheetId="4">#REF!</definedName>
    <definedName name="Единица6" localSheetId="7">#REF!</definedName>
    <definedName name="Единица6">#REF!</definedName>
    <definedName name="Единица60" localSheetId="0">#REF!</definedName>
    <definedName name="Единица60" localSheetId="1">#REF!</definedName>
    <definedName name="Единица60" localSheetId="2">#REF!</definedName>
    <definedName name="Единица60" localSheetId="3">#REF!</definedName>
    <definedName name="Единица60" localSheetId="4">#REF!</definedName>
    <definedName name="Единица60" localSheetId="7">#REF!</definedName>
    <definedName name="Единица60">#REF!</definedName>
    <definedName name="Единица7" localSheetId="0">#REF!</definedName>
    <definedName name="Единица7" localSheetId="1">#REF!</definedName>
    <definedName name="Единица7" localSheetId="2">#REF!</definedName>
    <definedName name="Единица7" localSheetId="3">#REF!</definedName>
    <definedName name="Единица7" localSheetId="4">#REF!</definedName>
    <definedName name="Единица7" localSheetId="7">#REF!</definedName>
    <definedName name="Единица7">#REF!</definedName>
    <definedName name="Единица8" localSheetId="0">#REF!</definedName>
    <definedName name="Единица8" localSheetId="1">#REF!</definedName>
    <definedName name="Единица8" localSheetId="2">#REF!</definedName>
    <definedName name="Единица8" localSheetId="3">#REF!</definedName>
    <definedName name="Единица8" localSheetId="4">#REF!</definedName>
    <definedName name="Единица8" localSheetId="7">#REF!</definedName>
    <definedName name="Единица8">#REF!</definedName>
    <definedName name="Единица9" localSheetId="0">#REF!</definedName>
    <definedName name="Единица9" localSheetId="1">#REF!</definedName>
    <definedName name="Единица9" localSheetId="2">#REF!</definedName>
    <definedName name="Единица9" localSheetId="3">#REF!</definedName>
    <definedName name="Единица9" localSheetId="4">#REF!</definedName>
    <definedName name="Единица9" localSheetId="7">#REF!</definedName>
    <definedName name="Единица9">#REF!</definedName>
    <definedName name="ен" localSheetId="0">#REF!</definedName>
    <definedName name="ен" localSheetId="1">#REF!</definedName>
    <definedName name="ен" localSheetId="2">#REF!</definedName>
    <definedName name="ен" localSheetId="3">#REF!</definedName>
    <definedName name="ен" localSheetId="4">#REF!</definedName>
    <definedName name="ен" localSheetId="7">#REF!</definedName>
    <definedName name="ен">#REF!</definedName>
    <definedName name="енвлпр" localSheetId="0">#REF!</definedName>
    <definedName name="енвлпр" localSheetId="1">#REF!</definedName>
    <definedName name="енвлпр" localSheetId="2">#REF!</definedName>
    <definedName name="енвлпр" localSheetId="3">#REF!</definedName>
    <definedName name="енвлпр" localSheetId="4">#REF!</definedName>
    <definedName name="енвлпр" localSheetId="7">#REF!</definedName>
    <definedName name="енвлпр">#REF!</definedName>
    <definedName name="енг" localSheetId="0">#REF!</definedName>
    <definedName name="енг" localSheetId="1">#REF!</definedName>
    <definedName name="енг" localSheetId="2">#REF!</definedName>
    <definedName name="енг" localSheetId="3">#REF!</definedName>
    <definedName name="енг" localSheetId="4">#REF!</definedName>
    <definedName name="енг" localSheetId="7">#REF!</definedName>
    <definedName name="енг">#REF!</definedName>
    <definedName name="енк" localSheetId="0">#REF!</definedName>
    <definedName name="енк" localSheetId="1">#REF!</definedName>
    <definedName name="енк" localSheetId="2">#REF!</definedName>
    <definedName name="енк" localSheetId="3">#REF!</definedName>
    <definedName name="енк" localSheetId="4">#REF!</definedName>
    <definedName name="енк" localSheetId="7">#REF!</definedName>
    <definedName name="енк">#REF!</definedName>
    <definedName name="енлопр" localSheetId="0">#REF!</definedName>
    <definedName name="енлопр" localSheetId="1">#REF!</definedName>
    <definedName name="енлопр" localSheetId="2">#REF!</definedName>
    <definedName name="енлопр" localSheetId="3">#REF!</definedName>
    <definedName name="енлопр" localSheetId="4">#REF!</definedName>
    <definedName name="енлопр" localSheetId="7">#REF!</definedName>
    <definedName name="енлопр">#REF!</definedName>
    <definedName name="ено" localSheetId="0">#REF!</definedName>
    <definedName name="ено" localSheetId="1">#REF!</definedName>
    <definedName name="ено" localSheetId="2">#REF!</definedName>
    <definedName name="ено" localSheetId="3">#REF!</definedName>
    <definedName name="ено" localSheetId="4">#REF!</definedName>
    <definedName name="ено" localSheetId="7">#REF!</definedName>
    <definedName name="ено">#REF!</definedName>
    <definedName name="еное" localSheetId="0">#REF!</definedName>
    <definedName name="еное" localSheetId="1">#REF!</definedName>
    <definedName name="еное" localSheetId="2">#REF!</definedName>
    <definedName name="еное" localSheetId="3">#REF!</definedName>
    <definedName name="еное" localSheetId="4">#REF!</definedName>
    <definedName name="еное" localSheetId="7">#REF!</definedName>
    <definedName name="еное">#REF!</definedName>
    <definedName name="ео" localSheetId="0">#REF!</definedName>
    <definedName name="ео" localSheetId="1">#REF!</definedName>
    <definedName name="ео" localSheetId="2">#REF!</definedName>
    <definedName name="ео" localSheetId="3">#REF!</definedName>
    <definedName name="ео" localSheetId="4">#REF!</definedName>
    <definedName name="ео" localSheetId="7">#REF!</definedName>
    <definedName name="ео">#REF!</definedName>
    <definedName name="еов" localSheetId="0">#REF!</definedName>
    <definedName name="еов" localSheetId="1">#REF!</definedName>
    <definedName name="еов" localSheetId="2">#REF!</definedName>
    <definedName name="еов" localSheetId="3">#REF!</definedName>
    <definedName name="еов" localSheetId="4">#REF!</definedName>
    <definedName name="еов" localSheetId="7">#REF!</definedName>
    <definedName name="еов">#REF!</definedName>
    <definedName name="ер" localSheetId="0">#REF!</definedName>
    <definedName name="ер" localSheetId="1">#REF!</definedName>
    <definedName name="ер" localSheetId="2">#REF!</definedName>
    <definedName name="ер" localSheetId="3">#REF!</definedName>
    <definedName name="ер" localSheetId="4">#REF!</definedName>
    <definedName name="ер" localSheetId="7">#REF!</definedName>
    <definedName name="ер">#REF!</definedName>
    <definedName name="ЕСН2004" localSheetId="3">#REF!</definedName>
    <definedName name="ЕСН2004" localSheetId="4">#REF!</definedName>
    <definedName name="ЕСН2004">#REF!</definedName>
    <definedName name="еуг" localSheetId="0">#REF!</definedName>
    <definedName name="еуг" localSheetId="1">#REF!</definedName>
    <definedName name="еуг" localSheetId="2">#REF!</definedName>
    <definedName name="еуг" localSheetId="3">#REF!</definedName>
    <definedName name="еуг" localSheetId="4">#REF!</definedName>
    <definedName name="еуг" localSheetId="7">#REF!</definedName>
    <definedName name="еуг">#REF!</definedName>
    <definedName name="ж" localSheetId="0">#REF!</definedName>
    <definedName name="ж" localSheetId="1">#REF!</definedName>
    <definedName name="ж" localSheetId="2">#REF!</definedName>
    <definedName name="ж" localSheetId="13">#REF!</definedName>
    <definedName name="ж" localSheetId="14">#REF!</definedName>
    <definedName name="ж" localSheetId="3">#REF!</definedName>
    <definedName name="ж" localSheetId="4">#REF!</definedName>
    <definedName name="ж" localSheetId="7">#REF!</definedName>
    <definedName name="ж" localSheetId="11">#REF!</definedName>
    <definedName name="ж">#REF!</definedName>
    <definedName name="жжж" localSheetId="0">#REF!</definedName>
    <definedName name="жжж" localSheetId="1">#REF!</definedName>
    <definedName name="жжж" localSheetId="2">#REF!</definedName>
    <definedName name="жжж" localSheetId="3">#REF!</definedName>
    <definedName name="жжж" localSheetId="4">#REF!</definedName>
    <definedName name="жжж" localSheetId="5">#REF!</definedName>
    <definedName name="жжж" localSheetId="7">#REF!</definedName>
    <definedName name="жжж">#REF!</definedName>
    <definedName name="жпф" localSheetId="0">#REF!</definedName>
    <definedName name="жпф" localSheetId="1">#REF!</definedName>
    <definedName name="жпф" localSheetId="2">#REF!</definedName>
    <definedName name="жпф" localSheetId="3">#REF!</definedName>
    <definedName name="жпф" localSheetId="4">#REF!</definedName>
    <definedName name="жпф" localSheetId="7">#REF!</definedName>
    <definedName name="жпф">#REF!</definedName>
    <definedName name="Зависимые" localSheetId="0">#REF!</definedName>
    <definedName name="Зависимые" localSheetId="1">#REF!</definedName>
    <definedName name="Зависимые" localSheetId="2">#REF!</definedName>
    <definedName name="Зависимые" localSheetId="3">#REF!</definedName>
    <definedName name="Зависимые" localSheetId="4">#REF!</definedName>
    <definedName name="Зависимые" localSheetId="7">#REF!</definedName>
    <definedName name="Зависимые">#REF!</definedName>
    <definedName name="_xlnm.Print_Titles" localSheetId="5">Прил.3!$9:$11</definedName>
    <definedName name="_xlnm.Print_Titles" localSheetId="7">'Прил.5 Расчет СМР и ОБ'!$9:$11</definedName>
    <definedName name="Заголовок_печати" localSheetId="0">#REF!</definedName>
    <definedName name="Заголовок_печати" localSheetId="1">#REF!</definedName>
    <definedName name="Заголовок_печати" localSheetId="2">#REF!</definedName>
    <definedName name="Заголовок_печати" localSheetId="3">#REF!</definedName>
    <definedName name="Заголовок_печати" localSheetId="4">#REF!</definedName>
    <definedName name="Заголовок_печати" localSheetId="7">#REF!</definedName>
    <definedName name="Заголовок_печати">#REF!</definedName>
    <definedName name="Заголовок_раздела" localSheetId="0">#REF!</definedName>
    <definedName name="Заголовок_раздела" localSheetId="1">#REF!</definedName>
    <definedName name="Заголовок_раздела" localSheetId="2">#REF!</definedName>
    <definedName name="Заголовок_раздела" localSheetId="3">#REF!</definedName>
    <definedName name="Заголовок_раздела" localSheetId="4">#REF!</definedName>
    <definedName name="Заголовок_раздела" localSheetId="7">#REF!</definedName>
    <definedName name="Заголовок_раздела">#REF!</definedName>
    <definedName name="ЗаданиеГС_КМ" localSheetId="3">#REF!</definedName>
    <definedName name="ЗаданиеГС_КМ" localSheetId="4">#REF!</definedName>
    <definedName name="ЗаданиеГС_КМ">#REF!</definedName>
    <definedName name="ЗаданиеЭСС_КМ" localSheetId="3">#REF!</definedName>
    <definedName name="ЗаданиеЭСС_КМ" localSheetId="4">#REF!</definedName>
    <definedName name="ЗаданиеЭСС_КМ">#REF!</definedName>
    <definedName name="Заказчик" localSheetId="0">#REF!</definedName>
    <definedName name="Заказчик" localSheetId="1">#REF!</definedName>
    <definedName name="Заказчик" localSheetId="2">#REF!</definedName>
    <definedName name="Заказчик" localSheetId="3">#REF!</definedName>
    <definedName name="Заказчик" localSheetId="4">#REF!</definedName>
    <definedName name="Заказчик" localSheetId="5">#REF!</definedName>
    <definedName name="Заказчик" localSheetId="7">#REF!</definedName>
    <definedName name="Заказчик">#REF!</definedName>
    <definedName name="Зел">#REF!</definedName>
    <definedName name="зждзд" localSheetId="0">#REF!</definedName>
    <definedName name="зждзд" localSheetId="1">#REF!</definedName>
    <definedName name="зждзд" localSheetId="2">#REF!</definedName>
    <definedName name="зждзд" localSheetId="3">#REF!</definedName>
    <definedName name="зждзд" localSheetId="4">#REF!</definedName>
    <definedName name="зждзд" localSheetId="5">#REF!</definedName>
    <definedName name="зждзд" localSheetId="7">#REF!</definedName>
    <definedName name="зждзд">#REF!</definedName>
    <definedName name="зз" localSheetId="0">#REF!</definedName>
    <definedName name="зз" localSheetId="1">#REF!</definedName>
    <definedName name="зз" localSheetId="2">#REF!</definedName>
    <definedName name="зз" localSheetId="13">#REF!</definedName>
    <definedName name="зз" localSheetId="14">#REF!</definedName>
    <definedName name="зз" localSheetId="3">#REF!</definedName>
    <definedName name="зз" localSheetId="4">#REF!</definedName>
    <definedName name="зз" localSheetId="7">#REF!</definedName>
    <definedName name="зз" localSheetId="11">#REF!</definedName>
    <definedName name="зз">#REF!</definedName>
    <definedName name="зззз" localSheetId="3">#REF!</definedName>
    <definedName name="зззз" localSheetId="4">#REF!</definedName>
    <definedName name="зззз">#REF!</definedName>
    <definedName name="ЗИП_Всего_1" localSheetId="0">#REF!</definedName>
    <definedName name="ЗИП_Всего_1" localSheetId="1">#REF!</definedName>
    <definedName name="ЗИП_Всего_1" localSheetId="2">#REF!</definedName>
    <definedName name="ЗИП_Всего_1" localSheetId="3">#REF!</definedName>
    <definedName name="ЗИП_Всего_1" localSheetId="4">#REF!</definedName>
    <definedName name="ЗИП_Всего_1" localSheetId="5">#REF!</definedName>
    <definedName name="ЗИП_Всего_1" localSheetId="7">#REF!</definedName>
    <definedName name="ЗИП_Всего_1">#REF!</definedName>
    <definedName name="зит">#REF!</definedName>
    <definedName name="зощр" localSheetId="0">#REF!</definedName>
    <definedName name="зощр" localSheetId="1">#REF!</definedName>
    <definedName name="зощр" localSheetId="2">#REF!</definedName>
    <definedName name="зощр" localSheetId="3">#REF!</definedName>
    <definedName name="зощр" localSheetId="4">#REF!</definedName>
    <definedName name="зощр" localSheetId="5">#REF!</definedName>
    <definedName name="зощр" localSheetId="7">#REF!</definedName>
    <definedName name="зощр">#REF!</definedName>
    <definedName name="ЗЮзя" localSheetId="0">#REF!</definedName>
    <definedName name="ЗЮзя" localSheetId="1">#REF!</definedName>
    <definedName name="ЗЮзя" localSheetId="2">#REF!</definedName>
    <definedName name="ЗЮзя" localSheetId="3">#REF!</definedName>
    <definedName name="ЗЮзя" localSheetId="4">#REF!</definedName>
    <definedName name="ЗЮзя" localSheetId="7">#REF!</definedName>
    <definedName name="ЗЮзя">#REF!</definedName>
    <definedName name="Ивановская_область" localSheetId="0">#REF!</definedName>
    <definedName name="Ивановская_область" localSheetId="1">#REF!</definedName>
    <definedName name="Ивановская_область" localSheetId="2">#REF!</definedName>
    <definedName name="Ивановская_область" localSheetId="3">#REF!</definedName>
    <definedName name="Ивановская_область" localSheetId="4">#REF!</definedName>
    <definedName name="Ивановская_область" localSheetId="5">#REF!</definedName>
    <definedName name="Ивановская_область" localSheetId="7">#REF!</definedName>
    <definedName name="Ивановская_область">#REF!</definedName>
    <definedName name="ивпт" localSheetId="0">#REF!</definedName>
    <definedName name="ивпт" localSheetId="1">#REF!</definedName>
    <definedName name="ивпт" localSheetId="2">#REF!</definedName>
    <definedName name="ивпт" localSheetId="3">#REF!</definedName>
    <definedName name="ивпт" localSheetId="4">#REF!</definedName>
    <definedName name="ивпт" localSheetId="7">#REF!</definedName>
    <definedName name="ивпт">#REF!</definedName>
    <definedName name="Иди" localSheetId="3">#REF!</definedName>
    <definedName name="Иди" localSheetId="4">#REF!</definedName>
    <definedName name="Иди">#REF!</definedName>
    <definedName name="ии" localSheetId="0">#REF!</definedName>
    <definedName name="ии" localSheetId="1">#REF!</definedName>
    <definedName name="ии" localSheetId="2">#REF!</definedName>
    <definedName name="ии" localSheetId="3">#REF!</definedName>
    <definedName name="ии" localSheetId="4">#REF!</definedName>
    <definedName name="ии" localSheetId="7">#REF!</definedName>
    <definedName name="ии">#REF!</definedName>
    <definedName name="иии" localSheetId="0">#REF!</definedName>
    <definedName name="иии" localSheetId="1">#REF!</definedName>
    <definedName name="иии" localSheetId="2">#REF!</definedName>
    <definedName name="иии" localSheetId="13">#REF!</definedName>
    <definedName name="иии" localSheetId="14">#REF!</definedName>
    <definedName name="иии" localSheetId="3">#REF!</definedName>
    <definedName name="иии" localSheetId="4">#REF!</definedName>
    <definedName name="иии" localSheetId="7">#REF!</definedName>
    <definedName name="иии" localSheetId="11">#REF!</definedName>
    <definedName name="иии">#REF!</definedName>
    <definedName name="ИИМбал" localSheetId="3">#REF!</definedName>
    <definedName name="ИИМбал" localSheetId="4">#REF!</definedName>
    <definedName name="ИИМбал">#REF!</definedName>
    <definedName name="ИиНИ" localSheetId="3">#REF!</definedName>
    <definedName name="ИиНИ" localSheetId="4">#REF!</definedName>
    <definedName name="ИиНИ">#REF!</definedName>
    <definedName name="ик" localSheetId="0">#REF!</definedName>
    <definedName name="ик" localSheetId="1">#REF!</definedName>
    <definedName name="ик" localSheetId="2">#REF!</definedName>
    <definedName name="ик" localSheetId="3">#REF!</definedName>
    <definedName name="ик" localSheetId="4">#REF!</definedName>
    <definedName name="ик" localSheetId="7">#REF!</definedName>
    <definedName name="ик">#REF!</definedName>
    <definedName name="имт" localSheetId="0">#REF!</definedName>
    <definedName name="имт" localSheetId="1">#REF!</definedName>
    <definedName name="имт" localSheetId="2">#REF!</definedName>
    <definedName name="имт" localSheetId="3">#REF!</definedName>
    <definedName name="имт" localSheetId="4">#REF!</definedName>
    <definedName name="имт" localSheetId="5">#REF!</definedName>
    <definedName name="имт" localSheetId="7">#REF!</definedName>
    <definedName name="имт">#REF!</definedName>
    <definedName name="Инвестор" localSheetId="0">#REF!</definedName>
    <definedName name="Инвестор" localSheetId="1">#REF!</definedName>
    <definedName name="Инвестор" localSheetId="2">#REF!</definedName>
    <definedName name="Инвестор" localSheetId="3">#REF!</definedName>
    <definedName name="Инвестор" localSheetId="4">#REF!</definedName>
    <definedName name="Инвестор" localSheetId="7">#REF!</definedName>
    <definedName name="Инвестор">#REF!</definedName>
    <definedName name="Инд" localSheetId="0">#REF!</definedName>
    <definedName name="Инд" localSheetId="1">#REF!</definedName>
    <definedName name="Инд" localSheetId="2">#REF!</definedName>
    <definedName name="Инд" localSheetId="3">#REF!</definedName>
    <definedName name="Инд" localSheetId="4">#REF!</definedName>
    <definedName name="Инд" localSheetId="7">#REF!</definedName>
    <definedName name="Инд">#REF!</definedName>
    <definedName name="Индекс_ЛН_группы_строек" localSheetId="0">#REF!</definedName>
    <definedName name="Индекс_ЛН_группы_строек" localSheetId="1">#REF!</definedName>
    <definedName name="Индекс_ЛН_группы_строек" localSheetId="2">#REF!</definedName>
    <definedName name="Индекс_ЛН_группы_строек" localSheetId="3">#REF!</definedName>
    <definedName name="Индекс_ЛН_группы_строек" localSheetId="4">#REF!</definedName>
    <definedName name="Индекс_ЛН_группы_строек" localSheetId="7">#REF!</definedName>
    <definedName name="Индекс_ЛН_группы_строек">#REF!</definedName>
    <definedName name="Индекс_ЛН_локальной_сметы" localSheetId="0">#REF!</definedName>
    <definedName name="Индекс_ЛН_локальной_сметы" localSheetId="1">#REF!</definedName>
    <definedName name="Индекс_ЛН_локальной_сметы" localSheetId="2">#REF!</definedName>
    <definedName name="Индекс_ЛН_локальной_сметы" localSheetId="3">#REF!</definedName>
    <definedName name="Индекс_ЛН_локальной_сметы" localSheetId="4">#REF!</definedName>
    <definedName name="Индекс_ЛН_локальной_сметы" localSheetId="7">#REF!</definedName>
    <definedName name="Индекс_ЛН_локальной_сметы">#REF!</definedName>
    <definedName name="Индекс_ЛН_объекта" localSheetId="0">#REF!</definedName>
    <definedName name="Индекс_ЛН_объекта" localSheetId="1">#REF!</definedName>
    <definedName name="Индекс_ЛН_объекта" localSheetId="2">#REF!</definedName>
    <definedName name="Индекс_ЛН_объекта" localSheetId="3">#REF!</definedName>
    <definedName name="Индекс_ЛН_объекта" localSheetId="4">#REF!</definedName>
    <definedName name="Индекс_ЛН_объекта" localSheetId="7">#REF!</definedName>
    <definedName name="Индекс_ЛН_объекта">#REF!</definedName>
    <definedName name="Индекс_ЛН_объектной_сметы" localSheetId="0">#REF!</definedName>
    <definedName name="Индекс_ЛН_объектной_сметы" localSheetId="1">#REF!</definedName>
    <definedName name="Индекс_ЛН_объектной_сметы" localSheetId="2">#REF!</definedName>
    <definedName name="Индекс_ЛН_объектной_сметы" localSheetId="3">#REF!</definedName>
    <definedName name="Индекс_ЛН_объектной_сметы" localSheetId="4">#REF!</definedName>
    <definedName name="Индекс_ЛН_объектной_сметы" localSheetId="7">#REF!</definedName>
    <definedName name="Индекс_ЛН_объектной_сметы">#REF!</definedName>
    <definedName name="Индекс_ЛН_очереди" localSheetId="0">#REF!</definedName>
    <definedName name="Индекс_ЛН_очереди" localSheetId="1">#REF!</definedName>
    <definedName name="Индекс_ЛН_очереди" localSheetId="2">#REF!</definedName>
    <definedName name="Индекс_ЛН_очереди" localSheetId="3">#REF!</definedName>
    <definedName name="Индекс_ЛН_очереди" localSheetId="4">#REF!</definedName>
    <definedName name="Индекс_ЛН_очереди" localSheetId="7">#REF!</definedName>
    <definedName name="Индекс_ЛН_очереди">#REF!</definedName>
    <definedName name="Индекс_ЛН_пускового_комплекса" localSheetId="0">#REF!</definedName>
    <definedName name="Индекс_ЛН_пускового_комплекса" localSheetId="1">#REF!</definedName>
    <definedName name="Индекс_ЛН_пускового_комплекса" localSheetId="2">#REF!</definedName>
    <definedName name="Индекс_ЛН_пускового_комплекса" localSheetId="3">#REF!</definedName>
    <definedName name="Индекс_ЛН_пускового_комплекса" localSheetId="4">#REF!</definedName>
    <definedName name="Индекс_ЛН_пускового_комплекса" localSheetId="7">#REF!</definedName>
    <definedName name="Индекс_ЛН_пускового_комплекса">#REF!</definedName>
    <definedName name="Индекс_ЛН_сводного_сметного_расчета" localSheetId="0">#REF!</definedName>
    <definedName name="Индекс_ЛН_сводного_сметного_расчета" localSheetId="1">#REF!</definedName>
    <definedName name="Индекс_ЛН_сводного_сметного_расчета" localSheetId="2">#REF!</definedName>
    <definedName name="Индекс_ЛН_сводного_сметного_расчета" localSheetId="3">#REF!</definedName>
    <definedName name="Индекс_ЛН_сводного_сметного_расчета" localSheetId="4">#REF!</definedName>
    <definedName name="Индекс_ЛН_сводного_сметного_расчета" localSheetId="7">#REF!</definedName>
    <definedName name="Индекс_ЛН_сводного_сметного_расчета">#REF!</definedName>
    <definedName name="Индекс_ЛН_стройки" localSheetId="0">#REF!</definedName>
    <definedName name="Индекс_ЛН_стройки" localSheetId="1">#REF!</definedName>
    <definedName name="Индекс_ЛН_стройки" localSheetId="2">#REF!</definedName>
    <definedName name="Индекс_ЛН_стройки" localSheetId="3">#REF!</definedName>
    <definedName name="Индекс_ЛН_стройки" localSheetId="4">#REF!</definedName>
    <definedName name="Индекс_ЛН_стройки" localSheetId="7">#REF!</definedName>
    <definedName name="Индекс_ЛН_стройки">#REF!</definedName>
    <definedName name="Ини" localSheetId="3">#REF!</definedName>
    <definedName name="Ини" localSheetId="4">#REF!</definedName>
    <definedName name="Ини" localSheetId="5">#REF!</definedName>
    <definedName name="Ини" localSheetId="6">#REF!</definedName>
    <definedName name="Ини">#REF!</definedName>
    <definedName name="инфл" localSheetId="0">#REF!</definedName>
    <definedName name="инфл" localSheetId="1">#REF!</definedName>
    <definedName name="инфл" localSheetId="2">#REF!</definedName>
    <definedName name="инфл" localSheetId="3">#REF!</definedName>
    <definedName name="инфл" localSheetId="4">#REF!</definedName>
    <definedName name="инфл" localSheetId="7">#REF!</definedName>
    <definedName name="инфл">#REF!</definedName>
    <definedName name="иолд" localSheetId="0">#REF!</definedName>
    <definedName name="иолд" localSheetId="1">#REF!</definedName>
    <definedName name="иолд" localSheetId="2">#REF!</definedName>
    <definedName name="иолд" localSheetId="3">#REF!</definedName>
    <definedName name="иолд" localSheetId="4">#REF!</definedName>
    <definedName name="иолд" localSheetId="7">#REF!</definedName>
    <definedName name="иолд">#REF!</definedName>
    <definedName name="ИОСост" localSheetId="3">#REF!</definedName>
    <definedName name="ИОСост" localSheetId="4">#REF!</definedName>
    <definedName name="ИОСост">#REF!</definedName>
    <definedName name="ИОСпс" localSheetId="3">#REF!</definedName>
    <definedName name="ИОСпс" localSheetId="4">#REF!</definedName>
    <definedName name="ИОСпс">#REF!</definedName>
    <definedName name="ИОСсг" localSheetId="3">#REF!</definedName>
    <definedName name="ИОСсг" localSheetId="4">#REF!</definedName>
    <definedName name="ИОСсг">#REF!</definedName>
    <definedName name="иошль" localSheetId="0">#REF!</definedName>
    <definedName name="иошль" localSheetId="1">#REF!</definedName>
    <definedName name="иошль" localSheetId="2">#REF!</definedName>
    <definedName name="иошль" localSheetId="3">#REF!</definedName>
    <definedName name="иошль" localSheetId="4">#REF!</definedName>
    <definedName name="иошль" localSheetId="7">#REF!</definedName>
    <definedName name="иошль">#REF!</definedName>
    <definedName name="ип" localSheetId="0">#REF!</definedName>
    <definedName name="ип" localSheetId="1">#REF!</definedName>
    <definedName name="ип" localSheetId="2">#REF!</definedName>
    <definedName name="ип" localSheetId="3">#REF!</definedName>
    <definedName name="ип" localSheetId="4">#REF!</definedName>
    <definedName name="ип" localSheetId="7">#REF!</definedName>
    <definedName name="ип">#REF!</definedName>
    <definedName name="Ипос" localSheetId="3">#REF!</definedName>
    <definedName name="Ипос" localSheetId="4">#REF!</definedName>
    <definedName name="Ипос">#REF!</definedName>
    <definedName name="ИПусто" localSheetId="0">#REF!</definedName>
    <definedName name="ИПусто" localSheetId="1">#REF!</definedName>
    <definedName name="ИПусто" localSheetId="2">#REF!</definedName>
    <definedName name="ИПусто" localSheetId="3">#REF!</definedName>
    <definedName name="ИПусто" localSheetId="4">#REF!</definedName>
    <definedName name="ИПусто" localSheetId="7">#REF!</definedName>
    <definedName name="ИПусто">#REF!</definedName>
    <definedName name="Ипц" localSheetId="3">#REF!</definedName>
    <definedName name="Ипц" localSheetId="4">#REF!</definedName>
    <definedName name="Ипц">#REF!</definedName>
    <definedName name="Иркутская_область" localSheetId="0">#REF!</definedName>
    <definedName name="Иркутская_область" localSheetId="1">#REF!</definedName>
    <definedName name="Иркутская_область" localSheetId="2">#REF!</definedName>
    <definedName name="Иркутская_область" localSheetId="3">#REF!</definedName>
    <definedName name="Иркутская_область" localSheetId="4">#REF!</definedName>
    <definedName name="Иркутская_область" localSheetId="7">#REF!</definedName>
    <definedName name="Иркутская_область">#REF!</definedName>
    <definedName name="Иркутская_область_1" localSheetId="0">#REF!</definedName>
    <definedName name="Иркутская_область_1" localSheetId="1">#REF!</definedName>
    <definedName name="Иркутская_область_1" localSheetId="2">#REF!</definedName>
    <definedName name="Иркутская_область_1" localSheetId="3">#REF!</definedName>
    <definedName name="Иркутская_область_1" localSheetId="4">#REF!</definedName>
    <definedName name="Иркутская_область_1" localSheetId="7">#REF!</definedName>
    <definedName name="Иркутская_область_1">#REF!</definedName>
    <definedName name="ис">#REF!</definedName>
    <definedName name="ИС__И.Максимов" localSheetId="0">#REF!</definedName>
    <definedName name="ИС__И.Максимов" localSheetId="1">#REF!</definedName>
    <definedName name="ИС__И.Максимов" localSheetId="2">#REF!</definedName>
    <definedName name="ИС__И.Максимов" localSheetId="3">#REF!</definedName>
    <definedName name="ИС__И.Максимов" localSheetId="4">#REF!</definedName>
    <definedName name="ИС__И.Максимов" localSheetId="5">#REF!</definedName>
    <definedName name="ИС__И.Максимов" localSheetId="7">#REF!</definedName>
    <definedName name="ИС__И.Максимов">#REF!</definedName>
    <definedName name="итог" localSheetId="0">#REF!</definedName>
    <definedName name="итог" localSheetId="1">#REF!</definedName>
    <definedName name="итог" localSheetId="2">#REF!</definedName>
    <definedName name="итог" localSheetId="3">#REF!</definedName>
    <definedName name="итог" localSheetId="4">#REF!</definedName>
    <definedName name="итог" localSheetId="7">#REF!</definedName>
    <definedName name="итог">#REF!</definedName>
    <definedName name="Итого_ЗПМ__по_рес_расчету_с_учетом_к_тов" localSheetId="0">#REF!</definedName>
    <definedName name="Итого_ЗПМ__по_рес_расчету_с_учетом_к_тов" localSheetId="1">#REF!</definedName>
    <definedName name="Итого_ЗПМ__по_рес_расчету_с_учетом_к_тов" localSheetId="2">#REF!</definedName>
    <definedName name="Итого_ЗПМ__по_рес_расчету_с_учетом_к_тов" localSheetId="3">#REF!</definedName>
    <definedName name="Итого_ЗПМ__по_рес_расчету_с_учетом_к_тов" localSheetId="4">#REF!</definedName>
    <definedName name="Итого_ЗПМ__по_рес_расчету_с_учетом_к_тов" localSheetId="7">#REF!</definedName>
    <definedName name="Итого_ЗПМ__по_рес_расчету_с_учетом_к_тов">#REF!</definedName>
    <definedName name="Итого_ЗПМ_по_акту_вып_работ_в_базисных_ценах_с_учетом_к_тов" localSheetId="0">#REF!</definedName>
    <definedName name="Итого_ЗПМ_по_акту_вып_работ_в_базисных_ценах_с_учетом_к_тов" localSheetId="1">#REF!</definedName>
    <definedName name="Итого_ЗПМ_по_акту_вып_работ_в_базисных_ценах_с_учетом_к_тов" localSheetId="2">#REF!</definedName>
    <definedName name="Итого_ЗПМ_по_акту_вып_работ_в_базисных_ценах_с_учетом_к_тов" localSheetId="3">#REF!</definedName>
    <definedName name="Итого_ЗПМ_по_акту_вып_работ_в_базисных_ценах_с_учетом_к_тов" localSheetId="4">#REF!</definedName>
    <definedName name="Итого_ЗПМ_по_акту_вып_работ_в_базисных_ценах_с_учетом_к_тов" localSheetId="5">#REF!</definedName>
    <definedName name="Итого_ЗПМ_по_акту_вып_работ_в_базисных_ценах_с_учетом_к_тов" localSheetId="7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 localSheetId="0">#REF!</definedName>
    <definedName name="Итого_ЗПМ_по_акту_вып_работ_при_ресурсном_расчете_с_учетом_к_тов" localSheetId="1">#REF!</definedName>
    <definedName name="Итого_ЗПМ_по_акту_вып_работ_при_ресурсном_расчете_с_учетом_к_тов" localSheetId="2">#REF!</definedName>
    <definedName name="Итого_ЗПМ_по_акту_вып_работ_при_ресурсном_расчете_с_учетом_к_тов" localSheetId="3">#REF!</definedName>
    <definedName name="Итого_ЗПМ_по_акту_вып_работ_при_ресурсном_расчете_с_учетом_к_тов" localSheetId="4">#REF!</definedName>
    <definedName name="Итого_ЗПМ_по_акту_вып_работ_при_ресурсном_расчете_с_учетом_к_тов" localSheetId="7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 localSheetId="0">#REF!</definedName>
    <definedName name="Итого_ЗПМ_по_акту_выполненных_работ_в_базисных_ценах" localSheetId="1">#REF!</definedName>
    <definedName name="Итого_ЗПМ_по_акту_выполненных_работ_в_базисных_ценах" localSheetId="2">#REF!</definedName>
    <definedName name="Итого_ЗПМ_по_акту_выполненных_работ_в_базисных_ценах" localSheetId="3">#REF!</definedName>
    <definedName name="Итого_ЗПМ_по_акту_выполненных_работ_в_базисных_ценах" localSheetId="4">#REF!</definedName>
    <definedName name="Итого_ЗПМ_по_акту_выполненных_работ_в_базисных_ценах" localSheetId="7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 localSheetId="0">#REF!</definedName>
    <definedName name="Итого_ЗПМ_по_акту_выполненных_работ_при_ресурсном_расчете" localSheetId="1">#REF!</definedName>
    <definedName name="Итого_ЗПМ_по_акту_выполненных_работ_при_ресурсном_расчете" localSheetId="2">#REF!</definedName>
    <definedName name="Итого_ЗПМ_по_акту_выполненных_работ_при_ресурсном_расчете" localSheetId="3">#REF!</definedName>
    <definedName name="Итого_ЗПМ_по_акту_выполненных_работ_при_ресурсном_расчете" localSheetId="4">#REF!</definedName>
    <definedName name="Итого_ЗПМ_по_акту_выполненных_работ_при_ресурсном_расчете" localSheetId="7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 localSheetId="0">#REF!</definedName>
    <definedName name="Итого_ЗПМ_при_расчете_по_стоимости_ч_часа_работы_механизаторов" localSheetId="1">#REF!</definedName>
    <definedName name="Итого_ЗПМ_при_расчете_по_стоимости_ч_часа_работы_механизаторов" localSheetId="2">#REF!</definedName>
    <definedName name="Итого_ЗПМ_при_расчете_по_стоимости_ч_часа_работы_механизаторов" localSheetId="3">#REF!</definedName>
    <definedName name="Итого_ЗПМ_при_расчете_по_стоимости_ч_часа_работы_механизаторов" localSheetId="4">#REF!</definedName>
    <definedName name="Итого_ЗПМ_при_расчете_по_стоимости_ч_часа_работы_механизаторов" localSheetId="7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 localSheetId="0">#REF!</definedName>
    <definedName name="Итого_МАТ_по_акту_вып_работ_в_базисных_ценах_с_учетом_к_тов" localSheetId="1">#REF!</definedName>
    <definedName name="Итого_МАТ_по_акту_вып_работ_в_базисных_ценах_с_учетом_к_тов" localSheetId="2">#REF!</definedName>
    <definedName name="Итого_МАТ_по_акту_вып_работ_в_базисных_ценах_с_учетом_к_тов" localSheetId="3">#REF!</definedName>
    <definedName name="Итого_МАТ_по_акту_вып_работ_в_базисных_ценах_с_учетом_к_тов" localSheetId="4">#REF!</definedName>
    <definedName name="Итого_МАТ_по_акту_вып_работ_в_базисных_ценах_с_учетом_к_тов" localSheetId="7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 localSheetId="0">#REF!</definedName>
    <definedName name="Итого_МАТ_по_акту_вып_работ_при_ресурсном_расчете_с_учетом_к_тов" localSheetId="1">#REF!</definedName>
    <definedName name="Итого_МАТ_по_акту_вып_работ_при_ресурсном_расчете_с_учетом_к_тов" localSheetId="2">#REF!</definedName>
    <definedName name="Итого_МАТ_по_акту_вып_работ_при_ресурсном_расчете_с_учетом_к_тов" localSheetId="3">#REF!</definedName>
    <definedName name="Итого_МАТ_по_акту_вып_работ_при_ресурсном_расчете_с_учетом_к_тов" localSheetId="4">#REF!</definedName>
    <definedName name="Итого_МАТ_по_акту_вып_работ_при_ресурсном_расчете_с_учетом_к_тов" localSheetId="7">#REF!</definedName>
    <definedName name="Итого_МАТ_по_акту_вып_работ_при_ресурсном_расчете_с_учетом_к_тов">#REF!</definedName>
    <definedName name="Итого_материалы" localSheetId="0">#REF!</definedName>
    <definedName name="Итого_материалы" localSheetId="1">#REF!</definedName>
    <definedName name="Итого_материалы" localSheetId="2">#REF!</definedName>
    <definedName name="Итого_материалы" localSheetId="3">#REF!</definedName>
    <definedName name="Итого_материалы" localSheetId="4">#REF!</definedName>
    <definedName name="Итого_материалы" localSheetId="7">#REF!</definedName>
    <definedName name="Итого_материалы">#REF!</definedName>
    <definedName name="Итого_материалы__по_рес_расчету_с_учетом_к_тов" localSheetId="0">#REF!</definedName>
    <definedName name="Итого_материалы__по_рес_расчету_с_учетом_к_тов" localSheetId="1">#REF!</definedName>
    <definedName name="Итого_материалы__по_рес_расчету_с_учетом_к_тов" localSheetId="2">#REF!</definedName>
    <definedName name="Итого_материалы__по_рес_расчету_с_учетом_к_тов" localSheetId="3">#REF!</definedName>
    <definedName name="Итого_материалы__по_рес_расчету_с_учетом_к_тов" localSheetId="4">#REF!</definedName>
    <definedName name="Итого_материалы__по_рес_расчету_с_учетом_к_тов" localSheetId="7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в_базисных_ценах" localSheetId="2">#REF!</definedName>
    <definedName name="Итого_материалы_по_акту_выполненных_работ_в_базисных_ценах" localSheetId="3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в_базисных_ценах" localSheetId="5">#REF!</definedName>
    <definedName name="Итого_материалы_по_акту_выполненных_работ_в_базисных_ценах" localSheetId="7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 localSheetId="0">#REF!</definedName>
    <definedName name="Итого_материалы_по_акту_выполненных_работ_при_ресурсном_расчете" localSheetId="1">#REF!</definedName>
    <definedName name="Итого_материалы_по_акту_выполненных_работ_при_ресурсном_расчете" localSheetId="2">#REF!</definedName>
    <definedName name="Итого_материалы_по_акту_выполненных_работ_при_ресурсном_расчете" localSheetId="3">#REF!</definedName>
    <definedName name="Итого_материалы_по_акту_выполненных_работ_при_ресурсном_расчете" localSheetId="4">#REF!</definedName>
    <definedName name="Итого_материалы_по_акту_выполненных_работ_при_ресурсном_расчете" localSheetId="7">#REF!</definedName>
    <definedName name="Итого_материалы_по_акту_выполненных_работ_при_ресурсном_расчете">#REF!</definedName>
    <definedName name="Итого_машины_и_механизмы" localSheetId="0">#REF!</definedName>
    <definedName name="Итого_машины_и_механизмы" localSheetId="1">#REF!</definedName>
    <definedName name="Итого_машины_и_механизмы" localSheetId="2">#REF!</definedName>
    <definedName name="Итого_машины_и_механизмы" localSheetId="3">#REF!</definedName>
    <definedName name="Итого_машины_и_механизмы" localSheetId="4">#REF!</definedName>
    <definedName name="Итого_машины_и_механизмы" localSheetId="7">#REF!</definedName>
    <definedName name="Итого_машины_и_механизмы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3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в_базисных_ценах" localSheetId="5">#REF!</definedName>
    <definedName name="Итого_машины_и_механизмы_по_акту_выполненных_работ_в_базисных_ценах" localSheetId="7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 localSheetId="0">#REF!</definedName>
    <definedName name="Итого_машины_и_механизмы_по_акту_выполненных_работ_при_ресурсном_расчете" localSheetId="1">#REF!</definedName>
    <definedName name="Итого_машины_и_механизмы_по_акту_выполненных_работ_при_ресурсном_расчете" localSheetId="2">#REF!</definedName>
    <definedName name="Итого_машины_и_механизмы_по_акту_выполненных_работ_при_ресурсном_расчете" localSheetId="3">#REF!</definedName>
    <definedName name="Итого_машины_и_механизмы_по_акту_выполненных_работ_при_ресурсном_расчете" localSheetId="4">#REF!</definedName>
    <definedName name="Итого_машины_и_механизмы_по_акту_выполненных_работ_при_ресурсном_расчете" localSheetId="7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 localSheetId="0">#REF!</definedName>
    <definedName name="Итого_НР_по_акту_по_ресурсному_расчету" localSheetId="1">#REF!</definedName>
    <definedName name="Итого_НР_по_акту_по_ресурсному_расчету" localSheetId="2">#REF!</definedName>
    <definedName name="Итого_НР_по_акту_по_ресурсному_расчету" localSheetId="3">#REF!</definedName>
    <definedName name="Итого_НР_по_акту_по_ресурсному_расчету" localSheetId="4">#REF!</definedName>
    <definedName name="Итого_НР_по_акту_по_ресурсному_расчету" localSheetId="5">#REF!</definedName>
    <definedName name="Итого_НР_по_акту_по_ресурсному_расчету" localSheetId="7">#REF!</definedName>
    <definedName name="Итого_НР_по_акту_по_ресурсному_расчету">#REF!</definedName>
    <definedName name="Итого_НР_по_ресурсному_расчету" localSheetId="0">#REF!</definedName>
    <definedName name="Итого_НР_по_ресурсному_расчету" localSheetId="1">#REF!</definedName>
    <definedName name="Итого_НР_по_ресурсному_расчету" localSheetId="2">#REF!</definedName>
    <definedName name="Итого_НР_по_ресурсному_расчету" localSheetId="3">#REF!</definedName>
    <definedName name="Итого_НР_по_ресурсному_расчету" localSheetId="4">#REF!</definedName>
    <definedName name="Итого_НР_по_ресурсному_расчету" localSheetId="7">#REF!</definedName>
    <definedName name="Итого_НР_по_ресурсному_расчету">#REF!</definedName>
    <definedName name="Итого_ОЗП" localSheetId="0">#REF!</definedName>
    <definedName name="Итого_ОЗП" localSheetId="1">#REF!</definedName>
    <definedName name="Итого_ОЗП" localSheetId="2">#REF!</definedName>
    <definedName name="Итого_ОЗП" localSheetId="3">#REF!</definedName>
    <definedName name="Итого_ОЗП" localSheetId="4">#REF!</definedName>
    <definedName name="Итого_ОЗП" localSheetId="7">#REF!</definedName>
    <definedName name="Итого_ОЗП">#REF!</definedName>
    <definedName name="Итого_ОЗП_по_акту_вып_работ_в_базисных_ценах_с_учетом_к_тов" localSheetId="0">#REF!</definedName>
    <definedName name="Итого_ОЗП_по_акту_вып_работ_в_базисных_ценах_с_учетом_к_тов" localSheetId="1">#REF!</definedName>
    <definedName name="Итого_ОЗП_по_акту_вып_работ_в_базисных_ценах_с_учетом_к_тов" localSheetId="2">#REF!</definedName>
    <definedName name="Итого_ОЗП_по_акту_вып_работ_в_базисных_ценах_с_учетом_к_тов" localSheetId="3">#REF!</definedName>
    <definedName name="Итого_ОЗП_по_акту_вып_работ_в_базисных_ценах_с_учетом_к_тов" localSheetId="4">#REF!</definedName>
    <definedName name="Итого_ОЗП_по_акту_вып_работ_в_базисных_ценах_с_учетом_к_тов" localSheetId="5">#REF!</definedName>
    <definedName name="Итого_ОЗП_по_акту_вып_работ_в_базисных_ценах_с_учетом_к_тов" localSheetId="7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 localSheetId="0">#REF!</definedName>
    <definedName name="Итого_ОЗП_по_акту_вып_работ_при_ресурсном_расчете_с_учетом_к_тов" localSheetId="1">#REF!</definedName>
    <definedName name="Итого_ОЗП_по_акту_вып_работ_при_ресурсном_расчете_с_учетом_к_тов" localSheetId="2">#REF!</definedName>
    <definedName name="Итого_ОЗП_по_акту_вып_работ_при_ресурсном_расчете_с_учетом_к_тов" localSheetId="3">#REF!</definedName>
    <definedName name="Итого_ОЗП_по_акту_вып_работ_при_ресурсном_расчете_с_учетом_к_тов" localSheetId="4">#REF!</definedName>
    <definedName name="Итого_ОЗП_по_акту_вып_работ_при_ресурсном_расчете_с_учетом_к_тов" localSheetId="7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 localSheetId="0">#REF!</definedName>
    <definedName name="Итого_ОЗП_по_акту_выполненных_работ_в_базисных_ценах" localSheetId="1">#REF!</definedName>
    <definedName name="Итого_ОЗП_по_акту_выполненных_работ_в_базисных_ценах" localSheetId="2">#REF!</definedName>
    <definedName name="Итого_ОЗП_по_акту_выполненных_работ_в_базисных_ценах" localSheetId="3">#REF!</definedName>
    <definedName name="Итого_ОЗП_по_акту_выполненных_работ_в_базисных_ценах" localSheetId="4">#REF!</definedName>
    <definedName name="Итого_ОЗП_по_акту_выполненных_работ_в_базисных_ценах" localSheetId="7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 localSheetId="0">#REF!</definedName>
    <definedName name="Итого_ОЗП_по_акту_выполненных_работ_при_ресурсном_расчете" localSheetId="1">#REF!</definedName>
    <definedName name="Итого_ОЗП_по_акту_выполненных_работ_при_ресурсном_расчете" localSheetId="2">#REF!</definedName>
    <definedName name="Итого_ОЗП_по_акту_выполненных_работ_при_ресурсном_расчете" localSheetId="3">#REF!</definedName>
    <definedName name="Итого_ОЗП_по_акту_выполненных_работ_при_ресурсном_расчете" localSheetId="4">#REF!</definedName>
    <definedName name="Итого_ОЗП_по_акту_выполненных_работ_при_ресурсном_расчете" localSheetId="7">#REF!</definedName>
    <definedName name="Итого_ОЗП_по_акту_выполненных_работ_при_ресурсном_расчете">#REF!</definedName>
    <definedName name="Итого_ОЗП_по_рес_расчету_с_учетом_к_тов" localSheetId="0">#REF!</definedName>
    <definedName name="Итого_ОЗП_по_рес_расчету_с_учетом_к_тов" localSheetId="1">#REF!</definedName>
    <definedName name="Итого_ОЗП_по_рес_расчету_с_учетом_к_тов" localSheetId="2">#REF!</definedName>
    <definedName name="Итого_ОЗП_по_рес_расчету_с_учетом_к_тов" localSheetId="3">#REF!</definedName>
    <definedName name="Итого_ОЗП_по_рес_расчету_с_учетом_к_тов" localSheetId="4">#REF!</definedName>
    <definedName name="Итого_ОЗП_по_рес_расчету_с_учетом_к_тов" localSheetId="7">#REF!</definedName>
    <definedName name="Итого_ОЗП_по_рес_расчету_с_учетом_к_тов">#REF!</definedName>
    <definedName name="Итого_ПЗ" localSheetId="0">#REF!</definedName>
    <definedName name="Итого_ПЗ" localSheetId="1">#REF!</definedName>
    <definedName name="Итого_ПЗ" localSheetId="2">#REF!</definedName>
    <definedName name="Итого_ПЗ" localSheetId="3">#REF!</definedName>
    <definedName name="Итого_ПЗ" localSheetId="4">#REF!</definedName>
    <definedName name="Итого_ПЗ" localSheetId="7">#REF!</definedName>
    <definedName name="Итого_ПЗ">#REF!</definedName>
    <definedName name="Итого_ПЗ_в_базисных_ценах" localSheetId="0">#REF!</definedName>
    <definedName name="Итого_ПЗ_в_базисных_ценах" localSheetId="1">#REF!</definedName>
    <definedName name="Итого_ПЗ_в_базисных_ценах" localSheetId="2">#REF!</definedName>
    <definedName name="Итого_ПЗ_в_базисных_ценах" localSheetId="3">#REF!</definedName>
    <definedName name="Итого_ПЗ_в_базисных_ценах" localSheetId="4">#REF!</definedName>
    <definedName name="Итого_ПЗ_в_базисных_ценах" localSheetId="7">#REF!</definedName>
    <definedName name="Итого_ПЗ_в_базисных_ценах">#REF!</definedName>
    <definedName name="Итого_ПЗ_по_акту_вып_работ_в_базисных_ценах_с_учетом_к_тов" localSheetId="0">#REF!</definedName>
    <definedName name="Итого_ПЗ_по_акту_вып_работ_в_базисных_ценах_с_учетом_к_тов" localSheetId="1">#REF!</definedName>
    <definedName name="Итого_ПЗ_по_акту_вып_работ_в_базисных_ценах_с_учетом_к_тов" localSheetId="2">#REF!</definedName>
    <definedName name="Итого_ПЗ_по_акту_вып_работ_в_базисных_ценах_с_учетом_к_тов" localSheetId="3">#REF!</definedName>
    <definedName name="Итого_ПЗ_по_акту_вып_работ_в_базисных_ценах_с_учетом_к_тов" localSheetId="4">#REF!</definedName>
    <definedName name="Итого_ПЗ_по_акту_вып_работ_в_базисных_ценах_с_учетом_к_тов" localSheetId="5">#REF!</definedName>
    <definedName name="Итого_ПЗ_по_акту_вып_работ_в_базисных_ценах_с_учетом_к_тов" localSheetId="7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 localSheetId="0">#REF!</definedName>
    <definedName name="Итого_ПЗ_по_акту_вып_работ_при_ресурсном_расчете_с_учетом_к_тов" localSheetId="1">#REF!</definedName>
    <definedName name="Итого_ПЗ_по_акту_вып_работ_при_ресурсном_расчете_с_учетом_к_тов" localSheetId="2">#REF!</definedName>
    <definedName name="Итого_ПЗ_по_акту_вып_работ_при_ресурсном_расчете_с_учетом_к_тов" localSheetId="3">#REF!</definedName>
    <definedName name="Итого_ПЗ_по_акту_вып_работ_при_ресурсном_расчете_с_учетом_к_тов" localSheetId="4">#REF!</definedName>
    <definedName name="Итого_ПЗ_по_акту_вып_работ_при_ресурсном_расчете_с_учетом_к_тов" localSheetId="7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 localSheetId="0">#REF!</definedName>
    <definedName name="Итого_ПЗ_по_акту_выполненных_работ_в_базисных_ценах" localSheetId="1">#REF!</definedName>
    <definedName name="Итого_ПЗ_по_акту_выполненных_работ_в_базисных_ценах" localSheetId="2">#REF!</definedName>
    <definedName name="Итого_ПЗ_по_акту_выполненных_работ_в_базисных_ценах" localSheetId="3">#REF!</definedName>
    <definedName name="Итого_ПЗ_по_акту_выполненных_работ_в_базисных_ценах" localSheetId="4">#REF!</definedName>
    <definedName name="Итого_ПЗ_по_акту_выполненных_работ_в_базисных_ценах" localSheetId="7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 localSheetId="0">#REF!</definedName>
    <definedName name="Итого_ПЗ_по_акту_выполненных_работ_при_ресурсном_расчете" localSheetId="1">#REF!</definedName>
    <definedName name="Итого_ПЗ_по_акту_выполненных_работ_при_ресурсном_расчете" localSheetId="2">#REF!</definedName>
    <definedName name="Итого_ПЗ_по_акту_выполненных_работ_при_ресурсном_расчете" localSheetId="3">#REF!</definedName>
    <definedName name="Итого_ПЗ_по_акту_выполненных_работ_при_ресурсном_расчете" localSheetId="4">#REF!</definedName>
    <definedName name="Итого_ПЗ_по_акту_выполненных_работ_при_ресурсном_расчете" localSheetId="7">#REF!</definedName>
    <definedName name="Итого_ПЗ_по_акту_выполненных_работ_при_ресурсном_расчете">#REF!</definedName>
    <definedName name="Итого_ПЗ_по_рес_расчету_с_учетом_к_тов" localSheetId="0">#REF!</definedName>
    <definedName name="Итого_ПЗ_по_рес_расчету_с_учетом_к_тов" localSheetId="1">#REF!</definedName>
    <definedName name="Итого_ПЗ_по_рес_расчету_с_учетом_к_тов" localSheetId="2">#REF!</definedName>
    <definedName name="Итого_ПЗ_по_рес_расчету_с_учетом_к_тов" localSheetId="3">#REF!</definedName>
    <definedName name="Итого_ПЗ_по_рес_расчету_с_учетом_к_тов" localSheetId="4">#REF!</definedName>
    <definedName name="Итого_ПЗ_по_рес_расчету_с_учетом_к_тов" localSheetId="7">#REF!</definedName>
    <definedName name="Итого_ПЗ_по_рес_расчету_с_учетом_к_тов">#REF!</definedName>
    <definedName name="Итого_по_разделу_V" localSheetId="0">#REF!</definedName>
    <definedName name="Итого_по_разделу_V" localSheetId="1">#REF!</definedName>
    <definedName name="Итого_по_разделу_V" localSheetId="2">#REF!</definedName>
    <definedName name="Итого_по_разделу_V" localSheetId="3">#REF!</definedName>
    <definedName name="Итого_по_разделу_V" localSheetId="4">#REF!</definedName>
    <definedName name="Итого_по_разделу_V" localSheetId="7">#REF!</definedName>
    <definedName name="Итого_по_разделу_V">#REF!</definedName>
    <definedName name="Итого_по_смете" localSheetId="0">#REF!</definedName>
    <definedName name="Итого_по_смете" localSheetId="1">#REF!</definedName>
    <definedName name="Итого_по_смете" localSheetId="2">#REF!</definedName>
    <definedName name="Итого_по_смете" localSheetId="3">#REF!</definedName>
    <definedName name="Итого_по_смете" localSheetId="4">#REF!</definedName>
    <definedName name="Итого_по_смете" localSheetId="7">#REF!</definedName>
    <definedName name="Итого_по_смете">#REF!</definedName>
    <definedName name="Итого_СП_по_акту_по_ресурсному_расчету" localSheetId="0">#REF!</definedName>
    <definedName name="Итого_СП_по_акту_по_ресурсному_расчету" localSheetId="1">#REF!</definedName>
    <definedName name="Итого_СП_по_акту_по_ресурсному_расчету" localSheetId="2">#REF!</definedName>
    <definedName name="Итого_СП_по_акту_по_ресурсному_расчету" localSheetId="3">#REF!</definedName>
    <definedName name="Итого_СП_по_акту_по_ресурсному_расчету" localSheetId="4">#REF!</definedName>
    <definedName name="Итого_СП_по_акту_по_ресурсному_расчету" localSheetId="5">#REF!</definedName>
    <definedName name="Итого_СП_по_акту_по_ресурсному_расчету" localSheetId="7">#REF!</definedName>
    <definedName name="Итого_СП_по_акту_по_ресурсному_расчету">#REF!</definedName>
    <definedName name="Итого_СП_по_ресурсному_расчету" localSheetId="0">#REF!</definedName>
    <definedName name="Итого_СП_по_ресурсному_расчету" localSheetId="1">#REF!</definedName>
    <definedName name="Итого_СП_по_ресурсному_расчету" localSheetId="2">#REF!</definedName>
    <definedName name="Итого_СП_по_ресурсному_расчету" localSheetId="3">#REF!</definedName>
    <definedName name="Итого_СП_по_ресурсному_расчету" localSheetId="4">#REF!</definedName>
    <definedName name="Итого_СП_по_ресурсному_расчету" localSheetId="7">#REF!</definedName>
    <definedName name="Итого_СП_по_ресурсному_расчету">#REF!</definedName>
    <definedName name="Итого_ФОТ_по_акту_выполненных_работ_в_базисных_ценах" localSheetId="0">#REF!</definedName>
    <definedName name="Итого_ФОТ_по_акту_выполненных_работ_в_базисных_ценах" localSheetId="1">#REF!</definedName>
    <definedName name="Итого_ФОТ_по_акту_выполненных_работ_в_базисных_ценах" localSheetId="2">#REF!</definedName>
    <definedName name="Итого_ФОТ_по_акту_выполненных_работ_в_базисных_ценах" localSheetId="3">#REF!</definedName>
    <definedName name="Итого_ФОТ_по_акту_выполненных_работ_в_базисных_ценах" localSheetId="4">#REF!</definedName>
    <definedName name="Итого_ФОТ_по_акту_выполненных_работ_в_базисных_ценах" localSheetId="5">#REF!</definedName>
    <definedName name="Итого_ФОТ_по_акту_выполненных_работ_в_базисных_ценах" localSheetId="7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 localSheetId="0">#REF!</definedName>
    <definedName name="Итого_ФОТ_по_акту_выполненных_работ_при_ресурсном_расчете" localSheetId="1">#REF!</definedName>
    <definedName name="Итого_ФОТ_по_акту_выполненных_работ_при_ресурсном_расчете" localSheetId="2">#REF!</definedName>
    <definedName name="Итого_ФОТ_по_акту_выполненных_работ_при_ресурсном_расчете" localSheetId="3">#REF!</definedName>
    <definedName name="Итого_ФОТ_по_акту_выполненных_работ_при_ресурсном_расчете" localSheetId="4">#REF!</definedName>
    <definedName name="Итого_ФОТ_по_акту_выполненных_работ_при_ресурсном_расчете" localSheetId="7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 localSheetId="0">#REF!</definedName>
    <definedName name="Итого_ФОТ_при_расчете_по_доле_з_п_в_стоимости_эксплуатации_машин" localSheetId="1">#REF!</definedName>
    <definedName name="Итого_ФОТ_при_расчете_по_доле_з_п_в_стоимости_эксплуатации_машин" localSheetId="2">#REF!</definedName>
    <definedName name="Итого_ФОТ_при_расчете_по_доле_з_п_в_стоимости_эксплуатации_машин" localSheetId="3">#REF!</definedName>
    <definedName name="Итого_ФОТ_при_расчете_по_доле_з_п_в_стоимости_эксплуатации_машин" localSheetId="4">#REF!</definedName>
    <definedName name="Итого_ФОТ_при_расчете_по_доле_з_п_в_стоимости_эксплуатации_машин" localSheetId="7">#REF!</definedName>
    <definedName name="Итого_ФОТ_при_расчете_по_доле_з_п_в_стоимости_эксплуатации_машин">#REF!</definedName>
    <definedName name="Итого_ЭММ__по_рес_расчету_с_учетом_к_тов" localSheetId="0">#REF!</definedName>
    <definedName name="Итого_ЭММ__по_рес_расчету_с_учетом_к_тов" localSheetId="1">#REF!</definedName>
    <definedName name="Итого_ЭММ__по_рес_расчету_с_учетом_к_тов" localSheetId="2">#REF!</definedName>
    <definedName name="Итого_ЭММ__по_рес_расчету_с_учетом_к_тов" localSheetId="3">#REF!</definedName>
    <definedName name="Итого_ЭММ__по_рес_расчету_с_учетом_к_тов" localSheetId="4">#REF!</definedName>
    <definedName name="Итого_ЭММ__по_рес_расчету_с_учетом_к_тов" localSheetId="7">#REF!</definedName>
    <definedName name="Итого_ЭММ__по_рес_расчету_с_учетом_к_тов">#REF!</definedName>
    <definedName name="Итого_ЭММ_по_акту_вып_работ_в_базисных_ценах_с_учетом_к_тов" localSheetId="0">#REF!</definedName>
    <definedName name="Итого_ЭММ_по_акту_вып_работ_в_базисных_ценах_с_учетом_к_тов" localSheetId="1">#REF!</definedName>
    <definedName name="Итого_ЭММ_по_акту_вып_работ_в_базисных_ценах_с_учетом_к_тов" localSheetId="2">#REF!</definedName>
    <definedName name="Итого_ЭММ_по_акту_вып_работ_в_базисных_ценах_с_учетом_к_тов" localSheetId="3">#REF!</definedName>
    <definedName name="Итого_ЭММ_по_акту_вып_работ_в_базисных_ценах_с_учетом_к_тов" localSheetId="4">#REF!</definedName>
    <definedName name="Итого_ЭММ_по_акту_вып_работ_в_базисных_ценах_с_учетом_к_тов" localSheetId="5">#REF!</definedName>
    <definedName name="Итого_ЭММ_по_акту_вып_работ_в_базисных_ценах_с_учетом_к_тов" localSheetId="7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 localSheetId="0">#REF!</definedName>
    <definedName name="Итого_ЭММ_по_акту_вып_работ_при_ресурсном_расчете_с_учетом_к_тов" localSheetId="1">#REF!</definedName>
    <definedName name="Итого_ЭММ_по_акту_вып_работ_при_ресурсном_расчете_с_учетом_к_тов" localSheetId="2">#REF!</definedName>
    <definedName name="Итого_ЭММ_по_акту_вып_работ_при_ресурсном_расчете_с_учетом_к_тов" localSheetId="3">#REF!</definedName>
    <definedName name="Итого_ЭММ_по_акту_вып_работ_при_ресурсном_расчете_с_учетом_к_тов" localSheetId="4">#REF!</definedName>
    <definedName name="Итого_ЭММ_по_акту_вып_работ_при_ресурсном_расчете_с_учетом_к_тов" localSheetId="7">#REF!</definedName>
    <definedName name="Итого_ЭММ_по_акту_вып_работ_при_ресурсном_расчете_с_учетом_к_тов">#REF!</definedName>
    <definedName name="ить" localSheetId="0">#REF!</definedName>
    <definedName name="ить" localSheetId="1">#REF!</definedName>
    <definedName name="ить" localSheetId="2">#REF!</definedName>
    <definedName name="ить" localSheetId="3">#REF!</definedName>
    <definedName name="ить" localSheetId="4">#REF!</definedName>
    <definedName name="ить" localSheetId="7">#REF!</definedName>
    <definedName name="ить">#REF!</definedName>
    <definedName name="итьоиьб" localSheetId="0">#REF!</definedName>
    <definedName name="итьоиьб" localSheetId="1">#REF!</definedName>
    <definedName name="итьоиьб" localSheetId="2">#REF!</definedName>
    <definedName name="итьоиьб" localSheetId="3">#REF!</definedName>
    <definedName name="итьоиьб" localSheetId="4">#REF!</definedName>
    <definedName name="итьоиьб" localSheetId="7">#REF!</definedName>
    <definedName name="итьоиьб">#REF!</definedName>
    <definedName name="Иуе" localSheetId="3">#REF!</definedName>
    <definedName name="Иуе" localSheetId="4">#REF!</definedName>
    <definedName name="Иуе">#REF!</definedName>
    <definedName name="ИуеРЭО" localSheetId="3">#REF!</definedName>
    <definedName name="ИуеРЭО" localSheetId="4">#REF!</definedName>
    <definedName name="ИуеРЭО">#REF!</definedName>
    <definedName name="Ицпп" localSheetId="3">#REF!</definedName>
    <definedName name="Ицпп" localSheetId="4">#REF!</definedName>
    <definedName name="Ицпп">#REF!</definedName>
    <definedName name="й" localSheetId="0">#REF!</definedName>
    <definedName name="й" localSheetId="1">#REF!</definedName>
    <definedName name="й" localSheetId="2">#REF!</definedName>
    <definedName name="й" localSheetId="3">#REF!</definedName>
    <definedName name="й" localSheetId="4">#REF!</definedName>
    <definedName name="й" localSheetId="7">#REF!</definedName>
    <definedName name="й">#REF!</definedName>
    <definedName name="йцйу3йк" localSheetId="0">#REF!</definedName>
    <definedName name="йцйу3йк" localSheetId="1">#REF!</definedName>
    <definedName name="йцйу3йк" localSheetId="2">#REF!</definedName>
    <definedName name="йцйу3йк" localSheetId="3">#REF!</definedName>
    <definedName name="йцйу3йк" localSheetId="4">#REF!</definedName>
    <definedName name="йцйу3йк" localSheetId="5">#REF!</definedName>
    <definedName name="йцйу3йк" localSheetId="7">#REF!</definedName>
    <definedName name="йцйу3йк">#REF!</definedName>
    <definedName name="йцйц">NA()</definedName>
    <definedName name="йцу" localSheetId="0">#REF!</definedName>
    <definedName name="йцу" localSheetId="1">#REF!</definedName>
    <definedName name="йцу" localSheetId="2">#REF!</definedName>
    <definedName name="йцу" localSheetId="3">#REF!</definedName>
    <definedName name="йцу" localSheetId="4">#REF!</definedName>
    <definedName name="йцу" localSheetId="5">#REF!</definedName>
    <definedName name="йцу" localSheetId="7">#REF!</definedName>
    <definedName name="йцу">#REF!</definedName>
    <definedName name="К" localSheetId="0">#REF!</definedName>
    <definedName name="К" localSheetId="1">#REF!</definedName>
    <definedName name="К" localSheetId="2">#REF!</definedName>
    <definedName name="К" localSheetId="3">#REF!</definedName>
    <definedName name="К" localSheetId="4">#REF!</definedName>
    <definedName name="К" localSheetId="7">#REF!</definedName>
    <definedName name="К">#REF!</definedName>
    <definedName name="к_ЗПМ" localSheetId="0">#REF!</definedName>
    <definedName name="к_ЗПМ" localSheetId="1">#REF!</definedName>
    <definedName name="к_ЗПМ" localSheetId="2">#REF!</definedName>
    <definedName name="к_ЗПМ" localSheetId="3">#REF!</definedName>
    <definedName name="к_ЗПМ" localSheetId="4">#REF!</definedName>
    <definedName name="к_ЗПМ" localSheetId="7">#REF!</definedName>
    <definedName name="к_ЗПМ">#REF!</definedName>
    <definedName name="к_МАТ" localSheetId="0">#REF!</definedName>
    <definedName name="к_МАТ" localSheetId="1">#REF!</definedName>
    <definedName name="к_МАТ" localSheetId="2">#REF!</definedName>
    <definedName name="к_МАТ" localSheetId="3">#REF!</definedName>
    <definedName name="к_МАТ" localSheetId="4">#REF!</definedName>
    <definedName name="к_МАТ" localSheetId="7">#REF!</definedName>
    <definedName name="к_МАТ">#REF!</definedName>
    <definedName name="к_ОЗП" localSheetId="0">#REF!</definedName>
    <definedName name="к_ОЗП" localSheetId="1">#REF!</definedName>
    <definedName name="к_ОЗП" localSheetId="2">#REF!</definedName>
    <definedName name="к_ОЗП" localSheetId="3">#REF!</definedName>
    <definedName name="к_ОЗП" localSheetId="4">#REF!</definedName>
    <definedName name="к_ОЗП" localSheetId="7">#REF!</definedName>
    <definedName name="к_ОЗП">#REF!</definedName>
    <definedName name="к_ПЗ" localSheetId="0">#REF!</definedName>
    <definedName name="к_ПЗ" localSheetId="1">#REF!</definedName>
    <definedName name="к_ПЗ" localSheetId="2">#REF!</definedName>
    <definedName name="к_ПЗ" localSheetId="3">#REF!</definedName>
    <definedName name="к_ПЗ" localSheetId="4">#REF!</definedName>
    <definedName name="к_ПЗ" localSheetId="7">#REF!</definedName>
    <definedName name="к_ПЗ">#REF!</definedName>
    <definedName name="к_ЭМ" localSheetId="0">#REF!</definedName>
    <definedName name="к_ЭМ" localSheetId="1">#REF!</definedName>
    <definedName name="к_ЭМ" localSheetId="2">#REF!</definedName>
    <definedName name="к_ЭМ" localSheetId="3">#REF!</definedName>
    <definedName name="к_ЭМ" localSheetId="4">#REF!</definedName>
    <definedName name="к_ЭМ" localSheetId="7">#REF!</definedName>
    <definedName name="к_ЭМ">#REF!</definedName>
    <definedName name="к1" localSheetId="0">#REF!</definedName>
    <definedName name="к1" localSheetId="1">#REF!</definedName>
    <definedName name="к1" localSheetId="2">#REF!</definedName>
    <definedName name="к1" localSheetId="3">#REF!</definedName>
    <definedName name="к1" localSheetId="4">#REF!</definedName>
    <definedName name="к1" localSheetId="7">#REF!</definedName>
    <definedName name="к1">#REF!</definedName>
    <definedName name="к10" localSheetId="0">#REF!</definedName>
    <definedName name="к10" localSheetId="1">#REF!</definedName>
    <definedName name="к10" localSheetId="2">#REF!</definedName>
    <definedName name="к10" localSheetId="3">#REF!</definedName>
    <definedName name="к10" localSheetId="4">#REF!</definedName>
    <definedName name="к10" localSheetId="7">#REF!</definedName>
    <definedName name="к10">#REF!</definedName>
    <definedName name="к101" localSheetId="0">#REF!</definedName>
    <definedName name="к101" localSheetId="1">#REF!</definedName>
    <definedName name="к101" localSheetId="2">#REF!</definedName>
    <definedName name="к101" localSheetId="3">#REF!</definedName>
    <definedName name="к101" localSheetId="4">#REF!</definedName>
    <definedName name="к101" localSheetId="7">#REF!</definedName>
    <definedName name="к101">#REF!</definedName>
    <definedName name="К105" localSheetId="0">#REF!</definedName>
    <definedName name="К105" localSheetId="1">#REF!</definedName>
    <definedName name="К105" localSheetId="2">#REF!</definedName>
    <definedName name="К105" localSheetId="3">#REF!</definedName>
    <definedName name="К105" localSheetId="4">#REF!</definedName>
    <definedName name="К105" localSheetId="7">#REF!</definedName>
    <definedName name="К105">#REF!</definedName>
    <definedName name="к11" localSheetId="0">#REF!</definedName>
    <definedName name="к11" localSheetId="1">#REF!</definedName>
    <definedName name="к11" localSheetId="2">#REF!</definedName>
    <definedName name="к11" localSheetId="3">#REF!</definedName>
    <definedName name="к11" localSheetId="4">#REF!</definedName>
    <definedName name="к11" localSheetId="7">#REF!</definedName>
    <definedName name="к11">#REF!</definedName>
    <definedName name="к12" localSheetId="0">#REF!</definedName>
    <definedName name="к12" localSheetId="1">#REF!</definedName>
    <definedName name="к12" localSheetId="2">#REF!</definedName>
    <definedName name="к12" localSheetId="3">#REF!</definedName>
    <definedName name="к12" localSheetId="4">#REF!</definedName>
    <definedName name="к12" localSheetId="7">#REF!</definedName>
    <definedName name="к12">#REF!</definedName>
    <definedName name="к13" localSheetId="0">#REF!</definedName>
    <definedName name="к13" localSheetId="1">#REF!</definedName>
    <definedName name="к13" localSheetId="2">#REF!</definedName>
    <definedName name="к13" localSheetId="3">#REF!</definedName>
    <definedName name="к13" localSheetId="4">#REF!</definedName>
    <definedName name="к13" localSheetId="7">#REF!</definedName>
    <definedName name="к13">#REF!</definedName>
    <definedName name="к14" localSheetId="0">#REF!</definedName>
    <definedName name="к14" localSheetId="1">#REF!</definedName>
    <definedName name="к14" localSheetId="2">#REF!</definedName>
    <definedName name="к14" localSheetId="3">#REF!</definedName>
    <definedName name="к14" localSheetId="4">#REF!</definedName>
    <definedName name="к14" localSheetId="7">#REF!</definedName>
    <definedName name="к14">#REF!</definedName>
    <definedName name="к15" localSheetId="0">#REF!</definedName>
    <definedName name="к15" localSheetId="1">#REF!</definedName>
    <definedName name="к15" localSheetId="2">#REF!</definedName>
    <definedName name="к15" localSheetId="3">#REF!</definedName>
    <definedName name="к15" localSheetId="4">#REF!</definedName>
    <definedName name="к15" localSheetId="7">#REF!</definedName>
    <definedName name="к15">#REF!</definedName>
    <definedName name="к16" localSheetId="0">#REF!</definedName>
    <definedName name="к16" localSheetId="1">#REF!</definedName>
    <definedName name="к16" localSheetId="2">#REF!</definedName>
    <definedName name="к16" localSheetId="3">#REF!</definedName>
    <definedName name="к16" localSheetId="4">#REF!</definedName>
    <definedName name="к16" localSheetId="7">#REF!</definedName>
    <definedName name="к16">#REF!</definedName>
    <definedName name="к17" localSheetId="0">#REF!</definedName>
    <definedName name="к17" localSheetId="1">#REF!</definedName>
    <definedName name="к17" localSheetId="2">#REF!</definedName>
    <definedName name="к17" localSheetId="3">#REF!</definedName>
    <definedName name="к17" localSheetId="4">#REF!</definedName>
    <definedName name="к17" localSheetId="7">#REF!</definedName>
    <definedName name="к17">#REF!</definedName>
    <definedName name="к18" localSheetId="0">#REF!</definedName>
    <definedName name="к18" localSheetId="1">#REF!</definedName>
    <definedName name="к18" localSheetId="2">#REF!</definedName>
    <definedName name="к18" localSheetId="3">#REF!</definedName>
    <definedName name="к18" localSheetId="4">#REF!</definedName>
    <definedName name="к18" localSheetId="7">#REF!</definedName>
    <definedName name="к18">#REF!</definedName>
    <definedName name="к19" localSheetId="0">#REF!</definedName>
    <definedName name="к19" localSheetId="1">#REF!</definedName>
    <definedName name="к19" localSheetId="2">#REF!</definedName>
    <definedName name="к19" localSheetId="3">#REF!</definedName>
    <definedName name="к19" localSheetId="4">#REF!</definedName>
    <definedName name="к19" localSheetId="7">#REF!</definedName>
    <definedName name="к19">#REF!</definedName>
    <definedName name="к2" localSheetId="0">#REF!</definedName>
    <definedName name="к2" localSheetId="1">#REF!</definedName>
    <definedName name="к2" localSheetId="2">#REF!</definedName>
    <definedName name="к2" localSheetId="3">#REF!</definedName>
    <definedName name="к2" localSheetId="4">#REF!</definedName>
    <definedName name="к2" localSheetId="7">#REF!</definedName>
    <definedName name="к2">#REF!</definedName>
    <definedName name="к20" localSheetId="0">#REF!</definedName>
    <definedName name="к20" localSheetId="1">#REF!</definedName>
    <definedName name="к20" localSheetId="2">#REF!</definedName>
    <definedName name="к20" localSheetId="3">#REF!</definedName>
    <definedName name="к20" localSheetId="4">#REF!</definedName>
    <definedName name="к20" localSheetId="7">#REF!</definedName>
    <definedName name="к20">#REF!</definedName>
    <definedName name="к21" localSheetId="0">#REF!</definedName>
    <definedName name="к21" localSheetId="1">#REF!</definedName>
    <definedName name="к21" localSheetId="2">#REF!</definedName>
    <definedName name="к21" localSheetId="3">#REF!</definedName>
    <definedName name="к21" localSheetId="4">#REF!</definedName>
    <definedName name="к21" localSheetId="7">#REF!</definedName>
    <definedName name="к21">#REF!</definedName>
    <definedName name="к22" localSheetId="0">#REF!</definedName>
    <definedName name="к22" localSheetId="1">#REF!</definedName>
    <definedName name="к22" localSheetId="2">#REF!</definedName>
    <definedName name="к22" localSheetId="3">#REF!</definedName>
    <definedName name="к22" localSheetId="4">#REF!</definedName>
    <definedName name="к22" localSheetId="7">#REF!</definedName>
    <definedName name="к22">#REF!</definedName>
    <definedName name="к23" localSheetId="0">#REF!</definedName>
    <definedName name="к23" localSheetId="1">#REF!</definedName>
    <definedName name="к23" localSheetId="2">#REF!</definedName>
    <definedName name="к23" localSheetId="3">#REF!</definedName>
    <definedName name="к23" localSheetId="4">#REF!</definedName>
    <definedName name="к23" localSheetId="7">#REF!</definedName>
    <definedName name="к23">#REF!</definedName>
    <definedName name="к231" localSheetId="0">#REF!</definedName>
    <definedName name="к231" localSheetId="1">#REF!</definedName>
    <definedName name="к231" localSheetId="2">#REF!</definedName>
    <definedName name="к231" localSheetId="3">#REF!</definedName>
    <definedName name="к231" localSheetId="4">#REF!</definedName>
    <definedName name="к231" localSheetId="7">#REF!</definedName>
    <definedName name="к231">#REF!</definedName>
    <definedName name="к24" localSheetId="0">#REF!</definedName>
    <definedName name="к24" localSheetId="1">#REF!</definedName>
    <definedName name="к24" localSheetId="2">#REF!</definedName>
    <definedName name="к24" localSheetId="3">#REF!</definedName>
    <definedName name="к24" localSheetId="4">#REF!</definedName>
    <definedName name="к24" localSheetId="7">#REF!</definedName>
    <definedName name="к24">#REF!</definedName>
    <definedName name="к25" localSheetId="0">#REF!</definedName>
    <definedName name="к25" localSheetId="1">#REF!</definedName>
    <definedName name="к25" localSheetId="2">#REF!</definedName>
    <definedName name="к25" localSheetId="3">#REF!</definedName>
    <definedName name="к25" localSheetId="4">#REF!</definedName>
    <definedName name="к25" localSheetId="7">#REF!</definedName>
    <definedName name="к25">#REF!</definedName>
    <definedName name="к26" localSheetId="0">#REF!</definedName>
    <definedName name="к26" localSheetId="1">#REF!</definedName>
    <definedName name="к26" localSheetId="2">#REF!</definedName>
    <definedName name="к26" localSheetId="3">#REF!</definedName>
    <definedName name="к26" localSheetId="4">#REF!</definedName>
    <definedName name="к26" localSheetId="7">#REF!</definedName>
    <definedName name="к26">#REF!</definedName>
    <definedName name="к27" localSheetId="0">#REF!</definedName>
    <definedName name="к27" localSheetId="1">#REF!</definedName>
    <definedName name="к27" localSheetId="2">#REF!</definedName>
    <definedName name="к27" localSheetId="3">#REF!</definedName>
    <definedName name="к27" localSheetId="4">#REF!</definedName>
    <definedName name="к27" localSheetId="7">#REF!</definedName>
    <definedName name="к27">#REF!</definedName>
    <definedName name="к28" localSheetId="0">#REF!</definedName>
    <definedName name="к28" localSheetId="1">#REF!</definedName>
    <definedName name="к28" localSheetId="2">#REF!</definedName>
    <definedName name="к28" localSheetId="3">#REF!</definedName>
    <definedName name="к28" localSheetId="4">#REF!</definedName>
    <definedName name="к28" localSheetId="7">#REF!</definedName>
    <definedName name="к28">#REF!</definedName>
    <definedName name="к29" localSheetId="0">#REF!</definedName>
    <definedName name="к29" localSheetId="1">#REF!</definedName>
    <definedName name="к29" localSheetId="2">#REF!</definedName>
    <definedName name="к29" localSheetId="3">#REF!</definedName>
    <definedName name="к29" localSheetId="4">#REF!</definedName>
    <definedName name="к29" localSheetId="7">#REF!</definedName>
    <definedName name="к29">#REF!</definedName>
    <definedName name="к2п" localSheetId="0">#REF!</definedName>
    <definedName name="к2п" localSheetId="1">#REF!</definedName>
    <definedName name="к2п" localSheetId="2">#REF!</definedName>
    <definedName name="к2п" localSheetId="3">#REF!</definedName>
    <definedName name="к2п" localSheetId="4">#REF!</definedName>
    <definedName name="к2п" localSheetId="7">#REF!</definedName>
    <definedName name="к2п">#REF!</definedName>
    <definedName name="к3" localSheetId="0">#REF!</definedName>
    <definedName name="к3" localSheetId="1">#REF!</definedName>
    <definedName name="к3" localSheetId="2">#REF!</definedName>
    <definedName name="к3" localSheetId="3">#REF!</definedName>
    <definedName name="к3" localSheetId="4">#REF!</definedName>
    <definedName name="к3" localSheetId="7">#REF!</definedName>
    <definedName name="к3">#REF!</definedName>
    <definedName name="к30" localSheetId="0">#REF!</definedName>
    <definedName name="к30" localSheetId="1">#REF!</definedName>
    <definedName name="к30" localSheetId="2">#REF!</definedName>
    <definedName name="к30" localSheetId="3">#REF!</definedName>
    <definedName name="к30" localSheetId="4">#REF!</definedName>
    <definedName name="к30" localSheetId="7">#REF!</definedName>
    <definedName name="к30">#REF!</definedName>
    <definedName name="к3п" localSheetId="0">#REF!</definedName>
    <definedName name="к3п" localSheetId="1">#REF!</definedName>
    <definedName name="к3п" localSheetId="2">#REF!</definedName>
    <definedName name="к3п" localSheetId="3">#REF!</definedName>
    <definedName name="к3п" localSheetId="4">#REF!</definedName>
    <definedName name="к3п" localSheetId="7">#REF!</definedName>
    <definedName name="к3п">#REF!</definedName>
    <definedName name="к5" localSheetId="0">#REF!</definedName>
    <definedName name="к5" localSheetId="1">#REF!</definedName>
    <definedName name="к5" localSheetId="2">#REF!</definedName>
    <definedName name="к5" localSheetId="3">#REF!</definedName>
    <definedName name="к5" localSheetId="4">#REF!</definedName>
    <definedName name="к5" localSheetId="7">#REF!</definedName>
    <definedName name="к5">#REF!</definedName>
    <definedName name="к6" localSheetId="0">#REF!</definedName>
    <definedName name="к6" localSheetId="1">#REF!</definedName>
    <definedName name="к6" localSheetId="2">#REF!</definedName>
    <definedName name="к6" localSheetId="3">#REF!</definedName>
    <definedName name="к6" localSheetId="4">#REF!</definedName>
    <definedName name="к6" localSheetId="7">#REF!</definedName>
    <definedName name="к6">#REF!</definedName>
    <definedName name="к7" localSheetId="0">#REF!</definedName>
    <definedName name="к7" localSheetId="1">#REF!</definedName>
    <definedName name="к7" localSheetId="2">#REF!</definedName>
    <definedName name="к7" localSheetId="3">#REF!</definedName>
    <definedName name="к7" localSheetId="4">#REF!</definedName>
    <definedName name="к7" localSheetId="7">#REF!</definedName>
    <definedName name="к7">#REF!</definedName>
    <definedName name="к8" localSheetId="0">#REF!</definedName>
    <definedName name="к8" localSheetId="1">#REF!</definedName>
    <definedName name="к8" localSheetId="2">#REF!</definedName>
    <definedName name="к8" localSheetId="3">#REF!</definedName>
    <definedName name="к8" localSheetId="4">#REF!</definedName>
    <definedName name="к8" localSheetId="7">#REF!</definedName>
    <definedName name="к8">#REF!</definedName>
    <definedName name="к9" localSheetId="0">#REF!</definedName>
    <definedName name="к9" localSheetId="1">#REF!</definedName>
    <definedName name="к9" localSheetId="2">#REF!</definedName>
    <definedName name="к9" localSheetId="3">#REF!</definedName>
    <definedName name="к9" localSheetId="4">#REF!</definedName>
    <definedName name="к9" localSheetId="7">#REF!</definedName>
    <definedName name="к9">#REF!</definedName>
    <definedName name="Кабардино_Балкарская_Республика" localSheetId="0">#REF!</definedName>
    <definedName name="Кабардино_Балкарская_Республика" localSheetId="1">#REF!</definedName>
    <definedName name="Кабардино_Балкарская_Республика" localSheetId="2">#REF!</definedName>
    <definedName name="Кабардино_Балкарская_Республика" localSheetId="3">#REF!</definedName>
    <definedName name="Кабардино_Балкарская_Республика" localSheetId="4">#REF!</definedName>
    <definedName name="Кабардино_Балкарская_Республика" localSheetId="7">#REF!</definedName>
    <definedName name="Кабардино_Балкарская_Республика">#REF!</definedName>
    <definedName name="Кабели_1" localSheetId="0">#REF!</definedName>
    <definedName name="Кабели_1" localSheetId="1">#REF!</definedName>
    <definedName name="Кабели_1" localSheetId="2">#REF!</definedName>
    <definedName name="Кабели_1" localSheetId="3">#REF!</definedName>
    <definedName name="Кабели_1" localSheetId="4">#REF!</definedName>
    <definedName name="Кабели_1" localSheetId="5">#REF!</definedName>
    <definedName name="Кабели_1" localSheetId="7">#REF!</definedName>
    <definedName name="Кабели_1">#REF!</definedName>
    <definedName name="кабель" localSheetId="0">#REF!</definedName>
    <definedName name="кабель" localSheetId="1">#REF!</definedName>
    <definedName name="кабель" localSheetId="2">#REF!</definedName>
    <definedName name="кабель" localSheetId="3">#REF!</definedName>
    <definedName name="кабель" localSheetId="4">#REF!</definedName>
    <definedName name="кабель" localSheetId="7">#REF!</definedName>
    <definedName name="кабель">#REF!</definedName>
    <definedName name="кака" localSheetId="0">#REF!</definedName>
    <definedName name="кака" localSheetId="1">#REF!</definedName>
    <definedName name="кака" localSheetId="2">#REF!</definedName>
    <definedName name="кака" localSheetId="3">#REF!</definedName>
    <definedName name="кака" localSheetId="4">#REF!</definedName>
    <definedName name="кака" localSheetId="5">#REF!</definedName>
    <definedName name="кака" localSheetId="7">#REF!</definedName>
    <definedName name="кака">#REF!</definedName>
    <definedName name="Калининградская_область" localSheetId="0">#REF!</definedName>
    <definedName name="Калининградская_область" localSheetId="1">#REF!</definedName>
    <definedName name="Калининградская_область" localSheetId="2">#REF!</definedName>
    <definedName name="Калининградская_область" localSheetId="3">#REF!</definedName>
    <definedName name="Калининградская_область" localSheetId="4">#REF!</definedName>
    <definedName name="Калининградская_область" localSheetId="7">#REF!</definedName>
    <definedName name="Калининградская_область">#REF!</definedName>
    <definedName name="калплан" localSheetId="0">#REF!</definedName>
    <definedName name="калплан" localSheetId="1">#REF!</definedName>
    <definedName name="калплан" localSheetId="2">#REF!</definedName>
    <definedName name="калплан" localSheetId="3">#REF!</definedName>
    <definedName name="калплан" localSheetId="4">#REF!</definedName>
    <definedName name="калплан" localSheetId="7">#REF!</definedName>
    <definedName name="калплан">#REF!</definedName>
    <definedName name="Калужская_область" localSheetId="0">#REF!</definedName>
    <definedName name="Калужская_область" localSheetId="1">#REF!</definedName>
    <definedName name="Калужская_область" localSheetId="2">#REF!</definedName>
    <definedName name="Калужская_область" localSheetId="3">#REF!</definedName>
    <definedName name="Калужская_область" localSheetId="4">#REF!</definedName>
    <definedName name="Калужская_область" localSheetId="7">#REF!</definedName>
    <definedName name="Калужская_область">#REF!</definedName>
    <definedName name="Камеральных" localSheetId="0">#REF!</definedName>
    <definedName name="Камеральных" localSheetId="1">#REF!</definedName>
    <definedName name="Камеральных" localSheetId="2">#REF!</definedName>
    <definedName name="Камеральных" localSheetId="3">#REF!</definedName>
    <definedName name="Камеральных" localSheetId="4">#REF!</definedName>
    <definedName name="Камеральных" localSheetId="7">#REF!</definedName>
    <definedName name="Камеральных">#REF!</definedName>
    <definedName name="Камчатская_область" localSheetId="0">#REF!</definedName>
    <definedName name="Камчатская_область" localSheetId="1">#REF!</definedName>
    <definedName name="Камчатская_область" localSheetId="2">#REF!</definedName>
    <definedName name="Камчатская_область" localSheetId="3">#REF!</definedName>
    <definedName name="Камчатская_область" localSheetId="4">#REF!</definedName>
    <definedName name="Камчатская_область" localSheetId="7">#REF!</definedName>
    <definedName name="Камчатская_область">#REF!</definedName>
    <definedName name="Камчатская_область_1" localSheetId="0">#REF!</definedName>
    <definedName name="Камчатская_область_1" localSheetId="1">#REF!</definedName>
    <definedName name="Камчатская_область_1" localSheetId="2">#REF!</definedName>
    <definedName name="Камчатская_область_1" localSheetId="3">#REF!</definedName>
    <definedName name="Камчатская_область_1" localSheetId="4">#REF!</definedName>
    <definedName name="Камчатская_область_1" localSheetId="7">#REF!</definedName>
    <definedName name="Камчатская_область_1">#REF!</definedName>
    <definedName name="Карачаево_Черкесская_Республика" localSheetId="0">#REF!</definedName>
    <definedName name="Карачаево_Черкесская_Республика" localSheetId="1">#REF!</definedName>
    <definedName name="Карачаево_Черкесская_Республика" localSheetId="2">#REF!</definedName>
    <definedName name="Карачаево_Черкесская_Республика" localSheetId="3">#REF!</definedName>
    <definedName name="Карачаево_Черкесская_Республика" localSheetId="4">#REF!</definedName>
    <definedName name="Карачаево_Черкесская_Республика" localSheetId="7">#REF!</definedName>
    <definedName name="Карачаево_Черкесская_Республика">#REF!</definedName>
    <definedName name="Категория_сложности" localSheetId="0">#REF!</definedName>
    <definedName name="Категория_сложности" localSheetId="1">#REF!</definedName>
    <definedName name="Категория_сложности" localSheetId="2">#REF!</definedName>
    <definedName name="Категория_сложности" localSheetId="3">#REF!</definedName>
    <definedName name="Категория_сложности" localSheetId="4">#REF!</definedName>
    <definedName name="Категория_сложности" localSheetId="5">#REF!</definedName>
    <definedName name="Категория_сложности" localSheetId="7">#REF!</definedName>
    <definedName name="Категория_сложности">#REF!</definedName>
    <definedName name="катя" localSheetId="0">#REF!</definedName>
    <definedName name="катя" localSheetId="1">#REF!</definedName>
    <definedName name="катя" localSheetId="2">#REF!</definedName>
    <definedName name="катя" localSheetId="3">#REF!</definedName>
    <definedName name="катя" localSheetId="4">#REF!</definedName>
    <definedName name="катя" localSheetId="7">#REF!</definedName>
    <definedName name="катя">#REF!</definedName>
    <definedName name="КВАРТАЛ2" localSheetId="0">#REF!</definedName>
    <definedName name="КВАРТАЛ2" localSheetId="1">#REF!</definedName>
    <definedName name="КВАРТАЛ2" localSheetId="2">#REF!</definedName>
    <definedName name="КВАРТАЛ2" localSheetId="3">#REF!</definedName>
    <definedName name="КВАРТАЛ2" localSheetId="4">#REF!</definedName>
    <definedName name="КВАРТАЛ2" localSheetId="5">#REF!</definedName>
    <definedName name="КВАРТАЛ2" localSheetId="7">#REF!</definedName>
    <definedName name="КВАРТАЛ2">#REF!</definedName>
    <definedName name="кгкг" localSheetId="0">#REF!</definedName>
    <definedName name="кгкг" localSheetId="1">#REF!</definedName>
    <definedName name="кгкг" localSheetId="2">#REF!</definedName>
    <definedName name="кгкг" localSheetId="3">#REF!</definedName>
    <definedName name="кгкг" localSheetId="4">#REF!</definedName>
    <definedName name="кгкг" localSheetId="5">#REF!</definedName>
    <definedName name="кгкг" localSheetId="7">#REF!</definedName>
    <definedName name="кгкг">#REF!</definedName>
    <definedName name="кеке" localSheetId="0">#REF!</definedName>
    <definedName name="кеке" localSheetId="1">#REF!</definedName>
    <definedName name="кеке" localSheetId="2">#REF!</definedName>
    <definedName name="кеке" localSheetId="3">#REF!</definedName>
    <definedName name="кеке" localSheetId="4">#REF!</definedName>
    <definedName name="кеке" localSheetId="7">#REF!</definedName>
    <definedName name="кеке">#REF!</definedName>
    <definedName name="Кемеровская_область" localSheetId="0">#REF!</definedName>
    <definedName name="Кемеровская_область" localSheetId="1">#REF!</definedName>
    <definedName name="Кемеровская_область" localSheetId="2">#REF!</definedName>
    <definedName name="Кемеровская_область" localSheetId="3">#REF!</definedName>
    <definedName name="Кемеровская_область" localSheetId="4">#REF!</definedName>
    <definedName name="Кемеровская_область" localSheetId="7">#REF!</definedName>
    <definedName name="Кемеровская_область">#REF!</definedName>
    <definedName name="Кемеровская_область_1" localSheetId="0">#REF!</definedName>
    <definedName name="Кемеровская_область_1" localSheetId="1">#REF!</definedName>
    <definedName name="Кемеровская_область_1" localSheetId="2">#REF!</definedName>
    <definedName name="Кемеровская_область_1" localSheetId="3">#REF!</definedName>
    <definedName name="Кемеровская_область_1" localSheetId="4">#REF!</definedName>
    <definedName name="Кемеровская_область_1" localSheetId="7">#REF!</definedName>
    <definedName name="Кемеровская_область_1">#REF!</definedName>
    <definedName name="кенрке" localSheetId="0">#REF!</definedName>
    <definedName name="кенрке" localSheetId="1">#REF!</definedName>
    <definedName name="кенрке" localSheetId="2">#REF!</definedName>
    <definedName name="кенрке" localSheetId="3">#REF!</definedName>
    <definedName name="кенрке" localSheetId="4">#REF!</definedName>
    <definedName name="кенрке" localSheetId="7">#REF!</definedName>
    <definedName name="кенрке">#REF!</definedName>
    <definedName name="кенроолтьб" localSheetId="0">#REF!</definedName>
    <definedName name="кенроолтьб" localSheetId="1">#REF!</definedName>
    <definedName name="кенроолтьб" localSheetId="2">#REF!</definedName>
    <definedName name="кенроолтьб" localSheetId="3">#REF!</definedName>
    <definedName name="кенроолтьб" localSheetId="4">#REF!</definedName>
    <definedName name="кенроолтьб" localSheetId="7">#REF!</definedName>
    <definedName name="кенроолтьб">#REF!</definedName>
    <definedName name="керл" localSheetId="0">#REF!</definedName>
    <definedName name="керл" localSheetId="1">#REF!</definedName>
    <definedName name="керл" localSheetId="2">#REF!</definedName>
    <definedName name="керл" localSheetId="3">#REF!</definedName>
    <definedName name="керл" localSheetId="4">#REF!</definedName>
    <definedName name="керл" localSheetId="7">#REF!</definedName>
    <definedName name="керл">#REF!</definedName>
    <definedName name="КЗ_Имущество" localSheetId="3">#REF!</definedName>
    <definedName name="КЗ_Имущество" localSheetId="4">#REF!</definedName>
    <definedName name="КЗ_Имущество">#REF!</definedName>
    <definedName name="КЗ_ИП" localSheetId="3">#REF!</definedName>
    <definedName name="КЗ_ИП" localSheetId="4">#REF!</definedName>
    <definedName name="КЗ_ИП">#REF!</definedName>
    <definedName name="КЗ_НИОКР" localSheetId="3">#REF!</definedName>
    <definedName name="КЗ_НИОКР" localSheetId="4">#REF!</definedName>
    <definedName name="КЗ_НИОКР">#REF!</definedName>
    <definedName name="КИП" localSheetId="0">#REF!</definedName>
    <definedName name="КИП" localSheetId="1">#REF!</definedName>
    <definedName name="КИП" localSheetId="2">#REF!</definedName>
    <definedName name="КИП" localSheetId="3">#REF!</definedName>
    <definedName name="КИП" localSheetId="4">#REF!</definedName>
    <definedName name="КИП" localSheetId="7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 localSheetId="0">#REF!</definedName>
    <definedName name="КИПиавтом" localSheetId="1">#REF!</definedName>
    <definedName name="КИПиавтом" localSheetId="2">#REF!</definedName>
    <definedName name="КИПиавтом" localSheetId="3">#REF!</definedName>
    <definedName name="КИПиавтом" localSheetId="4">#REF!</definedName>
    <definedName name="КИПиавтом" localSheetId="5">#REF!</definedName>
    <definedName name="КИПиавтом" localSheetId="7">#REF!</definedName>
    <definedName name="КИПиавтом">#REF!</definedName>
    <definedName name="Кировская_область" localSheetId="0">#REF!</definedName>
    <definedName name="Кировская_область" localSheetId="1">#REF!</definedName>
    <definedName name="Кировская_область" localSheetId="2">#REF!</definedName>
    <definedName name="Кировская_область" localSheetId="3">#REF!</definedName>
    <definedName name="Кировская_область" localSheetId="4">#REF!</definedName>
    <definedName name="Кировская_область" localSheetId="7">#REF!</definedName>
    <definedName name="Кировская_область">#REF!</definedName>
    <definedName name="Кировская_область_1" localSheetId="0">#REF!</definedName>
    <definedName name="Кировская_область_1" localSheetId="1">#REF!</definedName>
    <definedName name="Кировская_область_1" localSheetId="2">#REF!</definedName>
    <definedName name="Кировская_область_1" localSheetId="3">#REF!</definedName>
    <definedName name="Кировская_область_1" localSheetId="4">#REF!</definedName>
    <definedName name="Кировская_область_1" localSheetId="7">#REF!</definedName>
    <definedName name="Кировская_область_1">#REF!</definedName>
    <definedName name="кк" localSheetId="0">#REF!</definedName>
    <definedName name="кк" localSheetId="1">#REF!</definedName>
    <definedName name="кк" localSheetId="2">#REF!</definedName>
    <definedName name="кк" localSheetId="13">#REF!</definedName>
    <definedName name="кк" localSheetId="14">#REF!</definedName>
    <definedName name="кк" localSheetId="3">#REF!</definedName>
    <definedName name="кк" localSheetId="4">#REF!</definedName>
    <definedName name="кк" localSheetId="7">#REF!</definedName>
    <definedName name="кк" localSheetId="11">#REF!</definedName>
    <definedName name="кк">#REF!</definedName>
    <definedName name="ккее" localSheetId="0">#REF!</definedName>
    <definedName name="ккее" localSheetId="1">#REF!</definedName>
    <definedName name="ккее" localSheetId="2">#REF!</definedName>
    <definedName name="ккее" localSheetId="3">#REF!</definedName>
    <definedName name="ккее" localSheetId="4">#REF!</definedName>
    <definedName name="ккее" localSheetId="7">#REF!</definedName>
    <definedName name="ккее">#REF!</definedName>
    <definedName name="ккк" localSheetId="0">#REF!</definedName>
    <definedName name="ккк" localSheetId="1">#REF!</definedName>
    <definedName name="ккк" localSheetId="2">#REF!</definedName>
    <definedName name="ккк" localSheetId="3">#REF!</definedName>
    <definedName name="ккк" localSheetId="4">#REF!</definedName>
    <definedName name="ккк" localSheetId="7">#REF!</definedName>
    <definedName name="ккк">#REF!</definedName>
    <definedName name="книга" localSheetId="0">#REF!</definedName>
    <definedName name="книга" localSheetId="1">#REF!</definedName>
    <definedName name="книга" localSheetId="2">#REF!</definedName>
    <definedName name="книга" localSheetId="3">#REF!</definedName>
    <definedName name="книга" localSheetId="4">#REF!</definedName>
    <definedName name="книга" localSheetId="5">#REF!</definedName>
    <definedName name="книга" localSheetId="7">#REF!</definedName>
    <definedName name="книга">#REF!</definedName>
    <definedName name="Кобщ" localSheetId="0">#REF!</definedName>
    <definedName name="Кобщ" localSheetId="1">#REF!</definedName>
    <definedName name="Кобщ" localSheetId="2">#REF!</definedName>
    <definedName name="Кобщ" localSheetId="3">#REF!</definedName>
    <definedName name="Кобщ" localSheetId="4">#REF!</definedName>
    <definedName name="Кобщ" localSheetId="7">#REF!</definedName>
    <definedName name="Кобщ">#REF!</definedName>
    <definedName name="КОД" localSheetId="0">#REF!</definedName>
    <definedName name="КОД" localSheetId="1">#REF!</definedName>
    <definedName name="КОД" localSheetId="2">#REF!</definedName>
    <definedName name="КОД" localSheetId="3">#REF!</definedName>
    <definedName name="КОД" localSheetId="4">#REF!</definedName>
    <definedName name="КОД" localSheetId="7">#REF!</definedName>
    <definedName name="КОД">#REF!</definedName>
    <definedName name="кол" localSheetId="0">#REF!</definedName>
    <definedName name="кол" localSheetId="1">#REF!</definedName>
    <definedName name="кол" localSheetId="2">#REF!</definedName>
    <definedName name="кол" localSheetId="3">#REF!</definedName>
    <definedName name="кол" localSheetId="4">#REF!</definedName>
    <definedName name="кол" localSheetId="7">#REF!</definedName>
    <definedName name="кол">#REF!</definedName>
    <definedName name="Количество_землепользователей" localSheetId="0">#REF!</definedName>
    <definedName name="Количество_землепользователей" localSheetId="1">#REF!</definedName>
    <definedName name="Количество_землепользователей" localSheetId="2">#REF!</definedName>
    <definedName name="Количество_землепользователей" localSheetId="3">#REF!</definedName>
    <definedName name="Количество_землепользователей" localSheetId="4">#REF!</definedName>
    <definedName name="Количество_землепользователей" localSheetId="7">#REF!</definedName>
    <definedName name="Количество_землепользователей">#REF!</definedName>
    <definedName name="Количество_контуров" localSheetId="0">#REF!</definedName>
    <definedName name="Количество_контуров" localSheetId="1">#REF!</definedName>
    <definedName name="Количество_контуров" localSheetId="2">#REF!</definedName>
    <definedName name="Количество_контуров" localSheetId="3">#REF!</definedName>
    <definedName name="Количество_контуров" localSheetId="4">#REF!</definedName>
    <definedName name="Количество_контуров" localSheetId="7">#REF!</definedName>
    <definedName name="Количество_контуров">#REF!</definedName>
    <definedName name="Количество_культур" localSheetId="0">#REF!</definedName>
    <definedName name="Количество_культур" localSheetId="1">#REF!</definedName>
    <definedName name="Количество_культур" localSheetId="2">#REF!</definedName>
    <definedName name="Количество_культур" localSheetId="3">#REF!</definedName>
    <definedName name="Количество_культур" localSheetId="4">#REF!</definedName>
    <definedName name="Количество_культур" localSheetId="7">#REF!</definedName>
    <definedName name="Количество_культур">#REF!</definedName>
    <definedName name="Количество_листов">#REF!</definedName>
    <definedName name="Количество_планшетов" localSheetId="0">#REF!</definedName>
    <definedName name="Количество_планшетов" localSheetId="1">#REF!</definedName>
    <definedName name="Количество_планшетов" localSheetId="2">#REF!</definedName>
    <definedName name="Количество_планшетов" localSheetId="3">#REF!</definedName>
    <definedName name="Количество_планшетов" localSheetId="4">#REF!</definedName>
    <definedName name="Количество_планшетов" localSheetId="5">#REF!</definedName>
    <definedName name="Количество_планшетов" localSheetId="7">#REF!</definedName>
    <definedName name="Количество_планшетов">#REF!</definedName>
    <definedName name="Количество_предприятий" localSheetId="0">#REF!</definedName>
    <definedName name="Количество_предприятий" localSheetId="1">#REF!</definedName>
    <definedName name="Количество_предприятий" localSheetId="2">#REF!</definedName>
    <definedName name="Количество_предприятий" localSheetId="3">#REF!</definedName>
    <definedName name="Количество_предприятий" localSheetId="4">#REF!</definedName>
    <definedName name="Количество_предприятий" localSheetId="7">#REF!</definedName>
    <definedName name="Количество_предприятий">#REF!</definedName>
    <definedName name="Количество_согласований" localSheetId="0">#REF!</definedName>
    <definedName name="Количество_согласований" localSheetId="1">#REF!</definedName>
    <definedName name="Количество_согласований" localSheetId="2">#REF!</definedName>
    <definedName name="Количество_согласований" localSheetId="3">#REF!</definedName>
    <definedName name="Количество_согласований" localSheetId="4">#REF!</definedName>
    <definedName name="Количество_согласований" localSheetId="7">#REF!</definedName>
    <definedName name="Количество_согласований">#REF!</definedName>
    <definedName name="Колп">#REF!</definedName>
    <definedName name="ком." localSheetId="0">#REF!</definedName>
    <definedName name="ком." localSheetId="1">#REF!</definedName>
    <definedName name="ком." localSheetId="2">#REF!</definedName>
    <definedName name="ком." localSheetId="3">#REF!</definedName>
    <definedName name="ком." localSheetId="4">#REF!</definedName>
    <definedName name="ком." localSheetId="5">#REF!</definedName>
    <definedName name="ком." localSheetId="7">#REF!</definedName>
    <definedName name="ком.">#REF!</definedName>
    <definedName name="Командировочные_расходы" localSheetId="0">#REF!</definedName>
    <definedName name="Командировочные_расходы" localSheetId="1">#REF!</definedName>
    <definedName name="Командировочные_расходы" localSheetId="2">#REF!</definedName>
    <definedName name="Командировочные_расходы" localSheetId="3">#REF!</definedName>
    <definedName name="Командировочные_расходы" localSheetId="4">#REF!</definedName>
    <definedName name="Командировочные_расходы" localSheetId="7">#REF!</definedName>
    <definedName name="Командировочные_расходы">#REF!</definedName>
    <definedName name="Компания" localSheetId="3">#REF!</definedName>
    <definedName name="Компания" localSheetId="4">#REF!</definedName>
    <definedName name="Компания">#REF!</definedName>
    <definedName name="комплект" localSheetId="3">#REF!</definedName>
    <definedName name="комплект" localSheetId="4">#REF!</definedName>
    <definedName name="комплект" localSheetId="5">#REF!</definedName>
    <definedName name="комплект" localSheetId="6">#REF!</definedName>
    <definedName name="комплект">#REF!</definedName>
    <definedName name="конкурс" localSheetId="0">#REF!</definedName>
    <definedName name="конкурс" localSheetId="1">#REF!</definedName>
    <definedName name="конкурс" localSheetId="2">#REF!</definedName>
    <definedName name="конкурс" localSheetId="3">#REF!</definedName>
    <definedName name="конкурс" localSheetId="4">#REF!</definedName>
    <definedName name="конкурс" localSheetId="5">#REF!</definedName>
    <definedName name="конкурс" localSheetId="7">#REF!</definedName>
    <definedName name="конкурс">#REF!</definedName>
    <definedName name="Контроллер_1" localSheetId="0">#REF!</definedName>
    <definedName name="Контроллер_1" localSheetId="1">#REF!</definedName>
    <definedName name="Контроллер_1" localSheetId="2">#REF!</definedName>
    <definedName name="Контроллер_1" localSheetId="3">#REF!</definedName>
    <definedName name="Контроллер_1" localSheetId="4">#REF!</definedName>
    <definedName name="Контроллер_1" localSheetId="5">#REF!</definedName>
    <definedName name="Контроллер_1" localSheetId="7">#REF!</definedName>
    <definedName name="Контроллер_1">#REF!</definedName>
    <definedName name="кор" localSheetId="0">#REF!</definedName>
    <definedName name="кор" localSheetId="1">#REF!</definedName>
    <definedName name="кор" localSheetId="2">#REF!</definedName>
    <definedName name="кор" localSheetId="3">#REF!</definedName>
    <definedName name="кор" localSheetId="4">#REF!</definedName>
    <definedName name="кор" localSheetId="7">#REF!</definedName>
    <definedName name="кор">#REF!</definedName>
    <definedName name="кореал" localSheetId="0">#REF!</definedName>
    <definedName name="кореал" localSheetId="1">#REF!</definedName>
    <definedName name="кореал" localSheetId="2">#REF!</definedName>
    <definedName name="кореал" localSheetId="3">#REF!</definedName>
    <definedName name="кореал" localSheetId="4">#REF!</definedName>
    <definedName name="кореал" localSheetId="7">#REF!</definedName>
    <definedName name="кореал">#REF!</definedName>
    <definedName name="Корнеева" localSheetId="0">#REF!</definedName>
    <definedName name="Корнеева" localSheetId="1">#REF!</definedName>
    <definedName name="Корнеева" localSheetId="2">#REF!</definedName>
    <definedName name="Корнеева" localSheetId="3">#REF!</definedName>
    <definedName name="Корнеева" localSheetId="4">#REF!</definedName>
    <definedName name="Корнеева" localSheetId="7">#REF!</definedName>
    <definedName name="Корнеева">#REF!</definedName>
    <definedName name="корр" localSheetId="0">{#N/A,#N/A,FALSE,"Шаблон_Спец1"}</definedName>
    <definedName name="корр" localSheetId="1">{#N/A,#N/A,FALSE,"Шаблон_Спец1"}</definedName>
    <definedName name="корр" localSheetId="2">{#N/A,#N/A,FALSE,"Шаблон_Спец1"}</definedName>
    <definedName name="корр" localSheetId="12">{#N/A,#N/A,FALSE,"Шаблон_Спец1"}</definedName>
    <definedName name="корр" localSheetId="14">{#N/A,#N/A,FALSE,"Шаблон_Спец1"}</definedName>
    <definedName name="корр" localSheetId="3">{#N/A,#N/A,FALSE,"Шаблон_Спец1"}</definedName>
    <definedName name="корр" localSheetId="10">{#N/A,#N/A,FALSE,"Шаблон_Спец1"}</definedName>
    <definedName name="корр" localSheetId="4">{#N/A,#N/A,FALSE,"Шаблон_Спец1"}</definedName>
    <definedName name="корр" localSheetId="5">{#N/A,#N/A,FALSE,"Шаблон_Спец1"}</definedName>
    <definedName name="корр" localSheetId="6">{#N/A,#N/A,FALSE,"Шаблон_Спец1"}</definedName>
    <definedName name="корр" localSheetId="7">{#N/A,#N/A,FALSE,"Шаблон_Спец1"}</definedName>
    <definedName name="корр" localSheetId="11">{#N/A,#N/A,FALSE,"Шаблон_Спец1"}</definedName>
    <definedName name="корр">{#N/A,#N/A,FALSE,"Шаблон_Спец1"}</definedName>
    <definedName name="Костромская_область" localSheetId="0">#REF!</definedName>
    <definedName name="Костромская_область" localSheetId="1">#REF!</definedName>
    <definedName name="Костромская_область" localSheetId="2">#REF!</definedName>
    <definedName name="Костромская_область" localSheetId="3">#REF!</definedName>
    <definedName name="Костромская_область" localSheetId="4">#REF!</definedName>
    <definedName name="Костромская_область" localSheetId="5">#REF!</definedName>
    <definedName name="Костромская_область" localSheetId="7">#REF!</definedName>
    <definedName name="Костромская_область">#REF!</definedName>
    <definedName name="КОЭФ3" localSheetId="0">#REF!</definedName>
    <definedName name="КОЭФ3" localSheetId="1">#REF!</definedName>
    <definedName name="КОЭФ3" localSheetId="2">#REF!</definedName>
    <definedName name="КОЭФ3" localSheetId="3">#REF!</definedName>
    <definedName name="КОЭФ3" localSheetId="4">#REF!</definedName>
    <definedName name="КОЭФ3" localSheetId="5">#REF!</definedName>
    <definedName name="КОЭФ3" localSheetId="7">#REF!</definedName>
    <definedName name="КОЭФ3">#REF!</definedName>
    <definedName name="КоэфБезПоля" localSheetId="0">#REF!</definedName>
    <definedName name="КоэфБезПоля" localSheetId="1">#REF!</definedName>
    <definedName name="КоэфБезПоля" localSheetId="2">#REF!</definedName>
    <definedName name="КоэфБезПоля" localSheetId="3">#REF!</definedName>
    <definedName name="КоэфБезПоля" localSheetId="4">#REF!</definedName>
    <definedName name="КоэфБезПоля" localSheetId="5">#REF!</definedName>
    <definedName name="КоэфБезПоля" localSheetId="7">#REF!</definedName>
    <definedName name="КоэфБезПоля">#REF!</definedName>
    <definedName name="КоэфГорЗак" localSheetId="0">#REF!</definedName>
    <definedName name="КоэфГорЗак" localSheetId="1">#REF!</definedName>
    <definedName name="КоэфГорЗак" localSheetId="2">#REF!</definedName>
    <definedName name="КоэфГорЗак" localSheetId="3">#REF!</definedName>
    <definedName name="КоэфГорЗак" localSheetId="4">#REF!</definedName>
    <definedName name="КоэфГорЗак" localSheetId="7">#REF!</definedName>
    <definedName name="КоэфГорЗак">#REF!</definedName>
    <definedName name="Коэффициент" localSheetId="0">#REF!</definedName>
    <definedName name="Коэффициент" localSheetId="1">#REF!</definedName>
    <definedName name="Коэффициент" localSheetId="2">#REF!</definedName>
    <definedName name="Коэффициент" localSheetId="3">#REF!</definedName>
    <definedName name="Коэффициент" localSheetId="4">#REF!</definedName>
    <definedName name="Коэффициент" localSheetId="5">#REF!</definedName>
    <definedName name="Коэффициент" localSheetId="7">#REF!</definedName>
    <definedName name="Коэффициент">#REF!</definedName>
    <definedName name="кп" localSheetId="0">#REF!</definedName>
    <definedName name="кп" localSheetId="1">#REF!</definedName>
    <definedName name="кп" localSheetId="2">#REF!</definedName>
    <definedName name="кп" localSheetId="3">#REF!</definedName>
    <definedName name="кп" localSheetId="4">#REF!</definedName>
    <definedName name="кп" localSheetId="7">#REF!</definedName>
    <definedName name="кп">#REF!</definedName>
    <definedName name="крас" localSheetId="0">#REF!</definedName>
    <definedName name="крас" localSheetId="1">#REF!</definedName>
    <definedName name="крас" localSheetId="2">#REF!</definedName>
    <definedName name="крас" localSheetId="3">#REF!</definedName>
    <definedName name="крас" localSheetId="4">#REF!</definedName>
    <definedName name="крас" localSheetId="5">#REF!</definedName>
    <definedName name="крас" localSheetId="7">#REF!</definedName>
    <definedName name="крас">#REF!</definedName>
    <definedName name="Краснодарский_край" localSheetId="0">#REF!</definedName>
    <definedName name="Краснодарский_край" localSheetId="1">#REF!</definedName>
    <definedName name="Краснодарский_край" localSheetId="2">#REF!</definedName>
    <definedName name="Краснодарский_край" localSheetId="3">#REF!</definedName>
    <definedName name="Краснодарский_край" localSheetId="4">#REF!</definedName>
    <definedName name="Краснодарский_край" localSheetId="7">#REF!</definedName>
    <definedName name="Краснодарский_край">#REF!</definedName>
    <definedName name="Красноярский_край" localSheetId="0">#REF!</definedName>
    <definedName name="Красноярский_край" localSheetId="1">#REF!</definedName>
    <definedName name="Красноярский_край" localSheetId="2">#REF!</definedName>
    <definedName name="Красноярский_край" localSheetId="3">#REF!</definedName>
    <definedName name="Красноярский_край" localSheetId="4">#REF!</definedName>
    <definedName name="Красноярский_край" localSheetId="7">#REF!</definedName>
    <definedName name="Красноярский_край">#REF!</definedName>
    <definedName name="Красноярский_край_1" localSheetId="0">#REF!</definedName>
    <definedName name="Красноярский_край_1" localSheetId="1">#REF!</definedName>
    <definedName name="Красноярский_край_1" localSheetId="2">#REF!</definedName>
    <definedName name="Красноярский_край_1" localSheetId="3">#REF!</definedName>
    <definedName name="Красноярский_край_1" localSheetId="4">#REF!</definedName>
    <definedName name="Красноярский_край_1" localSheetId="7">#REF!</definedName>
    <definedName name="Красноярский_край_1">#REF!</definedName>
    <definedName name="Крек">#REF!</definedName>
    <definedName name="_xlnm.Criteria" localSheetId="0">#REF!</definedName>
    <definedName name="_xlnm.Criteria" localSheetId="1">#REF!</definedName>
    <definedName name="_xlnm.Criteria" localSheetId="2">#REF!</definedName>
    <definedName name="_xlnm.Criteria" localSheetId="3">#REF!</definedName>
    <definedName name="_xlnm.Criteria" localSheetId="4">#REF!</definedName>
    <definedName name="_xlnm.Criteria" localSheetId="5">#REF!</definedName>
    <definedName name="_xlnm.Criteria" localSheetId="7">#REF!</definedName>
    <definedName name="_xlnm.Criteria">#REF!</definedName>
    <definedName name="Крп">#REF!</definedName>
    <definedName name="куку" localSheetId="0">#REF!</definedName>
    <definedName name="куку" localSheetId="1">#REF!</definedName>
    <definedName name="куку" localSheetId="2">#REF!</definedName>
    <definedName name="куку" localSheetId="3">#REF!</definedName>
    <definedName name="куку" localSheetId="4">#REF!</definedName>
    <definedName name="куку" localSheetId="5">#REF!</definedName>
    <definedName name="куку" localSheetId="7">#REF!</definedName>
    <definedName name="куку">#REF!</definedName>
    <definedName name="Курганская_область" localSheetId="0">#REF!</definedName>
    <definedName name="Курганская_область" localSheetId="1">#REF!</definedName>
    <definedName name="Курганская_область" localSheetId="2">#REF!</definedName>
    <definedName name="Курганская_область" localSheetId="3">#REF!</definedName>
    <definedName name="Курганская_область" localSheetId="4">#REF!</definedName>
    <definedName name="Курганская_область" localSheetId="7">#REF!</definedName>
    <definedName name="Курганская_область">#REF!</definedName>
    <definedName name="Курганская_область_1" localSheetId="0">#REF!</definedName>
    <definedName name="Курганская_область_1" localSheetId="1">#REF!</definedName>
    <definedName name="Курганская_область_1" localSheetId="2">#REF!</definedName>
    <definedName name="Курганская_область_1" localSheetId="3">#REF!</definedName>
    <definedName name="Курганская_область_1" localSheetId="4">#REF!</definedName>
    <definedName name="Курганская_область_1" localSheetId="7">#REF!</definedName>
    <definedName name="Курганская_область_1">#REF!</definedName>
    <definedName name="курс" localSheetId="0">#REF!</definedName>
    <definedName name="курс" localSheetId="1">#REF!</definedName>
    <definedName name="курс" localSheetId="2">#REF!</definedName>
    <definedName name="курс" localSheetId="3">#REF!</definedName>
    <definedName name="курс" localSheetId="4">#REF!</definedName>
    <definedName name="курс" localSheetId="7">#REF!</definedName>
    <definedName name="курс">#REF!</definedName>
    <definedName name="Курс_1" localSheetId="0">#REF!</definedName>
    <definedName name="Курс_1" localSheetId="1">#REF!</definedName>
    <definedName name="Курс_1" localSheetId="2">#REF!</definedName>
    <definedName name="Курс_1" localSheetId="3">#REF!</definedName>
    <definedName name="Курс_1" localSheetId="4">#REF!</definedName>
    <definedName name="Курс_1" localSheetId="7">#REF!</definedName>
    <definedName name="Курс_1">#REF!</definedName>
    <definedName name="курс_дол" localSheetId="0">#REF!</definedName>
    <definedName name="курс_дол" localSheetId="1">#REF!</definedName>
    <definedName name="курс_дол" localSheetId="2">#REF!</definedName>
    <definedName name="курс_дол" localSheetId="3">#REF!</definedName>
    <definedName name="курс_дол" localSheetId="4">#REF!</definedName>
    <definedName name="курс_дол" localSheetId="7">#REF!</definedName>
    <definedName name="курс_дол">#REF!</definedName>
    <definedName name="Курс_доллара">#REF!</definedName>
    <definedName name="Курс_доллара_США" localSheetId="0">#REF!</definedName>
    <definedName name="Курс_доллара_США" localSheetId="1">#REF!</definedName>
    <definedName name="Курс_доллара_США" localSheetId="2">#REF!</definedName>
    <definedName name="Курс_доллара_США" localSheetId="3">#REF!</definedName>
    <definedName name="Курс_доллара_США" localSheetId="4">#REF!</definedName>
    <definedName name="Курс_доллара_США" localSheetId="5">#REF!</definedName>
    <definedName name="Курс_доллара_США" localSheetId="7">#REF!</definedName>
    <definedName name="Курс_доллара_США">#REF!</definedName>
    <definedName name="курс1" localSheetId="0">#REF!</definedName>
    <definedName name="курс1" localSheetId="1">#REF!</definedName>
    <definedName name="курс1" localSheetId="2">#REF!</definedName>
    <definedName name="курс1" localSheetId="3">#REF!</definedName>
    <definedName name="курс1" localSheetId="4">#REF!</definedName>
    <definedName name="курс1" localSheetId="7">#REF!</definedName>
    <definedName name="курс1">#REF!</definedName>
    <definedName name="Курская_область" localSheetId="0">#REF!</definedName>
    <definedName name="Курская_область" localSheetId="1">#REF!</definedName>
    <definedName name="Курская_область" localSheetId="2">#REF!</definedName>
    <definedName name="Курская_область" localSheetId="3">#REF!</definedName>
    <definedName name="Курская_область" localSheetId="4">#REF!</definedName>
    <definedName name="Курская_область" localSheetId="7">#REF!</definedName>
    <definedName name="Курская_область">#REF!</definedName>
    <definedName name="кшн" localSheetId="0">#REF!</definedName>
    <definedName name="кшн" localSheetId="1">#REF!</definedName>
    <definedName name="кшн" localSheetId="2">#REF!</definedName>
    <definedName name="кшн" localSheetId="3">#REF!</definedName>
    <definedName name="кшн" localSheetId="4">#REF!</definedName>
    <definedName name="кшн" localSheetId="7">#REF!</definedName>
    <definedName name="кшн">#REF!</definedName>
    <definedName name="Кэл">#REF!</definedName>
    <definedName name="лаборатория" localSheetId="0">#REF!</definedName>
    <definedName name="лаборатория" localSheetId="1">#REF!</definedName>
    <definedName name="лаборатория" localSheetId="2">#REF!</definedName>
    <definedName name="лаборатория" localSheetId="3">#REF!</definedName>
    <definedName name="лаборатория" localSheetId="4">#REF!</definedName>
    <definedName name="лаборатория" localSheetId="5">#REF!</definedName>
    <definedName name="лаборатория" localSheetId="7">#REF!</definedName>
    <definedName name="лаборатория">#REF!</definedName>
    <definedName name="ЛабШурфов" localSheetId="0">#REF!</definedName>
    <definedName name="ЛабШурфов" localSheetId="1">#REF!</definedName>
    <definedName name="ЛабШурфов" localSheetId="2">#REF!</definedName>
    <definedName name="ЛабШурфов" localSheetId="3">#REF!</definedName>
    <definedName name="ЛабШурфов" localSheetId="4">#REF!</definedName>
    <definedName name="ЛабШурфов" localSheetId="7">#REF!</definedName>
    <definedName name="ЛабШурфов">#REF!</definedName>
    <definedName name="лв" localSheetId="0">#REF!</definedName>
    <definedName name="лв" localSheetId="1">#REF!</definedName>
    <definedName name="лв" localSheetId="2">#REF!</definedName>
    <definedName name="лв" localSheetId="3">#REF!</definedName>
    <definedName name="лв" localSheetId="4">#REF!</definedName>
    <definedName name="лв" localSheetId="7">#REF!</definedName>
    <definedName name="лв">#REF!</definedName>
    <definedName name="лвнг" localSheetId="0">#REF!</definedName>
    <definedName name="лвнг" localSheetId="1">#REF!</definedName>
    <definedName name="лвнг" localSheetId="2">#REF!</definedName>
    <definedName name="лвнг" localSheetId="3">#REF!</definedName>
    <definedName name="лвнг" localSheetId="4">#REF!</definedName>
    <definedName name="лвнг" localSheetId="7">#REF!</definedName>
    <definedName name="лвнг">#REF!</definedName>
    <definedName name="лд" localSheetId="0">#REF!</definedName>
    <definedName name="лд" localSheetId="1">#REF!</definedName>
    <definedName name="лд" localSheetId="2">#REF!</definedName>
    <definedName name="лд" localSheetId="13">#REF!</definedName>
    <definedName name="лд" localSheetId="14">#REF!</definedName>
    <definedName name="лд" localSheetId="3">#REF!</definedName>
    <definedName name="лд" localSheetId="4">#REF!</definedName>
    <definedName name="лд" localSheetId="7">#REF!</definedName>
    <definedName name="лд" localSheetId="11">#REF!</definedName>
    <definedName name="лд">#REF!</definedName>
    <definedName name="лдд" localSheetId="0">#REF!</definedName>
    <definedName name="лдд" localSheetId="1">#REF!</definedName>
    <definedName name="лдд" localSheetId="2">#REF!</definedName>
    <definedName name="лдд" localSheetId="13">#REF!</definedName>
    <definedName name="лдд" localSheetId="14">#REF!</definedName>
    <definedName name="лдд" localSheetId="3">#REF!</definedName>
    <definedName name="лдд" localSheetId="4">#REF!</definedName>
    <definedName name="лдд" localSheetId="7">#REF!</definedName>
    <definedName name="лдд" localSheetId="11">#REF!</definedName>
    <definedName name="лдд">#REF!</definedName>
    <definedName name="лдллл" localSheetId="0">#REF!</definedName>
    <definedName name="лдллл" localSheetId="1">#REF!</definedName>
    <definedName name="лдллл" localSheetId="2">#REF!</definedName>
    <definedName name="лдллл" localSheetId="3">#REF!</definedName>
    <definedName name="лдллл" localSheetId="4">#REF!</definedName>
    <definedName name="лдллл" localSheetId="7">#REF!</definedName>
    <definedName name="лдллл">#REF!</definedName>
    <definedName name="ЛенЗина">#REF!</definedName>
    <definedName name="ленин" localSheetId="0">#REF!</definedName>
    <definedName name="ленин" localSheetId="1">#REF!</definedName>
    <definedName name="ленин" localSheetId="2">#REF!</definedName>
    <definedName name="ленин" localSheetId="3">#REF!</definedName>
    <definedName name="ленин" localSheetId="4">#REF!</definedName>
    <definedName name="ленин" localSheetId="5">#REF!</definedName>
    <definedName name="ленин" localSheetId="7">#REF!</definedName>
    <definedName name="ленин">#REF!</definedName>
    <definedName name="Ленинградская_область" localSheetId="0">#REF!</definedName>
    <definedName name="Ленинградская_область" localSheetId="1">#REF!</definedName>
    <definedName name="Ленинградская_область" localSheetId="2">#REF!</definedName>
    <definedName name="Ленинградская_область" localSheetId="3">#REF!</definedName>
    <definedName name="Ленинградская_область" localSheetId="4">#REF!</definedName>
    <definedName name="Ленинградская_область" localSheetId="7">#REF!</definedName>
    <definedName name="Ленинградская_область">#REF!</definedName>
    <definedName name="лес">#REF!</definedName>
    <definedName name="ЛимитУРС_ПИР" localSheetId="0">#REF!</definedName>
    <definedName name="ЛимитУРС_ПИР" localSheetId="1">#REF!</definedName>
    <definedName name="ЛимитУРС_ПИР" localSheetId="2">#REF!</definedName>
    <definedName name="ЛимитУРС_ПИР" localSheetId="3">#REF!</definedName>
    <definedName name="ЛимитУРС_ПИР" localSheetId="4">#REF!</definedName>
    <definedName name="ЛимитУРС_ПИР" localSheetId="5">#REF!</definedName>
    <definedName name="ЛимитУРС_ПИР" localSheetId="7">#REF!</definedName>
    <definedName name="ЛимитУРС_ПИР">#REF!</definedName>
    <definedName name="Липецкая_область" localSheetId="0">#REF!</definedName>
    <definedName name="Липецкая_область" localSheetId="1">#REF!</definedName>
    <definedName name="Липецкая_область" localSheetId="2">#REF!</definedName>
    <definedName name="Липецкая_область" localSheetId="3">#REF!</definedName>
    <definedName name="Липецкая_область" localSheetId="4">#REF!</definedName>
    <definedName name="Липецкая_область" localSheetId="7">#REF!</definedName>
    <definedName name="Липецкая_область">#REF!</definedName>
    <definedName name="лист" localSheetId="0">#REF!</definedName>
    <definedName name="лист" localSheetId="1">#REF!</definedName>
    <definedName name="лист" localSheetId="2">#REF!</definedName>
    <definedName name="лист" localSheetId="3">#REF!</definedName>
    <definedName name="лист" localSheetId="4">#REF!</definedName>
    <definedName name="лист" localSheetId="7">#REF!</definedName>
    <definedName name="лист">#REF!</definedName>
    <definedName name="Лифты" localSheetId="0">#REF!</definedName>
    <definedName name="Лифты" localSheetId="1">#REF!</definedName>
    <definedName name="Лифты" localSheetId="2">#REF!</definedName>
    <definedName name="Лифты" localSheetId="3">#REF!</definedName>
    <definedName name="Лифты" localSheetId="4">#REF!</definedName>
    <definedName name="Лифты" localSheetId="7">#REF!</definedName>
    <definedName name="Лифты">#REF!</definedName>
    <definedName name="лкон" localSheetId="0">#REF!</definedName>
    <definedName name="лкон" localSheetId="1">#REF!</definedName>
    <definedName name="лкон" localSheetId="2">#REF!</definedName>
    <definedName name="лкон" localSheetId="3">#REF!</definedName>
    <definedName name="лкон" localSheetId="4">#REF!</definedName>
    <definedName name="лкон" localSheetId="7">#REF!</definedName>
    <definedName name="лкон">#REF!</definedName>
    <definedName name="лл" localSheetId="0">#REF!</definedName>
    <definedName name="лл" localSheetId="1">#REF!</definedName>
    <definedName name="лл" localSheetId="2">#REF!</definedName>
    <definedName name="лл" localSheetId="13">#REF!</definedName>
    <definedName name="лл" localSheetId="14">#REF!</definedName>
    <definedName name="лл" localSheetId="3">#REF!</definedName>
    <definedName name="лл" localSheetId="4">#REF!</definedName>
    <definedName name="лл" localSheetId="7">#REF!</definedName>
    <definedName name="лл" localSheetId="11">#REF!</definedName>
    <definedName name="лл">#REF!</definedName>
    <definedName name="ллддд" localSheetId="0">#REF!</definedName>
    <definedName name="ллддд" localSheetId="1">#REF!</definedName>
    <definedName name="ллддд" localSheetId="2">#REF!</definedName>
    <definedName name="ллддд" localSheetId="3">#REF!</definedName>
    <definedName name="ллддд" localSheetId="4">#REF!</definedName>
    <definedName name="ллддд" localSheetId="7">#REF!</definedName>
    <definedName name="ллддд">#REF!</definedName>
    <definedName name="ллдж" localSheetId="0">#REF!</definedName>
    <definedName name="ллдж" localSheetId="1">#REF!</definedName>
    <definedName name="ллдж" localSheetId="2">#REF!</definedName>
    <definedName name="ллдж" localSheetId="3">#REF!</definedName>
    <definedName name="ллдж" localSheetId="4">#REF!</definedName>
    <definedName name="ллдж" localSheetId="7">#REF!</definedName>
    <definedName name="ллдж">#REF!</definedName>
    <definedName name="ллл" localSheetId="0">#REF!</definedName>
    <definedName name="ллл" localSheetId="1">#REF!</definedName>
    <definedName name="ллл" localSheetId="2">#REF!</definedName>
    <definedName name="ллл" localSheetId="13">#REF!</definedName>
    <definedName name="ллл" localSheetId="14">#REF!</definedName>
    <definedName name="ллл" localSheetId="3">#REF!</definedName>
    <definedName name="ллл" localSheetId="4">#REF!</definedName>
    <definedName name="ллл" localSheetId="7">#REF!</definedName>
    <definedName name="ллл" localSheetId="11">#REF!</definedName>
    <definedName name="ллл">#REF!</definedName>
    <definedName name="лн" localSheetId="0">#REF!</definedName>
    <definedName name="лн" localSheetId="1">#REF!</definedName>
    <definedName name="лн" localSheetId="2">#REF!</definedName>
    <definedName name="лн" localSheetId="3">#REF!</definedName>
    <definedName name="лн" localSheetId="4">#REF!</definedName>
    <definedName name="лн" localSheetId="7">#REF!</definedName>
    <definedName name="лн">#REF!</definedName>
    <definedName name="лнвг" localSheetId="0">#REF!</definedName>
    <definedName name="лнвг" localSheetId="1">#REF!</definedName>
    <definedName name="лнвг" localSheetId="2">#REF!</definedName>
    <definedName name="лнвг" localSheetId="3">#REF!</definedName>
    <definedName name="лнвг" localSheetId="4">#REF!</definedName>
    <definedName name="лнвг" localSheetId="7">#REF!</definedName>
    <definedName name="лнвг">#REF!</definedName>
    <definedName name="лнгва" localSheetId="0">#REF!</definedName>
    <definedName name="лнгва" localSheetId="1">#REF!</definedName>
    <definedName name="лнгва" localSheetId="2">#REF!</definedName>
    <definedName name="лнгва" localSheetId="3">#REF!</definedName>
    <definedName name="лнгва" localSheetId="4">#REF!</definedName>
    <definedName name="лнгва" localSheetId="7">#REF!</definedName>
    <definedName name="лнгва">#REF!</definedName>
    <definedName name="ло" localSheetId="0">#REF!</definedName>
    <definedName name="ло" localSheetId="1">#REF!</definedName>
    <definedName name="ло" localSheetId="2">#REF!</definedName>
    <definedName name="ло" localSheetId="3">#REF!</definedName>
    <definedName name="ло" localSheetId="4">#REF!</definedName>
    <definedName name="ло" localSheetId="7">#REF!</definedName>
    <definedName name="ло">#REF!</definedName>
    <definedName name="ловпр" localSheetId="0">#REF!</definedName>
    <definedName name="ловпр" localSheetId="1">#REF!</definedName>
    <definedName name="ловпр" localSheetId="2">#REF!</definedName>
    <definedName name="ловпр" localSheetId="3">#REF!</definedName>
    <definedName name="ловпр" localSheetId="4">#REF!</definedName>
    <definedName name="ловпр" localSheetId="7">#REF!</definedName>
    <definedName name="ловпр">#REF!</definedName>
    <definedName name="логалгнеелн" localSheetId="0">#REF!</definedName>
    <definedName name="логалгнеелн" localSheetId="1">#REF!</definedName>
    <definedName name="логалгнеелн" localSheetId="2">#REF!</definedName>
    <definedName name="логалгнеелн" localSheetId="3">#REF!</definedName>
    <definedName name="логалгнеелн" localSheetId="4">#REF!</definedName>
    <definedName name="логалгнеелн" localSheetId="7">#REF!</definedName>
    <definedName name="логалгнеелн">#REF!</definedName>
    <definedName name="лодло" localSheetId="0">#REF!</definedName>
    <definedName name="лодло" localSheetId="1">#REF!</definedName>
    <definedName name="лодло" localSheetId="2">#REF!</definedName>
    <definedName name="лодло" localSheetId="3">#REF!</definedName>
    <definedName name="лодло" localSheetId="4">#REF!</definedName>
    <definedName name="лодло" localSheetId="7">#REF!</definedName>
    <definedName name="лодло">#REF!</definedName>
    <definedName name="лодол" localSheetId="0">#REF!</definedName>
    <definedName name="лодол" localSheetId="1">#REF!</definedName>
    <definedName name="лодол" localSheetId="2">#REF!</definedName>
    <definedName name="лодол" localSheetId="3">#REF!</definedName>
    <definedName name="лодол" localSheetId="4">#REF!</definedName>
    <definedName name="лодол" localSheetId="7">#REF!</definedName>
    <definedName name="лодол">#REF!</definedName>
    <definedName name="лол" localSheetId="0">#REF!</definedName>
    <definedName name="лол" localSheetId="1">#REF!</definedName>
    <definedName name="лол" localSheetId="2">#REF!</definedName>
    <definedName name="лол" localSheetId="3">#REF!</definedName>
    <definedName name="лол" localSheetId="4">#REF!</definedName>
    <definedName name="лол" localSheetId="7">#REF!</definedName>
    <definedName name="лол">#REF!</definedName>
    <definedName name="лорщшгошщлдбжд" localSheetId="0">#REF!</definedName>
    <definedName name="лорщшгошщлдбжд" localSheetId="1">#REF!</definedName>
    <definedName name="лорщшгошщлдбжд" localSheetId="2">#REF!</definedName>
    <definedName name="лорщшгошщлдбжд" localSheetId="3">#REF!</definedName>
    <definedName name="лорщшгошщлдбжд" localSheetId="4">#REF!</definedName>
    <definedName name="лорщшгошщлдбжд" localSheetId="7">#REF!</definedName>
    <definedName name="лорщшгошщлдбжд">#REF!</definedName>
    <definedName name="лпрра" localSheetId="0">#REF!</definedName>
    <definedName name="лпрра" localSheetId="1">#REF!</definedName>
    <definedName name="лпрра" localSheetId="2">#REF!</definedName>
    <definedName name="лпрра" localSheetId="3">#REF!</definedName>
    <definedName name="лпрра" localSheetId="4">#REF!</definedName>
    <definedName name="лпрра" localSheetId="7">#REF!</definedName>
    <definedName name="лпрра">#REF!</definedName>
    <definedName name="лрал" localSheetId="0">#REF!</definedName>
    <definedName name="лрал" localSheetId="1">#REF!</definedName>
    <definedName name="лрал" localSheetId="2">#REF!</definedName>
    <definedName name="лрал" localSheetId="3">#REF!</definedName>
    <definedName name="лрал" localSheetId="4">#REF!</definedName>
    <definedName name="лрал" localSheetId="7">#REF!</definedName>
    <definedName name="лрал">#REF!</definedName>
    <definedName name="лрлд" localSheetId="0">#REF!</definedName>
    <definedName name="лрлд" localSheetId="1">#REF!</definedName>
    <definedName name="лрлд" localSheetId="2">#REF!</definedName>
    <definedName name="лрлд" localSheetId="3">#REF!</definedName>
    <definedName name="лрлд" localSheetId="4">#REF!</definedName>
    <definedName name="лрлд" localSheetId="7">#REF!</definedName>
    <definedName name="лрлд">#REF!</definedName>
    <definedName name="лрр" localSheetId="0">#REF!</definedName>
    <definedName name="лрр" localSheetId="1">#REF!</definedName>
    <definedName name="лрр" localSheetId="2">#REF!</definedName>
    <definedName name="лрр" localSheetId="3">#REF!</definedName>
    <definedName name="лрр" localSheetId="4">#REF!</definedName>
    <definedName name="лрр" localSheetId="7">#REF!</definedName>
    <definedName name="лрр">#REF!</definedName>
    <definedName name="М" localSheetId="0">#REF!</definedName>
    <definedName name="М" localSheetId="1">#REF!</definedName>
    <definedName name="М" localSheetId="2">#REF!</definedName>
    <definedName name="М" localSheetId="3">#REF!</definedName>
    <definedName name="М" localSheetId="4">#REF!</definedName>
    <definedName name="М" localSheetId="5">#REF!</definedName>
    <definedName name="М" localSheetId="7">#REF!</definedName>
    <definedName name="М">#REF!</definedName>
    <definedName name="Магаданская_область" localSheetId="0">#REF!</definedName>
    <definedName name="Магаданская_область" localSheetId="1">#REF!</definedName>
    <definedName name="Магаданская_область" localSheetId="2">#REF!</definedName>
    <definedName name="Магаданская_область" localSheetId="3">#REF!</definedName>
    <definedName name="Магаданская_область" localSheetId="4">#REF!</definedName>
    <definedName name="Магаданская_область" localSheetId="5">#REF!</definedName>
    <definedName name="Магаданская_область" localSheetId="7">#REF!</definedName>
    <definedName name="Магаданская_область">#REF!</definedName>
    <definedName name="Магаданская_область_1" localSheetId="0">#REF!</definedName>
    <definedName name="Магаданская_область_1" localSheetId="1">#REF!</definedName>
    <definedName name="Магаданская_область_1" localSheetId="2">#REF!</definedName>
    <definedName name="Магаданская_область_1" localSheetId="3">#REF!</definedName>
    <definedName name="Магаданская_область_1" localSheetId="4">#REF!</definedName>
    <definedName name="Магаданская_область_1" localSheetId="7">#REF!</definedName>
    <definedName name="Магаданская_область_1">#REF!</definedName>
    <definedName name="МАРЖА" localSheetId="0">#REF!</definedName>
    <definedName name="МАРЖА" localSheetId="1">#REF!</definedName>
    <definedName name="МАРЖА" localSheetId="2">#REF!</definedName>
    <definedName name="МАРЖА" localSheetId="3">#REF!</definedName>
    <definedName name="МАРЖА" localSheetId="4">#REF!</definedName>
    <definedName name="МАРЖА" localSheetId="5">#REF!</definedName>
    <definedName name="МАРЖА" localSheetId="7">#REF!</definedName>
    <definedName name="МАРЖА">#REF!</definedName>
    <definedName name="матер" localSheetId="3">#REF!</definedName>
    <definedName name="матер" localSheetId="4">#REF!</definedName>
    <definedName name="матер">#REF!</definedName>
    <definedName name="матер." localSheetId="3">#REF!</definedName>
    <definedName name="матер." localSheetId="4">#REF!</definedName>
    <definedName name="матер.">#REF!</definedName>
    <definedName name="матер.рем" localSheetId="3">#REF!</definedName>
    <definedName name="матер.рем" localSheetId="4">#REF!</definedName>
    <definedName name="матер.рем">#REF!</definedName>
    <definedName name="Месяцы" localSheetId="0">#REF!</definedName>
    <definedName name="Месяцы" localSheetId="1">#REF!</definedName>
    <definedName name="Месяцы" localSheetId="2">#REF!</definedName>
    <definedName name="Месяцы" localSheetId="3">#REF!</definedName>
    <definedName name="Месяцы" localSheetId="4">#REF!</definedName>
    <definedName name="Месяцы" localSheetId="7">#REF!</definedName>
    <definedName name="Месяцы">#REF!</definedName>
    <definedName name="Месяцы2" localSheetId="0">#REF!</definedName>
    <definedName name="Месяцы2" localSheetId="1">#REF!</definedName>
    <definedName name="Месяцы2" localSheetId="2">#REF!</definedName>
    <definedName name="Месяцы2" localSheetId="3">#REF!</definedName>
    <definedName name="Месяцы2" localSheetId="4">#REF!</definedName>
    <definedName name="Месяцы2" localSheetId="7">#REF!</definedName>
    <definedName name="Месяцы2">#REF!</definedName>
    <definedName name="Месяцы3" localSheetId="0">#REF!</definedName>
    <definedName name="Месяцы3" localSheetId="1">#REF!</definedName>
    <definedName name="Месяцы3" localSheetId="2">#REF!</definedName>
    <definedName name="Месяцы3" localSheetId="3">#REF!</definedName>
    <definedName name="Месяцы3" localSheetId="4">#REF!</definedName>
    <definedName name="Месяцы3" localSheetId="7">#REF!</definedName>
    <definedName name="Месяцы3">#REF!</definedName>
    <definedName name="мж1">#REF!</definedName>
    <definedName name="МИ_Т" localSheetId="0">#REF!</definedName>
    <definedName name="МИ_Т" localSheetId="1">#REF!</definedName>
    <definedName name="МИ_Т" localSheetId="2">#REF!</definedName>
    <definedName name="МИ_Т" localSheetId="3">#REF!</definedName>
    <definedName name="МИ_Т" localSheetId="4">#REF!</definedName>
    <definedName name="МИ_Т" localSheetId="5">#REF!</definedName>
    <definedName name="МИ_Т" localSheetId="7">#REF!</definedName>
    <definedName name="МИ_Т">#REF!</definedName>
    <definedName name="МИА5" localSheetId="0">#REF!</definedName>
    <definedName name="МИА5" localSheetId="1">#REF!</definedName>
    <definedName name="МИА5" localSheetId="2">#REF!</definedName>
    <definedName name="МИА5" localSheetId="3">#REF!</definedName>
    <definedName name="МИА5" localSheetId="4">#REF!</definedName>
    <definedName name="МИА5" localSheetId="7">#REF!</definedName>
    <definedName name="МИА5">#REF!</definedName>
    <definedName name="мил" localSheetId="0">{0,"овz";1,"z";2,"аz";5,"овz"}</definedName>
    <definedName name="мил" localSheetId="1">{0,"овz";1,"z";2,"аz";5,"овz"}</definedName>
    <definedName name="мил" localSheetId="2">{0,"овz";1,"z";2,"аz";5,"овz"}</definedName>
    <definedName name="мил" localSheetId="12">{0,"овz";1,"z";2,"аz";5,"овz"}</definedName>
    <definedName name="мил" localSheetId="14">{0,"овz";1,"z";2,"аz";5,"овz"}</definedName>
    <definedName name="мил" localSheetId="3">{0,"овz";1,"z";2,"аz";5,"овz"}</definedName>
    <definedName name="мил" localSheetId="10">{0,"овz";1,"z";2,"аz";5,"овz"}</definedName>
    <definedName name="мил" localSheetId="4">{0,"овz";1,"z";2,"аz";5,"овz"}</definedName>
    <definedName name="мил" localSheetId="5">{0,"овz";1,"z";2,"аz";5,"овz"}</definedName>
    <definedName name="мил" localSheetId="6">{0,"овz";1,"z";2,"аz";5,"овz"}</definedName>
    <definedName name="мил" localSheetId="7">{0,"овz";1,"z";2,"аz";5,"овz"}</definedName>
    <definedName name="мил" localSheetId="11">{0,"овz";1,"z";2,"аz";5,"овz"}</definedName>
    <definedName name="мил">{0,"овz";1,"z";2,"аz";5,"овz"}</definedName>
    <definedName name="мин" localSheetId="0">#REF!</definedName>
    <definedName name="мин" localSheetId="1">#REF!</definedName>
    <definedName name="мин" localSheetId="2">#REF!</definedName>
    <definedName name="мин" localSheetId="3">#REF!</definedName>
    <definedName name="мин" localSheetId="4">#REF!</definedName>
    <definedName name="мин" localSheetId="5">#REF!</definedName>
    <definedName name="мин" localSheetId="7">#REF!</definedName>
    <definedName name="мин">#REF!</definedName>
    <definedName name="Министерство_транспорта__связи_и_автомобильных_дорог_Самарской_области" localSheetId="0">#REF!</definedName>
    <definedName name="Министерство_транспорта__связи_и_автомобильных_дорог_Самарской_области" localSheetId="1">#REF!</definedName>
    <definedName name="Министерство_транспорта__связи_и_автомобильных_дорог_Самарской_области" localSheetId="2">#REF!</definedName>
    <definedName name="Министерство_транспорта__связи_и_автомобильных_дорог_Самарской_области" localSheetId="3">#REF!</definedName>
    <definedName name="Министерство_транспорта__связи_и_автомобильных_дорог_Самарской_области" localSheetId="4">#REF!</definedName>
    <definedName name="Министерство_транспорта__связи_и_автомобильных_дорог_Самарской_области" localSheetId="7">#REF!</definedName>
    <definedName name="Министерство_транспорта__связи_и_автомобильных_дорог_Самарской_области">#REF!</definedName>
    <definedName name="мись" localSheetId="0">#REF!</definedName>
    <definedName name="мись" localSheetId="1">#REF!</definedName>
    <definedName name="мись" localSheetId="2">#REF!</definedName>
    <definedName name="мись" localSheetId="3">#REF!</definedName>
    <definedName name="мись" localSheetId="4">#REF!</definedName>
    <definedName name="мись" localSheetId="7">#REF!</definedName>
    <definedName name="мись">#REF!</definedName>
    <definedName name="мит" localSheetId="0">#REF!</definedName>
    <definedName name="мит" localSheetId="1">#REF!</definedName>
    <definedName name="мит" localSheetId="2">#REF!</definedName>
    <definedName name="мит" localSheetId="3">#REF!</definedName>
    <definedName name="мит" localSheetId="4">#REF!</definedName>
    <definedName name="мит" localSheetId="7">#REF!</definedName>
    <definedName name="мит">#REF!</definedName>
    <definedName name="мм" localSheetId="0">#REF!</definedName>
    <definedName name="мм" localSheetId="1">#REF!</definedName>
    <definedName name="мм" localSheetId="2">#REF!</definedName>
    <definedName name="мм" localSheetId="3">#REF!</definedName>
    <definedName name="мм" localSheetId="4">#REF!</definedName>
    <definedName name="мм" localSheetId="5">#REF!</definedName>
    <definedName name="мм" localSheetId="7">#REF!</definedName>
    <definedName name="мм">#REF!</definedName>
    <definedName name="МММММММММ" localSheetId="0">#REF!</definedName>
    <definedName name="МММММММММ" localSheetId="1">#REF!</definedName>
    <definedName name="МММММММММ" localSheetId="2">#REF!</definedName>
    <definedName name="МММММММММ" localSheetId="3">#REF!</definedName>
    <definedName name="МММММММММ" localSheetId="4">#REF!</definedName>
    <definedName name="МММММММММ" localSheetId="7">#REF!</definedName>
    <definedName name="МММММММММ">#REF!</definedName>
    <definedName name="мн" localSheetId="0">#REF!</definedName>
    <definedName name="мн" localSheetId="1">#REF!</definedName>
    <definedName name="мн" localSheetId="2">#REF!</definedName>
    <definedName name="мн" localSheetId="3">#REF!</definedName>
    <definedName name="мн" localSheetId="4">#REF!</definedName>
    <definedName name="мн" localSheetId="7">#REF!</definedName>
    <definedName name="мн">#REF!</definedName>
    <definedName name="Модель2" localSheetId="0">#REF!</definedName>
    <definedName name="Модель2" localSheetId="1">#REF!</definedName>
    <definedName name="Модель2" localSheetId="2">#REF!</definedName>
    <definedName name="Модель2" localSheetId="13">#REF!</definedName>
    <definedName name="Модель2" localSheetId="14">#REF!</definedName>
    <definedName name="Модель2" localSheetId="3">#REF!</definedName>
    <definedName name="Модель2" localSheetId="4">#REF!</definedName>
    <definedName name="Модель2" localSheetId="7">#REF!</definedName>
    <definedName name="Модель2" localSheetId="11">#REF!</definedName>
    <definedName name="Модель2">#REF!</definedName>
    <definedName name="мойка" localSheetId="0">#REF!</definedName>
    <definedName name="мойка" localSheetId="1">#REF!</definedName>
    <definedName name="мойка" localSheetId="2">#REF!</definedName>
    <definedName name="мойка" localSheetId="3">#REF!</definedName>
    <definedName name="мойка" localSheetId="4">#REF!</definedName>
    <definedName name="мойка" localSheetId="7">#REF!</definedName>
    <definedName name="мойка">#REF!</definedName>
    <definedName name="Монтаж" localSheetId="0">#REF!</definedName>
    <definedName name="Монтаж" localSheetId="1">#REF!</definedName>
    <definedName name="Монтаж" localSheetId="2">#REF!</definedName>
    <definedName name="Монтаж" localSheetId="3">#REF!</definedName>
    <definedName name="Монтаж" localSheetId="4">#REF!</definedName>
    <definedName name="Монтаж" localSheetId="5">#REF!</definedName>
    <definedName name="Монтаж" localSheetId="7">#REF!</definedName>
    <definedName name="Монтаж">#REF!</definedName>
    <definedName name="Монтажные_работы_в_базисных_ценах" localSheetId="0">#REF!</definedName>
    <definedName name="Монтажные_работы_в_базисных_ценах" localSheetId="1">#REF!</definedName>
    <definedName name="Монтажные_работы_в_базисных_ценах" localSheetId="2">#REF!</definedName>
    <definedName name="Монтажные_работы_в_базисных_ценах" localSheetId="3">#REF!</definedName>
    <definedName name="Монтажные_работы_в_базисных_ценах" localSheetId="4">#REF!</definedName>
    <definedName name="Монтажные_работы_в_базисных_ценах" localSheetId="7">#REF!</definedName>
    <definedName name="Монтажные_работы_в_базисных_ценах">#REF!</definedName>
    <definedName name="Московская_область" localSheetId="0">#REF!</definedName>
    <definedName name="Московская_область" localSheetId="1">#REF!</definedName>
    <definedName name="Московская_область" localSheetId="2">#REF!</definedName>
    <definedName name="Московская_область" localSheetId="3">#REF!</definedName>
    <definedName name="Московская_область" localSheetId="4">#REF!</definedName>
    <definedName name="Московская_область" localSheetId="5">#REF!</definedName>
    <definedName name="Московская_область" localSheetId="7">#REF!</definedName>
    <definedName name="Московская_область">#REF!</definedName>
    <definedName name="мотаж2" localSheetId="0">#REF!</definedName>
    <definedName name="мотаж2" localSheetId="1">#REF!</definedName>
    <definedName name="мотаж2" localSheetId="2">#REF!</definedName>
    <definedName name="мотаж2" localSheetId="3">#REF!</definedName>
    <definedName name="мотаж2" localSheetId="4">#REF!</definedName>
    <definedName name="мотаж2" localSheetId="7">#REF!</definedName>
    <definedName name="мотаж2">#REF!</definedName>
    <definedName name="мпртмит" localSheetId="0">#REF!</definedName>
    <definedName name="мпртмит" localSheetId="1">#REF!</definedName>
    <definedName name="мпртмит" localSheetId="2">#REF!</definedName>
    <definedName name="мпртмит" localSheetId="3">#REF!</definedName>
    <definedName name="мпртмит" localSheetId="4">#REF!</definedName>
    <definedName name="мпртмит" localSheetId="7">#REF!</definedName>
    <definedName name="мпртмит">#REF!</definedName>
    <definedName name="мтч" localSheetId="0">#REF!</definedName>
    <definedName name="мтч" localSheetId="1">#REF!</definedName>
    <definedName name="мтч" localSheetId="2">#REF!</definedName>
    <definedName name="мтч" localSheetId="3">#REF!</definedName>
    <definedName name="мтч" localSheetId="4">#REF!</definedName>
    <definedName name="мтч" localSheetId="7">#REF!</definedName>
    <definedName name="мтч">#REF!</definedName>
    <definedName name="мтьюп" localSheetId="0">#REF!</definedName>
    <definedName name="мтьюп" localSheetId="1">#REF!</definedName>
    <definedName name="мтьюп" localSheetId="2">#REF!</definedName>
    <definedName name="мтьюп" localSheetId="3">#REF!</definedName>
    <definedName name="мтьюп" localSheetId="4">#REF!</definedName>
    <definedName name="мтьюп" localSheetId="7">#REF!</definedName>
    <definedName name="мтьюп">#REF!</definedName>
    <definedName name="муж">#REF!</definedName>
    <definedName name="Мурманская_область" localSheetId="0">#REF!</definedName>
    <definedName name="Мурманская_область" localSheetId="1">#REF!</definedName>
    <definedName name="Мурманская_область" localSheetId="2">#REF!</definedName>
    <definedName name="Мурманская_область" localSheetId="3">#REF!</definedName>
    <definedName name="Мурманская_область" localSheetId="4">#REF!</definedName>
    <definedName name="Мурманская_область" localSheetId="5">#REF!</definedName>
    <definedName name="Мурманская_область" localSheetId="7">#REF!</definedName>
    <definedName name="Мурманская_область">#REF!</definedName>
    <definedName name="Мурманская_область_1" localSheetId="0">#REF!</definedName>
    <definedName name="Мурманская_область_1" localSheetId="1">#REF!</definedName>
    <definedName name="Мурманская_область_1" localSheetId="2">#REF!</definedName>
    <definedName name="Мурманская_область_1" localSheetId="3">#REF!</definedName>
    <definedName name="Мурманская_область_1" localSheetId="4">#REF!</definedName>
    <definedName name="Мурманская_область_1" localSheetId="7">#REF!</definedName>
    <definedName name="Мурманская_область_1">#REF!</definedName>
    <definedName name="над" localSheetId="0">#REF!</definedName>
    <definedName name="над" localSheetId="1">#REF!</definedName>
    <definedName name="над" localSheetId="2">#REF!</definedName>
    <definedName name="над" localSheetId="3">#REF!</definedName>
    <definedName name="над" localSheetId="4">#REF!</definedName>
    <definedName name="над" localSheetId="5">#REF!</definedName>
    <definedName name="над" localSheetId="7">#REF!</definedName>
    <definedName name="над">#REF!</definedName>
    <definedName name="наз">#REF!</definedName>
    <definedName name="назв">#REF!</definedName>
    <definedName name="Название_проекта" localSheetId="0">#REF!</definedName>
    <definedName name="Название_проекта" localSheetId="1">#REF!</definedName>
    <definedName name="Название_проекта" localSheetId="2">#REF!</definedName>
    <definedName name="Название_проекта" localSheetId="3">#REF!</definedName>
    <definedName name="Название_проекта" localSheetId="4">#REF!</definedName>
    <definedName name="Название_проекта" localSheetId="5">#REF!</definedName>
    <definedName name="Название_проекта" localSheetId="7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2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3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7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 localSheetId="0">#REF!</definedName>
    <definedName name="Наименование_группы_строек" localSheetId="1">#REF!</definedName>
    <definedName name="Наименование_группы_строек" localSheetId="2">#REF!</definedName>
    <definedName name="Наименование_группы_строек" localSheetId="3">#REF!</definedName>
    <definedName name="Наименование_группы_строек" localSheetId="4">#REF!</definedName>
    <definedName name="Наименование_группы_строек" localSheetId="5">#REF!</definedName>
    <definedName name="Наименование_группы_строек" localSheetId="7">#REF!</definedName>
    <definedName name="Наименование_группы_строек">#REF!</definedName>
    <definedName name="Наименование_локальной_сметы" localSheetId="0">#REF!</definedName>
    <definedName name="Наименование_локальной_сметы" localSheetId="1">#REF!</definedName>
    <definedName name="Наименование_локальной_сметы" localSheetId="2">#REF!</definedName>
    <definedName name="Наименование_локальной_сметы" localSheetId="3">#REF!</definedName>
    <definedName name="Наименование_локальной_сметы" localSheetId="4">#REF!</definedName>
    <definedName name="Наименование_локальной_сметы" localSheetId="7">#REF!</definedName>
    <definedName name="Наименование_локальной_сметы">#REF!</definedName>
    <definedName name="Наименование_объекта" localSheetId="0">#REF!</definedName>
    <definedName name="Наименование_объекта" localSheetId="1">#REF!</definedName>
    <definedName name="Наименование_объекта" localSheetId="2">#REF!</definedName>
    <definedName name="Наименование_объекта" localSheetId="3">#REF!</definedName>
    <definedName name="Наименование_объекта" localSheetId="4">#REF!</definedName>
    <definedName name="Наименование_объекта" localSheetId="7">#REF!</definedName>
    <definedName name="Наименование_объекта">#REF!</definedName>
    <definedName name="Наименование_объектной_сметы" localSheetId="0">#REF!</definedName>
    <definedName name="Наименование_объектной_сметы" localSheetId="1">#REF!</definedName>
    <definedName name="Наименование_объектной_сметы" localSheetId="2">#REF!</definedName>
    <definedName name="Наименование_объектной_сметы" localSheetId="3">#REF!</definedName>
    <definedName name="Наименование_объектной_сметы" localSheetId="4">#REF!</definedName>
    <definedName name="Наименование_объектной_сметы" localSheetId="7">#REF!</definedName>
    <definedName name="Наименование_объектной_сметы">#REF!</definedName>
    <definedName name="Наименование_организации_заказчика" localSheetId="0">#REF!</definedName>
    <definedName name="Наименование_организации_заказчика" localSheetId="1">#REF!</definedName>
    <definedName name="Наименование_организации_заказчика" localSheetId="2">#REF!</definedName>
    <definedName name="Наименование_организации_заказчика" localSheetId="3">#REF!</definedName>
    <definedName name="Наименование_организации_заказчика" localSheetId="4">#REF!</definedName>
    <definedName name="Наименование_организации_заказчика" localSheetId="7">#REF!</definedName>
    <definedName name="Наименование_организации_заказчика">#REF!</definedName>
    <definedName name="Наименование_очереди" localSheetId="0">#REF!</definedName>
    <definedName name="Наименование_очереди" localSheetId="1">#REF!</definedName>
    <definedName name="Наименование_очереди" localSheetId="2">#REF!</definedName>
    <definedName name="Наименование_очереди" localSheetId="3">#REF!</definedName>
    <definedName name="Наименование_очереди" localSheetId="4">#REF!</definedName>
    <definedName name="Наименование_очереди" localSheetId="7">#REF!</definedName>
    <definedName name="Наименование_очереди">#REF!</definedName>
    <definedName name="Наименование_проектной_организации" localSheetId="0">#REF!</definedName>
    <definedName name="Наименование_проектной_организации" localSheetId="1">#REF!</definedName>
    <definedName name="Наименование_проектной_организации" localSheetId="2">#REF!</definedName>
    <definedName name="Наименование_проектной_организации" localSheetId="3">#REF!</definedName>
    <definedName name="Наименование_проектной_организации" localSheetId="4">#REF!</definedName>
    <definedName name="Наименование_проектной_организации" localSheetId="7">#REF!</definedName>
    <definedName name="Наименование_проектной_организации">#REF!</definedName>
    <definedName name="Наименование_пускового_комплекса" localSheetId="0">#REF!</definedName>
    <definedName name="Наименование_пускового_комплекса" localSheetId="1">#REF!</definedName>
    <definedName name="Наименование_пускового_комплекса" localSheetId="2">#REF!</definedName>
    <definedName name="Наименование_пускового_комплекса" localSheetId="3">#REF!</definedName>
    <definedName name="Наименование_пускового_комплекса" localSheetId="4">#REF!</definedName>
    <definedName name="Наименование_пускового_комплекса" localSheetId="7">#REF!</definedName>
    <definedName name="Наименование_пускового_комплекса">#REF!</definedName>
    <definedName name="Наименование_сводного_сметного_расчета" localSheetId="0">#REF!</definedName>
    <definedName name="Наименование_сводного_сметного_расчета" localSheetId="1">#REF!</definedName>
    <definedName name="Наименование_сводного_сметного_расчета" localSheetId="2">#REF!</definedName>
    <definedName name="Наименование_сводного_сметного_расчета" localSheetId="3">#REF!</definedName>
    <definedName name="Наименование_сводного_сметного_расчета" localSheetId="4">#REF!</definedName>
    <definedName name="Наименование_сводного_сметного_расчета" localSheetId="7">#REF!</definedName>
    <definedName name="Наименование_сводного_сметного_расчета">#REF!</definedName>
    <definedName name="Наименование_строительства" localSheetId="0">#REF!</definedName>
    <definedName name="Наименование_строительства" localSheetId="1">#REF!</definedName>
    <definedName name="Наименование_строительства" localSheetId="2">#REF!</definedName>
    <definedName name="Наименование_строительства" localSheetId="3">#REF!</definedName>
    <definedName name="Наименование_строительства" localSheetId="4">#REF!</definedName>
    <definedName name="Наименование_строительства" localSheetId="7">#REF!</definedName>
    <definedName name="Наименование_строительства">#REF!</definedName>
    <definedName name="Наименование_стройки" localSheetId="0">#REF!</definedName>
    <definedName name="Наименование_стройки" localSheetId="1">#REF!</definedName>
    <definedName name="Наименование_стройки" localSheetId="2">#REF!</definedName>
    <definedName name="Наименование_стройки" localSheetId="3">#REF!</definedName>
    <definedName name="Наименование_стройки" localSheetId="4">#REF!</definedName>
    <definedName name="Наименование_стройки" localSheetId="7">#REF!</definedName>
    <definedName name="Наименование_стройки">#REF!</definedName>
    <definedName name="накладные" localSheetId="0">#REF!</definedName>
    <definedName name="накладные" localSheetId="1">#REF!</definedName>
    <definedName name="накладные" localSheetId="2">#REF!</definedName>
    <definedName name="накладные" localSheetId="3">#REF!</definedName>
    <definedName name="накладные" localSheetId="4">#REF!</definedName>
    <definedName name="накладные" localSheetId="7">#REF!</definedName>
    <definedName name="накладные">#REF!</definedName>
    <definedName name="науки" localSheetId="0">#REF!</definedName>
    <definedName name="науки" localSheetId="1">#REF!</definedName>
    <definedName name="науки" localSheetId="2">#REF!</definedName>
    <definedName name="науки" localSheetId="3">#REF!</definedName>
    <definedName name="науки" localSheetId="4">#REF!</definedName>
    <definedName name="науки" localSheetId="7">#REF!</definedName>
    <definedName name="науки">#REF!</definedName>
    <definedName name="нвле" localSheetId="0">#REF!</definedName>
    <definedName name="нвле" localSheetId="1">#REF!</definedName>
    <definedName name="нвле" localSheetId="2">#REF!</definedName>
    <definedName name="нвле" localSheetId="3">#REF!</definedName>
    <definedName name="нвле" localSheetId="4">#REF!</definedName>
    <definedName name="нвле" localSheetId="5">#REF!</definedName>
    <definedName name="нвле" localSheetId="7">#REF!</definedName>
    <definedName name="нвле">#REF!</definedName>
    <definedName name="нгагл" localSheetId="0">#REF!</definedName>
    <definedName name="нгагл" localSheetId="1">#REF!</definedName>
    <definedName name="нгагл" localSheetId="2">#REF!</definedName>
    <definedName name="нгагл" localSheetId="3">#REF!</definedName>
    <definedName name="нгагл" localSheetId="4">#REF!</definedName>
    <definedName name="нгагл" localSheetId="7">#REF!</definedName>
    <definedName name="нгагл">#REF!</definedName>
    <definedName name="нго" localSheetId="0">#REF!</definedName>
    <definedName name="нго" localSheetId="1">#REF!</definedName>
    <definedName name="нго" localSheetId="2">#REF!</definedName>
    <definedName name="нго" localSheetId="3">#REF!</definedName>
    <definedName name="нго" localSheetId="4">#REF!</definedName>
    <definedName name="нго" localSheetId="7">#REF!</definedName>
    <definedName name="нго">#REF!</definedName>
    <definedName name="нгпнрап" localSheetId="0">#REF!</definedName>
    <definedName name="нгпнрап" localSheetId="1">#REF!</definedName>
    <definedName name="нгпнрап" localSheetId="2">#REF!</definedName>
    <definedName name="нгпнрап" localSheetId="3">#REF!</definedName>
    <definedName name="нгпнрап" localSheetId="4">#REF!</definedName>
    <definedName name="нгпнрап" localSheetId="7">#REF!</definedName>
    <definedName name="нгпнрап">#REF!</definedName>
    <definedName name="НДС" localSheetId="0">#REF!</definedName>
    <definedName name="НДС" localSheetId="1">#REF!</definedName>
    <definedName name="НДС" localSheetId="2">#REF!</definedName>
    <definedName name="НДС" localSheetId="3">#REF!</definedName>
    <definedName name="НДС" localSheetId="4">#REF!</definedName>
    <definedName name="НДС" localSheetId="7">#REF!</definedName>
    <definedName name="НДС">#REF!</definedName>
    <definedName name="НДСИмущество" localSheetId="3">#REF!</definedName>
    <definedName name="НДСИмущество" localSheetId="4">#REF!</definedName>
    <definedName name="НДСИмущество">#REF!</definedName>
    <definedName name="НДСИП" localSheetId="3">#REF!</definedName>
    <definedName name="НДСИП" localSheetId="4">#REF!</definedName>
    <definedName name="НДСИП">#REF!</definedName>
    <definedName name="НДСНИОКР" localSheetId="3">#REF!</definedName>
    <definedName name="НДСНИОКР" localSheetId="4">#REF!</definedName>
    <definedName name="НДСНИОКР">#REF!</definedName>
    <definedName name="нево" localSheetId="0">#REF!</definedName>
    <definedName name="нево" localSheetId="1">#REF!</definedName>
    <definedName name="нево" localSheetId="2">#REF!</definedName>
    <definedName name="нево" localSheetId="3">#REF!</definedName>
    <definedName name="нево" localSheetId="4">#REF!</definedName>
    <definedName name="нево" localSheetId="7">#REF!</definedName>
    <definedName name="нево">#REF!</definedName>
    <definedName name="нер" localSheetId="0">#REF!</definedName>
    <definedName name="нер" localSheetId="1">#REF!</definedName>
    <definedName name="нер" localSheetId="2">#REF!</definedName>
    <definedName name="нер" localSheetId="3">#REF!</definedName>
    <definedName name="нер" localSheetId="4">#REF!</definedName>
    <definedName name="нер" localSheetId="5">#REF!</definedName>
    <definedName name="нер" localSheetId="7">#REF!</definedName>
    <definedName name="нер">#REF!</definedName>
    <definedName name="нес2">#REF!</definedName>
    <definedName name="неуо" localSheetId="0">#REF!</definedName>
    <definedName name="неуо" localSheetId="1">#REF!</definedName>
    <definedName name="неуо" localSheetId="2">#REF!</definedName>
    <definedName name="неуо" localSheetId="3">#REF!</definedName>
    <definedName name="неуо" localSheetId="4">#REF!</definedName>
    <definedName name="неуо" localSheetId="5">#REF!</definedName>
    <definedName name="неуо" localSheetId="7">#REF!</definedName>
    <definedName name="неуо">#REF!</definedName>
    <definedName name="Нижегородская_область" localSheetId="0">#REF!</definedName>
    <definedName name="Нижегородская_область" localSheetId="1">#REF!</definedName>
    <definedName name="Нижегородская_область" localSheetId="2">#REF!</definedName>
    <definedName name="Нижегородская_область" localSheetId="3">#REF!</definedName>
    <definedName name="Нижегородская_область" localSheetId="4">#REF!</definedName>
    <definedName name="Нижегородская_область" localSheetId="7">#REF!</definedName>
    <definedName name="Нижегородская_область">#REF!</definedName>
    <definedName name="Нижняя_часть" localSheetId="0">#REF!</definedName>
    <definedName name="Нижняя_часть" localSheetId="1">#REF!</definedName>
    <definedName name="Нижняя_часть" localSheetId="2">#REF!</definedName>
    <definedName name="Нижняя_часть" localSheetId="3">#REF!</definedName>
    <definedName name="Нижняя_часть" localSheetId="4">#REF!</definedName>
    <definedName name="Нижняя_часть" localSheetId="7">#REF!</definedName>
    <definedName name="Нижняя_часть">#REF!</definedName>
    <definedName name="нии" localSheetId="0">#REF!</definedName>
    <definedName name="нии" localSheetId="1">#REF!</definedName>
    <definedName name="нии" localSheetId="2">#REF!</definedName>
    <definedName name="нии" localSheetId="3">#REF!</definedName>
    <definedName name="нии" localSheetId="4">#REF!</definedName>
    <definedName name="нии" localSheetId="7">#REF!</definedName>
    <definedName name="нии">#REF!</definedName>
    <definedName name="НК">#REF!</definedName>
    <definedName name="нн" localSheetId="0">#REF!</definedName>
    <definedName name="нн" localSheetId="1">#REF!</definedName>
    <definedName name="нн" localSheetId="2">#REF!</definedName>
    <definedName name="нн" localSheetId="13">#REF!</definedName>
    <definedName name="нн" localSheetId="14">#REF!</definedName>
    <definedName name="нн" localSheetId="3">#REF!</definedName>
    <definedName name="нн" localSheetId="4">#REF!</definedName>
    <definedName name="нн" localSheetId="7">#REF!</definedName>
    <definedName name="нн" localSheetId="11">#REF!</definedName>
    <definedName name="нн">#REF!</definedName>
    <definedName name="но" localSheetId="0">#REF!</definedName>
    <definedName name="но" localSheetId="1">#REF!</definedName>
    <definedName name="но" localSheetId="2">#REF!</definedName>
    <definedName name="но" localSheetId="3">#REF!</definedName>
    <definedName name="но" localSheetId="4">#REF!</definedName>
    <definedName name="но" localSheetId="7">#REF!</definedName>
    <definedName name="но">#REF!</definedName>
    <definedName name="Новгородская_область" localSheetId="0">#REF!</definedName>
    <definedName name="Новгородская_область" localSheetId="1">#REF!</definedName>
    <definedName name="Новгородская_область" localSheetId="2">#REF!</definedName>
    <definedName name="Новгородская_область" localSheetId="3">#REF!</definedName>
    <definedName name="Новгородская_область" localSheetId="4">#REF!</definedName>
    <definedName name="Новгородская_область" localSheetId="7">#REF!</definedName>
    <definedName name="Новгородская_область">#REF!</definedName>
    <definedName name="Новосибирская_область" localSheetId="0">#REF!</definedName>
    <definedName name="Новосибирская_область" localSheetId="1">#REF!</definedName>
    <definedName name="Новосибирская_область" localSheetId="2">#REF!</definedName>
    <definedName name="Новосибирская_область" localSheetId="3">#REF!</definedName>
    <definedName name="Новосибирская_область" localSheetId="4">#REF!</definedName>
    <definedName name="Новосибирская_область" localSheetId="7">#REF!</definedName>
    <definedName name="Новосибирская_область">#REF!</definedName>
    <definedName name="Новосибирская_область_1" localSheetId="0">#REF!</definedName>
    <definedName name="Новосибирская_область_1" localSheetId="1">#REF!</definedName>
    <definedName name="Новосибирская_область_1" localSheetId="2">#REF!</definedName>
    <definedName name="Новосибирская_область_1" localSheetId="3">#REF!</definedName>
    <definedName name="Новосибирская_область_1" localSheetId="4">#REF!</definedName>
    <definedName name="Новосибирская_область_1" localSheetId="7">#REF!</definedName>
    <definedName name="Новосибирская_область_1">#REF!</definedName>
    <definedName name="новый" localSheetId="0">#REF!</definedName>
    <definedName name="новый" localSheetId="1">#REF!</definedName>
    <definedName name="новый" localSheetId="2">#REF!</definedName>
    <definedName name="новый" localSheetId="3">#REF!</definedName>
    <definedName name="новый" localSheetId="4">#REF!</definedName>
    <definedName name="новый" localSheetId="5">#REF!</definedName>
    <definedName name="новый" localSheetId="7">#REF!</definedName>
    <definedName name="новый">#REF!</definedName>
    <definedName name="Номер" localSheetId="0">#REF!</definedName>
    <definedName name="Номер" localSheetId="1">#REF!</definedName>
    <definedName name="Номер" localSheetId="2">#REF!</definedName>
    <definedName name="Номер" localSheetId="3">#REF!</definedName>
    <definedName name="Номер" localSheetId="4">#REF!</definedName>
    <definedName name="Номер" localSheetId="7">#REF!</definedName>
    <definedName name="Номер">#REF!</definedName>
    <definedName name="Номер_договора" localSheetId="0">#REF!</definedName>
    <definedName name="Номер_договора" localSheetId="1">#REF!</definedName>
    <definedName name="Номер_договора" localSheetId="2">#REF!</definedName>
    <definedName name="Номер_договора" localSheetId="3">#REF!</definedName>
    <definedName name="Номер_договора" localSheetId="4">#REF!</definedName>
    <definedName name="Номер_договора" localSheetId="7">#REF!</definedName>
    <definedName name="Номер_договора">#REF!</definedName>
    <definedName name="Номер_пп" localSheetId="0">#REF!</definedName>
    <definedName name="Номер_пп" localSheetId="1">#REF!</definedName>
    <definedName name="Номер_пп" localSheetId="2">#REF!</definedName>
    <definedName name="Номер_пп" localSheetId="3">#REF!</definedName>
    <definedName name="Номер_пп" localSheetId="4">#REF!</definedName>
    <definedName name="Номер_пп" localSheetId="7">#REF!</definedName>
    <definedName name="Номер_пп">#REF!</definedName>
    <definedName name="Номер_раздела" localSheetId="0">#REF!</definedName>
    <definedName name="Номер_раздела" localSheetId="1">#REF!</definedName>
    <definedName name="Номер_раздела" localSheetId="2">#REF!</definedName>
    <definedName name="Номер_раздела" localSheetId="3">#REF!</definedName>
    <definedName name="Номер_раздела" localSheetId="4">#REF!</definedName>
    <definedName name="Номер_раздела" localSheetId="7">#REF!</definedName>
    <definedName name="Номер_раздела">#REF!</definedName>
    <definedName name="Номер_Сметы">#REF!</definedName>
    <definedName name="НомерПериода">#REF!</definedName>
    <definedName name="НормаАУП_на_УЕ" localSheetId="3">#REF!</definedName>
    <definedName name="НормаАУП_на_УЕ" localSheetId="4">#REF!</definedName>
    <definedName name="НормаАУП_на_УЕ" localSheetId="5">#REF!</definedName>
    <definedName name="НормаАУП_на_УЕ" localSheetId="6">#REF!</definedName>
    <definedName name="НормаАУП_на_УЕ">#REF!</definedName>
    <definedName name="НормаПП_на_УЕ" localSheetId="3">#REF!</definedName>
    <definedName name="НормаПП_на_УЕ" localSheetId="4">#REF!</definedName>
    <definedName name="НормаПП_на_УЕ" localSheetId="5">#REF!</definedName>
    <definedName name="НормаПП_на_УЕ" localSheetId="6">#REF!</definedName>
    <definedName name="НормаПП_на_УЕ">#REF!</definedName>
    <definedName name="НормаРостаУЕ" localSheetId="3">#REF!</definedName>
    <definedName name="НормаРостаУЕ" localSheetId="4">#REF!</definedName>
    <definedName name="НормаРостаУЕ" localSheetId="5">#REF!</definedName>
    <definedName name="НормаРостаУЕ" localSheetId="6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 localSheetId="0">граж</definedName>
    <definedName name="нр" localSheetId="1">граж</definedName>
    <definedName name="нр" localSheetId="2">граж</definedName>
    <definedName name="нр" localSheetId="12">граж</definedName>
    <definedName name="нр" localSheetId="14">граж</definedName>
    <definedName name="нр" localSheetId="3">граж</definedName>
    <definedName name="нр" localSheetId="10">граж</definedName>
    <definedName name="нр" localSheetId="4">граж</definedName>
    <definedName name="нр" localSheetId="5">граж</definedName>
    <definedName name="нр" localSheetId="6">граж</definedName>
    <definedName name="нр" localSheetId="7">граж</definedName>
    <definedName name="нр" localSheetId="11">граж</definedName>
    <definedName name="нр">#REF!</definedName>
    <definedName name="Нсапк">#REF!</definedName>
    <definedName name="Нсстр">#REF!</definedName>
    <definedName name="о" localSheetId="0">#REF!</definedName>
    <definedName name="о" localSheetId="1">#REF!</definedName>
    <definedName name="о" localSheetId="2">#REF!</definedName>
    <definedName name="о" localSheetId="3">#REF!</definedName>
    <definedName name="о" localSheetId="4">#REF!</definedName>
    <definedName name="о" localSheetId="5">#REF!</definedName>
    <definedName name="о" localSheetId="7">#REF!</definedName>
    <definedName name="о">#REF!</definedName>
    <definedName name="об" localSheetId="0">#REF!</definedName>
    <definedName name="об" localSheetId="1">#REF!</definedName>
    <definedName name="об" localSheetId="2">#REF!</definedName>
    <definedName name="об" localSheetId="3">#REF!</definedName>
    <definedName name="об" localSheetId="4">#REF!</definedName>
    <definedName name="об" localSheetId="5">#REF!</definedName>
    <definedName name="об" localSheetId="7">#REF!</definedName>
    <definedName name="об">#REF!</definedName>
    <definedName name="обл">#REF!</definedName>
    <definedName name="_xlnm.Print_Area" localSheetId="2">'4.3 Отдел 2. Тех.характеристики'!$A:$D</definedName>
    <definedName name="_xlnm.Print_Area" localSheetId="12">'4.7 Прил.6 Расчет Прочие'!$A$1:$I$27</definedName>
    <definedName name="_xlnm.Print_Area" localSheetId="13">'4.8 Прил. 6.1 Расчет ПНР'!$A$1:$O$28</definedName>
    <definedName name="_xlnm.Print_Area" localSheetId="14">'4.9 Прил 6.2 Расчет ПИР'!$A$1:$R$36</definedName>
    <definedName name="_xlnm.Print_Area" localSheetId="4">'Прил.2 Расч стоим'!$A$1:$J$28</definedName>
    <definedName name="_xlnm.Print_Area" localSheetId="5">Прил.3!$A$1:$H$472</definedName>
    <definedName name="_xlnm.Print_Area" localSheetId="6">'Прил.4 РМ'!$A$1:$E$48</definedName>
    <definedName name="_xlnm.Print_Area" localSheetId="7">'Прил.5 Расчет СМР и ОБ'!$A$1:$J$464</definedName>
    <definedName name="_xlnm.Print_Area" localSheetId="11">ФОТр.тек.!$A$1:$F$13</definedName>
    <definedName name="_xlnm.Print_Area">#REF!</definedName>
    <definedName name="Область_печати_ИМ" localSheetId="0">#REF!</definedName>
    <definedName name="Область_печати_ИМ" localSheetId="1">#REF!</definedName>
    <definedName name="Область_печати_ИМ" localSheetId="2">#REF!</definedName>
    <definedName name="Область_печати_ИМ" localSheetId="3">#REF!</definedName>
    <definedName name="Область_печати_ИМ" localSheetId="4">#REF!</definedName>
    <definedName name="Область_печати_ИМ" localSheetId="7">#REF!</definedName>
    <definedName name="Область_печати_ИМ">#REF!</definedName>
    <definedName name="Оборудование_в_базисных_ценах" localSheetId="0">#REF!</definedName>
    <definedName name="Оборудование_в_базисных_ценах" localSheetId="1">#REF!</definedName>
    <definedName name="Оборудование_в_базисных_ценах" localSheetId="2">#REF!</definedName>
    <definedName name="Оборудование_в_базисных_ценах" localSheetId="3">#REF!</definedName>
    <definedName name="Оборудование_в_базисных_ценах" localSheetId="4">#REF!</definedName>
    <definedName name="Оборудование_в_базисных_ценах" localSheetId="7">#REF!</definedName>
    <definedName name="Оборудование_в_базисных_ценах">#REF!</definedName>
    <definedName name="Обоснование_поправки" localSheetId="0">#REF!</definedName>
    <definedName name="Обоснование_поправки" localSheetId="1">#REF!</definedName>
    <definedName name="Обоснование_поправки" localSheetId="2">#REF!</definedName>
    <definedName name="Обоснование_поправки" localSheetId="3">#REF!</definedName>
    <definedName name="Обоснование_поправки" localSheetId="4">#REF!</definedName>
    <definedName name="Обоснование_поправки" localSheetId="5">#REF!</definedName>
    <definedName name="Обоснование_поправки" localSheetId="7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 localSheetId="0">#REF!</definedName>
    <definedName name="объем___0" localSheetId="1">#REF!</definedName>
    <definedName name="объем___0" localSheetId="2">#REF!</definedName>
    <definedName name="объем___0" localSheetId="3">#REF!</definedName>
    <definedName name="объем___0" localSheetId="4">#REF!</definedName>
    <definedName name="объем___0" localSheetId="5">#REF!</definedName>
    <definedName name="объем___0" localSheetId="7">#REF!</definedName>
    <definedName name="объем___0">#REF!</definedName>
    <definedName name="объем___0___0" localSheetId="0">#REF!</definedName>
    <definedName name="объем___0___0" localSheetId="1">#REF!</definedName>
    <definedName name="объем___0___0" localSheetId="2">#REF!</definedName>
    <definedName name="объем___0___0" localSheetId="3">#REF!</definedName>
    <definedName name="объем___0___0" localSheetId="4">#REF!</definedName>
    <definedName name="объем___0___0" localSheetId="7">#REF!</definedName>
    <definedName name="объем___0___0">#REF!</definedName>
    <definedName name="объем___0___0___0" localSheetId="0">#REF!</definedName>
    <definedName name="объем___0___0___0" localSheetId="1">#REF!</definedName>
    <definedName name="объем___0___0___0" localSheetId="2">#REF!</definedName>
    <definedName name="объем___0___0___0" localSheetId="3">#REF!</definedName>
    <definedName name="объем___0___0___0" localSheetId="4">#REF!</definedName>
    <definedName name="объем___0___0___0" localSheetId="7">#REF!</definedName>
    <definedName name="объем___0___0___0">#REF!</definedName>
    <definedName name="объем___0___0___0___0" localSheetId="0">#REF!</definedName>
    <definedName name="объем___0___0___0___0" localSheetId="1">#REF!</definedName>
    <definedName name="объем___0___0___0___0" localSheetId="2">#REF!</definedName>
    <definedName name="объем___0___0___0___0" localSheetId="3">#REF!</definedName>
    <definedName name="объем___0___0___0___0" localSheetId="4">#REF!</definedName>
    <definedName name="объем___0___0___0___0" localSheetId="7">#REF!</definedName>
    <definedName name="объем___0___0___0___0">#REF!</definedName>
    <definedName name="объем___0___0___2" localSheetId="0">#REF!</definedName>
    <definedName name="объем___0___0___2" localSheetId="1">#REF!</definedName>
    <definedName name="объем___0___0___2" localSheetId="2">#REF!</definedName>
    <definedName name="объем___0___0___2" localSheetId="3">#REF!</definedName>
    <definedName name="объем___0___0___2" localSheetId="4">#REF!</definedName>
    <definedName name="объем___0___0___2" localSheetId="7">#REF!</definedName>
    <definedName name="объем___0___0___2">#REF!</definedName>
    <definedName name="объем___0___0___3" localSheetId="0">#REF!</definedName>
    <definedName name="объем___0___0___3" localSheetId="1">#REF!</definedName>
    <definedName name="объем___0___0___3" localSheetId="2">#REF!</definedName>
    <definedName name="объем___0___0___3" localSheetId="3">#REF!</definedName>
    <definedName name="объем___0___0___3" localSheetId="4">#REF!</definedName>
    <definedName name="объем___0___0___3" localSheetId="7">#REF!</definedName>
    <definedName name="объем___0___0___3">#REF!</definedName>
    <definedName name="объем___0___0___4" localSheetId="0">#REF!</definedName>
    <definedName name="объем___0___0___4" localSheetId="1">#REF!</definedName>
    <definedName name="объем___0___0___4" localSheetId="2">#REF!</definedName>
    <definedName name="объем___0___0___4" localSheetId="3">#REF!</definedName>
    <definedName name="объем___0___0___4" localSheetId="4">#REF!</definedName>
    <definedName name="объем___0___0___4" localSheetId="7">#REF!</definedName>
    <definedName name="объем___0___0___4">#REF!</definedName>
    <definedName name="объем___0___1" localSheetId="0">#REF!</definedName>
    <definedName name="объем___0___1" localSheetId="1">#REF!</definedName>
    <definedName name="объем___0___1" localSheetId="2">#REF!</definedName>
    <definedName name="объем___0___1" localSheetId="3">#REF!</definedName>
    <definedName name="объем___0___1" localSheetId="4">#REF!</definedName>
    <definedName name="объем___0___1" localSheetId="7">#REF!</definedName>
    <definedName name="объем___0___1">#REF!</definedName>
    <definedName name="объем___0___10" localSheetId="0">#REF!</definedName>
    <definedName name="объем___0___10" localSheetId="1">#REF!</definedName>
    <definedName name="объем___0___10" localSheetId="2">#REF!</definedName>
    <definedName name="объем___0___10" localSheetId="3">#REF!</definedName>
    <definedName name="объем___0___10" localSheetId="4">#REF!</definedName>
    <definedName name="объем___0___10" localSheetId="7">#REF!</definedName>
    <definedName name="объем___0___10">#REF!</definedName>
    <definedName name="объем___0___12" localSheetId="0">#REF!</definedName>
    <definedName name="объем___0___12" localSheetId="1">#REF!</definedName>
    <definedName name="объем___0___12" localSheetId="2">#REF!</definedName>
    <definedName name="объем___0___12" localSheetId="3">#REF!</definedName>
    <definedName name="объем___0___12" localSheetId="4">#REF!</definedName>
    <definedName name="объем___0___12" localSheetId="7">#REF!</definedName>
    <definedName name="объем___0___12">#REF!</definedName>
    <definedName name="объем___0___2" localSheetId="0">#REF!</definedName>
    <definedName name="объем___0___2" localSheetId="1">#REF!</definedName>
    <definedName name="объем___0___2" localSheetId="2">#REF!</definedName>
    <definedName name="объем___0___2" localSheetId="3">#REF!</definedName>
    <definedName name="объем___0___2" localSheetId="4">#REF!</definedName>
    <definedName name="объем___0___2" localSheetId="7">#REF!</definedName>
    <definedName name="объем___0___2">#REF!</definedName>
    <definedName name="объем___0___2___0" localSheetId="0">#REF!</definedName>
    <definedName name="объем___0___2___0" localSheetId="1">#REF!</definedName>
    <definedName name="объем___0___2___0" localSheetId="2">#REF!</definedName>
    <definedName name="объем___0___2___0" localSheetId="3">#REF!</definedName>
    <definedName name="объем___0___2___0" localSheetId="4">#REF!</definedName>
    <definedName name="объем___0___2___0" localSheetId="7">#REF!</definedName>
    <definedName name="объем___0___2___0">#REF!</definedName>
    <definedName name="объем___0___3" localSheetId="0">#REF!</definedName>
    <definedName name="объем___0___3" localSheetId="1">#REF!</definedName>
    <definedName name="объем___0___3" localSheetId="2">#REF!</definedName>
    <definedName name="объем___0___3" localSheetId="3">#REF!</definedName>
    <definedName name="объем___0___3" localSheetId="4">#REF!</definedName>
    <definedName name="объем___0___3" localSheetId="7">#REF!</definedName>
    <definedName name="объем___0___3">#REF!</definedName>
    <definedName name="объем___0___4" localSheetId="0">#REF!</definedName>
    <definedName name="объем___0___4" localSheetId="1">#REF!</definedName>
    <definedName name="объем___0___4" localSheetId="2">#REF!</definedName>
    <definedName name="объем___0___4" localSheetId="3">#REF!</definedName>
    <definedName name="объем___0___4" localSheetId="4">#REF!</definedName>
    <definedName name="объем___0___4" localSheetId="7">#REF!</definedName>
    <definedName name="объем___0___4">#REF!</definedName>
    <definedName name="объем___0___5" localSheetId="0">#REF!</definedName>
    <definedName name="объем___0___5" localSheetId="1">#REF!</definedName>
    <definedName name="объем___0___5" localSheetId="2">#REF!</definedName>
    <definedName name="объем___0___5" localSheetId="3">#REF!</definedName>
    <definedName name="объем___0___5" localSheetId="4">#REF!</definedName>
    <definedName name="объем___0___5" localSheetId="7">#REF!</definedName>
    <definedName name="объем___0___5">#REF!</definedName>
    <definedName name="объем___0___6" localSheetId="0">#REF!</definedName>
    <definedName name="объем___0___6" localSheetId="1">#REF!</definedName>
    <definedName name="объем___0___6" localSheetId="2">#REF!</definedName>
    <definedName name="объем___0___6" localSheetId="3">#REF!</definedName>
    <definedName name="объем___0___6" localSheetId="4">#REF!</definedName>
    <definedName name="объем___0___6" localSheetId="7">#REF!</definedName>
    <definedName name="объем___0___6">#REF!</definedName>
    <definedName name="объем___0___8" localSheetId="0">#REF!</definedName>
    <definedName name="объем___0___8" localSheetId="1">#REF!</definedName>
    <definedName name="объем___0___8" localSheetId="2">#REF!</definedName>
    <definedName name="объем___0___8" localSheetId="3">#REF!</definedName>
    <definedName name="объем___0___8" localSheetId="4">#REF!</definedName>
    <definedName name="объем___0___8" localSheetId="7">#REF!</definedName>
    <definedName name="объем___0___8">#REF!</definedName>
    <definedName name="объем___1" localSheetId="0">#REF!</definedName>
    <definedName name="объем___1" localSheetId="1">#REF!</definedName>
    <definedName name="объем___1" localSheetId="2">#REF!</definedName>
    <definedName name="объем___1" localSheetId="3">#REF!</definedName>
    <definedName name="объем___1" localSheetId="4">#REF!</definedName>
    <definedName name="объем___1" localSheetId="7">#REF!</definedName>
    <definedName name="объем___1">#REF!</definedName>
    <definedName name="объем___1___0" localSheetId="0">#REF!</definedName>
    <definedName name="объем___1___0" localSheetId="1">#REF!</definedName>
    <definedName name="объем___1___0" localSheetId="2">#REF!</definedName>
    <definedName name="объем___1___0" localSheetId="3">#REF!</definedName>
    <definedName name="объем___1___0" localSheetId="4">#REF!</definedName>
    <definedName name="объем___1___0" localSheetId="7">#REF!</definedName>
    <definedName name="объем___1___0">#REF!</definedName>
    <definedName name="объем___10" localSheetId="0">#REF!</definedName>
    <definedName name="объем___10" localSheetId="1">#REF!</definedName>
    <definedName name="объем___10" localSheetId="2">#REF!</definedName>
    <definedName name="объем___10" localSheetId="3">#REF!</definedName>
    <definedName name="объем___10" localSheetId="4">#REF!</definedName>
    <definedName name="объем___10" localSheetId="7">#REF!</definedName>
    <definedName name="объем___10">#REF!</definedName>
    <definedName name="объем___10___0">NA()</definedName>
    <definedName name="объем___10___0___0" localSheetId="0">#REF!</definedName>
    <definedName name="объем___10___0___0" localSheetId="1">#REF!</definedName>
    <definedName name="объем___10___0___0" localSheetId="2">#REF!</definedName>
    <definedName name="объем___10___0___0" localSheetId="3">#REF!</definedName>
    <definedName name="объем___10___0___0" localSheetId="4">#REF!</definedName>
    <definedName name="объем___10___0___0" localSheetId="5">#REF!</definedName>
    <definedName name="объем___10___0___0" localSheetId="7">#REF!</definedName>
    <definedName name="объем___10___0___0">#REF!</definedName>
    <definedName name="объем___10___1" localSheetId="0">#REF!</definedName>
    <definedName name="объем___10___1" localSheetId="1">#REF!</definedName>
    <definedName name="объем___10___1" localSheetId="2">#REF!</definedName>
    <definedName name="объем___10___1" localSheetId="3">#REF!</definedName>
    <definedName name="объем___10___1" localSheetId="4">#REF!</definedName>
    <definedName name="объем___10___1" localSheetId="7">#REF!</definedName>
    <definedName name="объем___10___1">#REF!</definedName>
    <definedName name="объем___10___10" localSheetId="0">#REF!</definedName>
    <definedName name="объем___10___10" localSheetId="1">#REF!</definedName>
    <definedName name="объем___10___10" localSheetId="2">#REF!</definedName>
    <definedName name="объем___10___10" localSheetId="3">#REF!</definedName>
    <definedName name="объем___10___10" localSheetId="4">#REF!</definedName>
    <definedName name="объем___10___10" localSheetId="7">#REF!</definedName>
    <definedName name="объем___10___10">#REF!</definedName>
    <definedName name="объем___10___12" localSheetId="0">#REF!</definedName>
    <definedName name="объем___10___12" localSheetId="1">#REF!</definedName>
    <definedName name="объем___10___12" localSheetId="2">#REF!</definedName>
    <definedName name="объем___10___12" localSheetId="3">#REF!</definedName>
    <definedName name="объем___10___12" localSheetId="4">#REF!</definedName>
    <definedName name="объем___10___12" localSheetId="7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 localSheetId="0">#REF!</definedName>
    <definedName name="объем___11" localSheetId="1">#REF!</definedName>
    <definedName name="объем___11" localSheetId="2">#REF!</definedName>
    <definedName name="объем___11" localSheetId="3">#REF!</definedName>
    <definedName name="объем___11" localSheetId="4">#REF!</definedName>
    <definedName name="объем___11" localSheetId="5">#REF!</definedName>
    <definedName name="объем___11" localSheetId="7">#REF!</definedName>
    <definedName name="объем___11">#REF!</definedName>
    <definedName name="объем___11___0">NA()</definedName>
    <definedName name="объем___11___10" localSheetId="0">#REF!</definedName>
    <definedName name="объем___11___10" localSheetId="1">#REF!</definedName>
    <definedName name="объем___11___10" localSheetId="2">#REF!</definedName>
    <definedName name="объем___11___10" localSheetId="3">#REF!</definedName>
    <definedName name="объем___11___10" localSheetId="4">#REF!</definedName>
    <definedName name="объем___11___10" localSheetId="5">#REF!</definedName>
    <definedName name="объем___11___10" localSheetId="7">#REF!</definedName>
    <definedName name="объем___11___10">#REF!</definedName>
    <definedName name="объем___11___2" localSheetId="0">#REF!</definedName>
    <definedName name="объем___11___2" localSheetId="1">#REF!</definedName>
    <definedName name="объем___11___2" localSheetId="2">#REF!</definedName>
    <definedName name="объем___11___2" localSheetId="3">#REF!</definedName>
    <definedName name="объем___11___2" localSheetId="4">#REF!</definedName>
    <definedName name="объем___11___2" localSheetId="7">#REF!</definedName>
    <definedName name="объем___11___2">#REF!</definedName>
    <definedName name="объем___11___4" localSheetId="0">#REF!</definedName>
    <definedName name="объем___11___4" localSheetId="1">#REF!</definedName>
    <definedName name="объем___11___4" localSheetId="2">#REF!</definedName>
    <definedName name="объем___11___4" localSheetId="3">#REF!</definedName>
    <definedName name="объем___11___4" localSheetId="4">#REF!</definedName>
    <definedName name="объем___11___4" localSheetId="7">#REF!</definedName>
    <definedName name="объем___11___4">#REF!</definedName>
    <definedName name="объем___11___6" localSheetId="0">#REF!</definedName>
    <definedName name="объем___11___6" localSheetId="1">#REF!</definedName>
    <definedName name="объем___11___6" localSheetId="2">#REF!</definedName>
    <definedName name="объем___11___6" localSheetId="3">#REF!</definedName>
    <definedName name="объем___11___6" localSheetId="4">#REF!</definedName>
    <definedName name="объем___11___6" localSheetId="7">#REF!</definedName>
    <definedName name="объем___11___6">#REF!</definedName>
    <definedName name="объем___11___8" localSheetId="0">#REF!</definedName>
    <definedName name="объем___11___8" localSheetId="1">#REF!</definedName>
    <definedName name="объем___11___8" localSheetId="2">#REF!</definedName>
    <definedName name="объем___11___8" localSheetId="3">#REF!</definedName>
    <definedName name="объем___11___8" localSheetId="4">#REF!</definedName>
    <definedName name="объем___11___8" localSheetId="7">#REF!</definedName>
    <definedName name="объем___11___8">#REF!</definedName>
    <definedName name="объем___12">NA()</definedName>
    <definedName name="объем___2" localSheetId="0">#REF!</definedName>
    <definedName name="объем___2" localSheetId="1">#REF!</definedName>
    <definedName name="объем___2" localSheetId="2">#REF!</definedName>
    <definedName name="объем___2" localSheetId="3">#REF!</definedName>
    <definedName name="объем___2" localSheetId="4">#REF!</definedName>
    <definedName name="объем___2" localSheetId="5">#REF!</definedName>
    <definedName name="объем___2" localSheetId="7">#REF!</definedName>
    <definedName name="объем___2">#REF!</definedName>
    <definedName name="объем___2___0" localSheetId="0">#REF!</definedName>
    <definedName name="объем___2___0" localSheetId="1">#REF!</definedName>
    <definedName name="объем___2___0" localSheetId="2">#REF!</definedName>
    <definedName name="объем___2___0" localSheetId="3">#REF!</definedName>
    <definedName name="объем___2___0" localSheetId="4">#REF!</definedName>
    <definedName name="объем___2___0" localSheetId="7">#REF!</definedName>
    <definedName name="объем___2___0">#REF!</definedName>
    <definedName name="объем___2___0___0" localSheetId="0">#REF!</definedName>
    <definedName name="объем___2___0___0" localSheetId="1">#REF!</definedName>
    <definedName name="объем___2___0___0" localSheetId="2">#REF!</definedName>
    <definedName name="объем___2___0___0" localSheetId="3">#REF!</definedName>
    <definedName name="объем___2___0___0" localSheetId="4">#REF!</definedName>
    <definedName name="объем___2___0___0" localSheetId="7">#REF!</definedName>
    <definedName name="объем___2___0___0">#REF!</definedName>
    <definedName name="объем___2___0___0___0" localSheetId="0">#REF!</definedName>
    <definedName name="объем___2___0___0___0" localSheetId="1">#REF!</definedName>
    <definedName name="объем___2___0___0___0" localSheetId="2">#REF!</definedName>
    <definedName name="объем___2___0___0___0" localSheetId="3">#REF!</definedName>
    <definedName name="объем___2___0___0___0" localSheetId="4">#REF!</definedName>
    <definedName name="объем___2___0___0___0" localSheetId="7">#REF!</definedName>
    <definedName name="объем___2___0___0___0">#REF!</definedName>
    <definedName name="объем___2___1" localSheetId="0">#REF!</definedName>
    <definedName name="объем___2___1" localSheetId="1">#REF!</definedName>
    <definedName name="объем___2___1" localSheetId="2">#REF!</definedName>
    <definedName name="объем___2___1" localSheetId="3">#REF!</definedName>
    <definedName name="объем___2___1" localSheetId="4">#REF!</definedName>
    <definedName name="объем___2___1" localSheetId="7">#REF!</definedName>
    <definedName name="объем___2___1">#REF!</definedName>
    <definedName name="объем___2___10" localSheetId="0">#REF!</definedName>
    <definedName name="объем___2___10" localSheetId="1">#REF!</definedName>
    <definedName name="объем___2___10" localSheetId="2">#REF!</definedName>
    <definedName name="объем___2___10" localSheetId="3">#REF!</definedName>
    <definedName name="объем___2___10" localSheetId="4">#REF!</definedName>
    <definedName name="объем___2___10" localSheetId="7">#REF!</definedName>
    <definedName name="объем___2___10">#REF!</definedName>
    <definedName name="объем___2___12" localSheetId="0">#REF!</definedName>
    <definedName name="объем___2___12" localSheetId="1">#REF!</definedName>
    <definedName name="объем___2___12" localSheetId="2">#REF!</definedName>
    <definedName name="объем___2___12" localSheetId="3">#REF!</definedName>
    <definedName name="объем___2___12" localSheetId="4">#REF!</definedName>
    <definedName name="объем___2___12" localSheetId="7">#REF!</definedName>
    <definedName name="объем___2___12">#REF!</definedName>
    <definedName name="объем___2___2" localSheetId="0">#REF!</definedName>
    <definedName name="объем___2___2" localSheetId="1">#REF!</definedName>
    <definedName name="объем___2___2" localSheetId="2">#REF!</definedName>
    <definedName name="объем___2___2" localSheetId="3">#REF!</definedName>
    <definedName name="объем___2___2" localSheetId="4">#REF!</definedName>
    <definedName name="объем___2___2" localSheetId="7">#REF!</definedName>
    <definedName name="объем___2___2">#REF!</definedName>
    <definedName name="объем___2___3" localSheetId="0">#REF!</definedName>
    <definedName name="объем___2___3" localSheetId="1">#REF!</definedName>
    <definedName name="объем___2___3" localSheetId="2">#REF!</definedName>
    <definedName name="объем___2___3" localSheetId="3">#REF!</definedName>
    <definedName name="объем___2___3" localSheetId="4">#REF!</definedName>
    <definedName name="объем___2___3" localSheetId="7">#REF!</definedName>
    <definedName name="объем___2___3">#REF!</definedName>
    <definedName name="объем___2___4" localSheetId="0">#REF!</definedName>
    <definedName name="объем___2___4" localSheetId="1">#REF!</definedName>
    <definedName name="объем___2___4" localSheetId="2">#REF!</definedName>
    <definedName name="объем___2___4" localSheetId="3">#REF!</definedName>
    <definedName name="объем___2___4" localSheetId="4">#REF!</definedName>
    <definedName name="объем___2___4" localSheetId="7">#REF!</definedName>
    <definedName name="объем___2___4">#REF!</definedName>
    <definedName name="объем___2___6" localSheetId="0">#REF!</definedName>
    <definedName name="объем___2___6" localSheetId="1">#REF!</definedName>
    <definedName name="объем___2___6" localSheetId="2">#REF!</definedName>
    <definedName name="объем___2___6" localSheetId="3">#REF!</definedName>
    <definedName name="объем___2___6" localSheetId="4">#REF!</definedName>
    <definedName name="объем___2___6" localSheetId="7">#REF!</definedName>
    <definedName name="объем___2___6">#REF!</definedName>
    <definedName name="объем___2___8" localSheetId="0">#REF!</definedName>
    <definedName name="объем___2___8" localSheetId="1">#REF!</definedName>
    <definedName name="объем___2___8" localSheetId="2">#REF!</definedName>
    <definedName name="объем___2___8" localSheetId="3">#REF!</definedName>
    <definedName name="объем___2___8" localSheetId="4">#REF!</definedName>
    <definedName name="объем___2___8" localSheetId="7">#REF!</definedName>
    <definedName name="объем___2___8">#REF!</definedName>
    <definedName name="объем___3" localSheetId="0">#REF!</definedName>
    <definedName name="объем___3" localSheetId="1">#REF!</definedName>
    <definedName name="объем___3" localSheetId="2">#REF!</definedName>
    <definedName name="объем___3" localSheetId="3">#REF!</definedName>
    <definedName name="объем___3" localSheetId="4">#REF!</definedName>
    <definedName name="объем___3" localSheetId="7">#REF!</definedName>
    <definedName name="объем___3">#REF!</definedName>
    <definedName name="объем___3___0" localSheetId="0">#REF!</definedName>
    <definedName name="объем___3___0" localSheetId="1">#REF!</definedName>
    <definedName name="объем___3___0" localSheetId="2">#REF!</definedName>
    <definedName name="объем___3___0" localSheetId="3">#REF!</definedName>
    <definedName name="объем___3___0" localSheetId="4">#REF!</definedName>
    <definedName name="объем___3___0" localSheetId="7">#REF!</definedName>
    <definedName name="объем___3___0">#REF!</definedName>
    <definedName name="объем___3___0___0">NA()</definedName>
    <definedName name="объем___3___10" localSheetId="0">#REF!</definedName>
    <definedName name="объем___3___10" localSheetId="1">#REF!</definedName>
    <definedName name="объем___3___10" localSheetId="2">#REF!</definedName>
    <definedName name="объем___3___10" localSheetId="3">#REF!</definedName>
    <definedName name="объем___3___10" localSheetId="4">#REF!</definedName>
    <definedName name="объем___3___10" localSheetId="5">#REF!</definedName>
    <definedName name="объем___3___10" localSheetId="7">#REF!</definedName>
    <definedName name="объем___3___10">#REF!</definedName>
    <definedName name="объем___3___2" localSheetId="0">#REF!</definedName>
    <definedName name="объем___3___2" localSheetId="1">#REF!</definedName>
    <definedName name="объем___3___2" localSheetId="2">#REF!</definedName>
    <definedName name="объем___3___2" localSheetId="3">#REF!</definedName>
    <definedName name="объем___3___2" localSheetId="4">#REF!</definedName>
    <definedName name="объем___3___2" localSheetId="7">#REF!</definedName>
    <definedName name="объем___3___2">#REF!</definedName>
    <definedName name="объем___3___3" localSheetId="0">#REF!</definedName>
    <definedName name="объем___3___3" localSheetId="1">#REF!</definedName>
    <definedName name="объем___3___3" localSheetId="2">#REF!</definedName>
    <definedName name="объем___3___3" localSheetId="3">#REF!</definedName>
    <definedName name="объем___3___3" localSheetId="4">#REF!</definedName>
    <definedName name="объем___3___3" localSheetId="7">#REF!</definedName>
    <definedName name="объем___3___3">#REF!</definedName>
    <definedName name="объем___3___4" localSheetId="0">#REF!</definedName>
    <definedName name="объем___3___4" localSheetId="1">#REF!</definedName>
    <definedName name="объем___3___4" localSheetId="2">#REF!</definedName>
    <definedName name="объем___3___4" localSheetId="3">#REF!</definedName>
    <definedName name="объем___3___4" localSheetId="4">#REF!</definedName>
    <definedName name="объем___3___4" localSheetId="7">#REF!</definedName>
    <definedName name="объем___3___4">#REF!</definedName>
    <definedName name="объем___3___6" localSheetId="0">#REF!</definedName>
    <definedName name="объем___3___6" localSheetId="1">#REF!</definedName>
    <definedName name="объем___3___6" localSheetId="2">#REF!</definedName>
    <definedName name="объем___3___6" localSheetId="3">#REF!</definedName>
    <definedName name="объем___3___6" localSheetId="4">#REF!</definedName>
    <definedName name="объем___3___6" localSheetId="7">#REF!</definedName>
    <definedName name="объем___3___6">#REF!</definedName>
    <definedName name="объем___3___8" localSheetId="0">#REF!</definedName>
    <definedName name="объем___3___8" localSheetId="1">#REF!</definedName>
    <definedName name="объем___3___8" localSheetId="2">#REF!</definedName>
    <definedName name="объем___3___8" localSheetId="3">#REF!</definedName>
    <definedName name="объем___3___8" localSheetId="4">#REF!</definedName>
    <definedName name="объем___3___8" localSheetId="7">#REF!</definedName>
    <definedName name="объем___3___8">#REF!</definedName>
    <definedName name="объем___4" localSheetId="0">#REF!</definedName>
    <definedName name="объем___4" localSheetId="1">#REF!</definedName>
    <definedName name="объем___4" localSheetId="2">#REF!</definedName>
    <definedName name="объем___4" localSheetId="3">#REF!</definedName>
    <definedName name="объем___4" localSheetId="4">#REF!</definedName>
    <definedName name="объем___4" localSheetId="7">#REF!</definedName>
    <definedName name="объем___4">#REF!</definedName>
    <definedName name="объем___4___0">NA()</definedName>
    <definedName name="объем___4___0___0" localSheetId="0">#REF!</definedName>
    <definedName name="объем___4___0___0" localSheetId="1">#REF!</definedName>
    <definedName name="объем___4___0___0" localSheetId="2">#REF!</definedName>
    <definedName name="объем___4___0___0" localSheetId="3">#REF!</definedName>
    <definedName name="объем___4___0___0" localSheetId="4">#REF!</definedName>
    <definedName name="объем___4___0___0" localSheetId="5">#REF!</definedName>
    <definedName name="объем___4___0___0" localSheetId="7">#REF!</definedName>
    <definedName name="объем___4___0___0">#REF!</definedName>
    <definedName name="объем___4___0___0___0" localSheetId="0">#REF!</definedName>
    <definedName name="объем___4___0___0___0" localSheetId="1">#REF!</definedName>
    <definedName name="объем___4___0___0___0" localSheetId="2">#REF!</definedName>
    <definedName name="объем___4___0___0___0" localSheetId="3">#REF!</definedName>
    <definedName name="объем___4___0___0___0" localSheetId="4">#REF!</definedName>
    <definedName name="объем___4___0___0___0" localSheetId="7">#REF!</definedName>
    <definedName name="объем___4___0___0___0">#REF!</definedName>
    <definedName name="объем___4___10" localSheetId="0">#REF!</definedName>
    <definedName name="объем___4___10" localSheetId="1">#REF!</definedName>
    <definedName name="объем___4___10" localSheetId="2">#REF!</definedName>
    <definedName name="объем___4___10" localSheetId="3">#REF!</definedName>
    <definedName name="объем___4___10" localSheetId="4">#REF!</definedName>
    <definedName name="объем___4___10" localSheetId="7">#REF!</definedName>
    <definedName name="объем___4___10">#REF!</definedName>
    <definedName name="объем___4___12" localSheetId="0">#REF!</definedName>
    <definedName name="объем___4___12" localSheetId="1">#REF!</definedName>
    <definedName name="объем___4___12" localSheetId="2">#REF!</definedName>
    <definedName name="объем___4___12" localSheetId="3">#REF!</definedName>
    <definedName name="объем___4___12" localSheetId="4">#REF!</definedName>
    <definedName name="объем___4___12" localSheetId="7">#REF!</definedName>
    <definedName name="объем___4___12">#REF!</definedName>
    <definedName name="объем___4___2" localSheetId="0">#REF!</definedName>
    <definedName name="объем___4___2" localSheetId="1">#REF!</definedName>
    <definedName name="объем___4___2" localSheetId="2">#REF!</definedName>
    <definedName name="объем___4___2" localSheetId="3">#REF!</definedName>
    <definedName name="объем___4___2" localSheetId="4">#REF!</definedName>
    <definedName name="объем___4___2" localSheetId="7">#REF!</definedName>
    <definedName name="объем___4___2">#REF!</definedName>
    <definedName name="объем___4___3" localSheetId="0">#REF!</definedName>
    <definedName name="объем___4___3" localSheetId="1">#REF!</definedName>
    <definedName name="объем___4___3" localSheetId="2">#REF!</definedName>
    <definedName name="объем___4___3" localSheetId="3">#REF!</definedName>
    <definedName name="объем___4___3" localSheetId="4">#REF!</definedName>
    <definedName name="объем___4___3" localSheetId="7">#REF!</definedName>
    <definedName name="объем___4___3">#REF!</definedName>
    <definedName name="объем___4___4" localSheetId="0">#REF!</definedName>
    <definedName name="объем___4___4" localSheetId="1">#REF!</definedName>
    <definedName name="объем___4___4" localSheetId="2">#REF!</definedName>
    <definedName name="объем___4___4" localSheetId="3">#REF!</definedName>
    <definedName name="объем___4___4" localSheetId="4">#REF!</definedName>
    <definedName name="объем___4___4" localSheetId="7">#REF!</definedName>
    <definedName name="объем___4___4">#REF!</definedName>
    <definedName name="объем___4___6" localSheetId="0">#REF!</definedName>
    <definedName name="объем___4___6" localSheetId="1">#REF!</definedName>
    <definedName name="объем___4___6" localSheetId="2">#REF!</definedName>
    <definedName name="объем___4___6" localSheetId="3">#REF!</definedName>
    <definedName name="объем___4___6" localSheetId="4">#REF!</definedName>
    <definedName name="объем___4___6" localSheetId="7">#REF!</definedName>
    <definedName name="объем___4___6">#REF!</definedName>
    <definedName name="объем___4___8" localSheetId="0">#REF!</definedName>
    <definedName name="объем___4___8" localSheetId="1">#REF!</definedName>
    <definedName name="объем___4___8" localSheetId="2">#REF!</definedName>
    <definedName name="объем___4___8" localSheetId="3">#REF!</definedName>
    <definedName name="объем___4___8" localSheetId="4">#REF!</definedName>
    <definedName name="объем___4___8" localSheetId="7">#REF!</definedName>
    <definedName name="объем___4___8">#REF!</definedName>
    <definedName name="объем___5">NA()</definedName>
    <definedName name="объем___5___0" localSheetId="0">#REF!</definedName>
    <definedName name="объем___5___0" localSheetId="1">#REF!</definedName>
    <definedName name="объем___5___0" localSheetId="2">#REF!</definedName>
    <definedName name="объем___5___0" localSheetId="3">#REF!</definedName>
    <definedName name="объем___5___0" localSheetId="4">#REF!</definedName>
    <definedName name="объем___5___0" localSheetId="5">#REF!</definedName>
    <definedName name="объем___5___0" localSheetId="7">#REF!</definedName>
    <definedName name="объем___5___0">#REF!</definedName>
    <definedName name="объем___5___0___0" localSheetId="0">#REF!</definedName>
    <definedName name="объем___5___0___0" localSheetId="1">#REF!</definedName>
    <definedName name="объем___5___0___0" localSheetId="2">#REF!</definedName>
    <definedName name="объем___5___0___0" localSheetId="3">#REF!</definedName>
    <definedName name="объем___5___0___0" localSheetId="4">#REF!</definedName>
    <definedName name="объем___5___0___0" localSheetId="7">#REF!</definedName>
    <definedName name="объем___5___0___0">#REF!</definedName>
    <definedName name="объем___5___0___0___0" localSheetId="0">#REF!</definedName>
    <definedName name="объем___5___0___0___0" localSheetId="1">#REF!</definedName>
    <definedName name="объем___5___0___0___0" localSheetId="2">#REF!</definedName>
    <definedName name="объем___5___0___0___0" localSheetId="3">#REF!</definedName>
    <definedName name="объем___5___0___0___0" localSheetId="4">#REF!</definedName>
    <definedName name="объем___5___0___0___0" localSheetId="7">#REF!</definedName>
    <definedName name="объем___5___0___0___0">#REF!</definedName>
    <definedName name="объем___5___3">NA()</definedName>
    <definedName name="объем___6">NA()</definedName>
    <definedName name="объем___6___0" localSheetId="0">#REF!</definedName>
    <definedName name="объем___6___0" localSheetId="1">#REF!</definedName>
    <definedName name="объем___6___0" localSheetId="2">#REF!</definedName>
    <definedName name="объем___6___0" localSheetId="3">#REF!</definedName>
    <definedName name="объем___6___0" localSheetId="4">#REF!</definedName>
    <definedName name="объем___6___0" localSheetId="5">#REF!</definedName>
    <definedName name="объем___6___0" localSheetId="7">#REF!</definedName>
    <definedName name="объем___6___0">#REF!</definedName>
    <definedName name="объем___6___0___0" localSheetId="0">#REF!</definedName>
    <definedName name="объем___6___0___0" localSheetId="1">#REF!</definedName>
    <definedName name="объем___6___0___0" localSheetId="2">#REF!</definedName>
    <definedName name="объем___6___0___0" localSheetId="3">#REF!</definedName>
    <definedName name="объем___6___0___0" localSheetId="4">#REF!</definedName>
    <definedName name="объем___6___0___0" localSheetId="7">#REF!</definedName>
    <definedName name="объем___6___0___0">#REF!</definedName>
    <definedName name="объем___6___0___0___0" localSheetId="0">#REF!</definedName>
    <definedName name="объем___6___0___0___0" localSheetId="1">#REF!</definedName>
    <definedName name="объем___6___0___0___0" localSheetId="2">#REF!</definedName>
    <definedName name="объем___6___0___0___0" localSheetId="3">#REF!</definedName>
    <definedName name="объем___6___0___0___0" localSheetId="4">#REF!</definedName>
    <definedName name="объем___6___0___0___0" localSheetId="7">#REF!</definedName>
    <definedName name="объем___6___0___0___0">#REF!</definedName>
    <definedName name="объем___6___1" localSheetId="0">#REF!</definedName>
    <definedName name="объем___6___1" localSheetId="1">#REF!</definedName>
    <definedName name="объем___6___1" localSheetId="2">#REF!</definedName>
    <definedName name="объем___6___1" localSheetId="3">#REF!</definedName>
    <definedName name="объем___6___1" localSheetId="4">#REF!</definedName>
    <definedName name="объем___6___1" localSheetId="7">#REF!</definedName>
    <definedName name="объем___6___1">#REF!</definedName>
    <definedName name="объем___6___10" localSheetId="0">#REF!</definedName>
    <definedName name="объем___6___10" localSheetId="1">#REF!</definedName>
    <definedName name="объем___6___10" localSheetId="2">#REF!</definedName>
    <definedName name="объем___6___10" localSheetId="3">#REF!</definedName>
    <definedName name="объем___6___10" localSheetId="4">#REF!</definedName>
    <definedName name="объем___6___10" localSheetId="7">#REF!</definedName>
    <definedName name="объем___6___10">#REF!</definedName>
    <definedName name="объем___6___12" localSheetId="0">#REF!</definedName>
    <definedName name="объем___6___12" localSheetId="1">#REF!</definedName>
    <definedName name="объем___6___12" localSheetId="2">#REF!</definedName>
    <definedName name="объем___6___12" localSheetId="3">#REF!</definedName>
    <definedName name="объем___6___12" localSheetId="4">#REF!</definedName>
    <definedName name="объем___6___12" localSheetId="7">#REF!</definedName>
    <definedName name="объем___6___12">#REF!</definedName>
    <definedName name="объем___6___2" localSheetId="0">#REF!</definedName>
    <definedName name="объем___6___2" localSheetId="1">#REF!</definedName>
    <definedName name="объем___6___2" localSheetId="2">#REF!</definedName>
    <definedName name="объем___6___2" localSheetId="3">#REF!</definedName>
    <definedName name="объем___6___2" localSheetId="4">#REF!</definedName>
    <definedName name="объем___6___2" localSheetId="7">#REF!</definedName>
    <definedName name="объем___6___2">#REF!</definedName>
    <definedName name="объем___6___4" localSheetId="0">#REF!</definedName>
    <definedName name="объем___6___4" localSheetId="1">#REF!</definedName>
    <definedName name="объем___6___4" localSheetId="2">#REF!</definedName>
    <definedName name="объем___6___4" localSheetId="3">#REF!</definedName>
    <definedName name="объем___6___4" localSheetId="4">#REF!</definedName>
    <definedName name="объем___6___4" localSheetId="7">#REF!</definedName>
    <definedName name="объем___6___4">#REF!</definedName>
    <definedName name="объем___6___6" localSheetId="0">#REF!</definedName>
    <definedName name="объем___6___6" localSheetId="1">#REF!</definedName>
    <definedName name="объем___6___6" localSheetId="2">#REF!</definedName>
    <definedName name="объем___6___6" localSheetId="3">#REF!</definedName>
    <definedName name="объем___6___6" localSheetId="4">#REF!</definedName>
    <definedName name="объем___6___6" localSheetId="7">#REF!</definedName>
    <definedName name="объем___6___6">#REF!</definedName>
    <definedName name="объем___6___8" localSheetId="0">#REF!</definedName>
    <definedName name="объем___6___8" localSheetId="1">#REF!</definedName>
    <definedName name="объем___6___8" localSheetId="2">#REF!</definedName>
    <definedName name="объем___6___8" localSheetId="3">#REF!</definedName>
    <definedName name="объем___6___8" localSheetId="4">#REF!</definedName>
    <definedName name="объем___6___8" localSheetId="7">#REF!</definedName>
    <definedName name="объем___6___8">#REF!</definedName>
    <definedName name="объем___7" localSheetId="0">#REF!</definedName>
    <definedName name="объем___7" localSheetId="1">#REF!</definedName>
    <definedName name="объем___7" localSheetId="2">#REF!</definedName>
    <definedName name="объем___7" localSheetId="3">#REF!</definedName>
    <definedName name="объем___7" localSheetId="4">#REF!</definedName>
    <definedName name="объем___7" localSheetId="7">#REF!</definedName>
    <definedName name="объем___7">#REF!</definedName>
    <definedName name="объем___7___0" localSheetId="0">#REF!</definedName>
    <definedName name="объем___7___0" localSheetId="1">#REF!</definedName>
    <definedName name="объем___7___0" localSheetId="2">#REF!</definedName>
    <definedName name="объем___7___0" localSheetId="3">#REF!</definedName>
    <definedName name="объем___7___0" localSheetId="4">#REF!</definedName>
    <definedName name="объем___7___0" localSheetId="7">#REF!</definedName>
    <definedName name="объем___7___0">#REF!</definedName>
    <definedName name="объем___7___10" localSheetId="0">#REF!</definedName>
    <definedName name="объем___7___10" localSheetId="1">#REF!</definedName>
    <definedName name="объем___7___10" localSheetId="2">#REF!</definedName>
    <definedName name="объем___7___10" localSheetId="3">#REF!</definedName>
    <definedName name="объем___7___10" localSheetId="4">#REF!</definedName>
    <definedName name="объем___7___10" localSheetId="7">#REF!</definedName>
    <definedName name="объем___7___10">#REF!</definedName>
    <definedName name="объем___7___2" localSheetId="0">#REF!</definedName>
    <definedName name="объем___7___2" localSheetId="1">#REF!</definedName>
    <definedName name="объем___7___2" localSheetId="2">#REF!</definedName>
    <definedName name="объем___7___2" localSheetId="3">#REF!</definedName>
    <definedName name="объем___7___2" localSheetId="4">#REF!</definedName>
    <definedName name="объем___7___2" localSheetId="7">#REF!</definedName>
    <definedName name="объем___7___2">#REF!</definedName>
    <definedName name="объем___7___4" localSheetId="0">#REF!</definedName>
    <definedName name="объем___7___4" localSheetId="1">#REF!</definedName>
    <definedName name="объем___7___4" localSheetId="2">#REF!</definedName>
    <definedName name="объем___7___4" localSheetId="3">#REF!</definedName>
    <definedName name="объем___7___4" localSheetId="4">#REF!</definedName>
    <definedName name="объем___7___4" localSheetId="7">#REF!</definedName>
    <definedName name="объем___7___4">#REF!</definedName>
    <definedName name="объем___7___6" localSheetId="0">#REF!</definedName>
    <definedName name="объем___7___6" localSheetId="1">#REF!</definedName>
    <definedName name="объем___7___6" localSheetId="2">#REF!</definedName>
    <definedName name="объем___7___6" localSheetId="3">#REF!</definedName>
    <definedName name="объем___7___6" localSheetId="4">#REF!</definedName>
    <definedName name="объем___7___6" localSheetId="7">#REF!</definedName>
    <definedName name="объем___7___6">#REF!</definedName>
    <definedName name="объем___7___8" localSheetId="0">#REF!</definedName>
    <definedName name="объем___7___8" localSheetId="1">#REF!</definedName>
    <definedName name="объем___7___8" localSheetId="2">#REF!</definedName>
    <definedName name="объем___7___8" localSheetId="3">#REF!</definedName>
    <definedName name="объем___7___8" localSheetId="4">#REF!</definedName>
    <definedName name="объем___7___8" localSheetId="7">#REF!</definedName>
    <definedName name="объем___7___8">#REF!</definedName>
    <definedName name="объем___8" localSheetId="0">#REF!</definedName>
    <definedName name="объем___8" localSheetId="1">#REF!</definedName>
    <definedName name="объем___8" localSheetId="2">#REF!</definedName>
    <definedName name="объем___8" localSheetId="3">#REF!</definedName>
    <definedName name="объем___8" localSheetId="4">#REF!</definedName>
    <definedName name="объем___8" localSheetId="7">#REF!</definedName>
    <definedName name="объем___8">#REF!</definedName>
    <definedName name="объем___8___0" localSheetId="0">#REF!</definedName>
    <definedName name="объем___8___0" localSheetId="1">#REF!</definedName>
    <definedName name="объем___8___0" localSheetId="2">#REF!</definedName>
    <definedName name="объем___8___0" localSheetId="3">#REF!</definedName>
    <definedName name="объем___8___0" localSheetId="4">#REF!</definedName>
    <definedName name="объем___8___0" localSheetId="7">#REF!</definedName>
    <definedName name="объем___8___0">#REF!</definedName>
    <definedName name="объем___8___0___0" localSheetId="0">#REF!</definedName>
    <definedName name="объем___8___0___0" localSheetId="1">#REF!</definedName>
    <definedName name="объем___8___0___0" localSheetId="2">#REF!</definedName>
    <definedName name="объем___8___0___0" localSheetId="3">#REF!</definedName>
    <definedName name="объем___8___0___0" localSheetId="4">#REF!</definedName>
    <definedName name="объем___8___0___0" localSheetId="7">#REF!</definedName>
    <definedName name="объем___8___0___0">#REF!</definedName>
    <definedName name="объем___8___0___0___0" localSheetId="0">#REF!</definedName>
    <definedName name="объем___8___0___0___0" localSheetId="1">#REF!</definedName>
    <definedName name="объем___8___0___0___0" localSheetId="2">#REF!</definedName>
    <definedName name="объем___8___0___0___0" localSheetId="3">#REF!</definedName>
    <definedName name="объем___8___0___0___0" localSheetId="4">#REF!</definedName>
    <definedName name="объем___8___0___0___0" localSheetId="7">#REF!</definedName>
    <definedName name="объем___8___0___0___0">#REF!</definedName>
    <definedName name="объем___8___1" localSheetId="0">#REF!</definedName>
    <definedName name="объем___8___1" localSheetId="1">#REF!</definedName>
    <definedName name="объем___8___1" localSheetId="2">#REF!</definedName>
    <definedName name="объем___8___1" localSheetId="3">#REF!</definedName>
    <definedName name="объем___8___1" localSheetId="4">#REF!</definedName>
    <definedName name="объем___8___1" localSheetId="7">#REF!</definedName>
    <definedName name="объем___8___1">#REF!</definedName>
    <definedName name="объем___8___10" localSheetId="0">#REF!</definedName>
    <definedName name="объем___8___10" localSheetId="1">#REF!</definedName>
    <definedName name="объем___8___10" localSheetId="2">#REF!</definedName>
    <definedName name="объем___8___10" localSheetId="3">#REF!</definedName>
    <definedName name="объем___8___10" localSheetId="4">#REF!</definedName>
    <definedName name="объем___8___10" localSheetId="7">#REF!</definedName>
    <definedName name="объем___8___10">#REF!</definedName>
    <definedName name="объем___8___12" localSheetId="0">#REF!</definedName>
    <definedName name="объем___8___12" localSheetId="1">#REF!</definedName>
    <definedName name="объем___8___12" localSheetId="2">#REF!</definedName>
    <definedName name="объем___8___12" localSheetId="3">#REF!</definedName>
    <definedName name="объем___8___12" localSheetId="4">#REF!</definedName>
    <definedName name="объем___8___12" localSheetId="7">#REF!</definedName>
    <definedName name="объем___8___12">#REF!</definedName>
    <definedName name="объем___8___2" localSheetId="0">#REF!</definedName>
    <definedName name="объем___8___2" localSheetId="1">#REF!</definedName>
    <definedName name="объем___8___2" localSheetId="2">#REF!</definedName>
    <definedName name="объем___8___2" localSheetId="3">#REF!</definedName>
    <definedName name="объем___8___2" localSheetId="4">#REF!</definedName>
    <definedName name="объем___8___2" localSheetId="7">#REF!</definedName>
    <definedName name="объем___8___2">#REF!</definedName>
    <definedName name="объем___8___4" localSheetId="0">#REF!</definedName>
    <definedName name="объем___8___4" localSheetId="1">#REF!</definedName>
    <definedName name="объем___8___4" localSheetId="2">#REF!</definedName>
    <definedName name="объем___8___4" localSheetId="3">#REF!</definedName>
    <definedName name="объем___8___4" localSheetId="4">#REF!</definedName>
    <definedName name="объем___8___4" localSheetId="7">#REF!</definedName>
    <definedName name="объем___8___4">#REF!</definedName>
    <definedName name="объем___8___6" localSheetId="0">#REF!</definedName>
    <definedName name="объем___8___6" localSheetId="1">#REF!</definedName>
    <definedName name="объем___8___6" localSheetId="2">#REF!</definedName>
    <definedName name="объем___8___6" localSheetId="3">#REF!</definedName>
    <definedName name="объем___8___6" localSheetId="4">#REF!</definedName>
    <definedName name="объем___8___6" localSheetId="7">#REF!</definedName>
    <definedName name="объем___8___6">#REF!</definedName>
    <definedName name="объем___8___8" localSheetId="0">#REF!</definedName>
    <definedName name="объем___8___8" localSheetId="1">#REF!</definedName>
    <definedName name="объем___8___8" localSheetId="2">#REF!</definedName>
    <definedName name="объем___8___8" localSheetId="3">#REF!</definedName>
    <definedName name="объем___8___8" localSheetId="4">#REF!</definedName>
    <definedName name="объем___8___8" localSheetId="7">#REF!</definedName>
    <definedName name="объем___8___8">#REF!</definedName>
    <definedName name="объем___9" localSheetId="0">#REF!</definedName>
    <definedName name="объем___9" localSheetId="1">#REF!</definedName>
    <definedName name="объем___9" localSheetId="2">#REF!</definedName>
    <definedName name="объем___9" localSheetId="3">#REF!</definedName>
    <definedName name="объем___9" localSheetId="4">#REF!</definedName>
    <definedName name="объем___9" localSheetId="7">#REF!</definedName>
    <definedName name="объем___9">#REF!</definedName>
    <definedName name="объем___9___0" localSheetId="0">#REF!</definedName>
    <definedName name="объем___9___0" localSheetId="1">#REF!</definedName>
    <definedName name="объем___9___0" localSheetId="2">#REF!</definedName>
    <definedName name="объем___9___0" localSheetId="3">#REF!</definedName>
    <definedName name="объем___9___0" localSheetId="4">#REF!</definedName>
    <definedName name="объем___9___0" localSheetId="7">#REF!</definedName>
    <definedName name="объем___9___0">#REF!</definedName>
    <definedName name="объем___9___0___0" localSheetId="0">#REF!</definedName>
    <definedName name="объем___9___0___0" localSheetId="1">#REF!</definedName>
    <definedName name="объем___9___0___0" localSheetId="2">#REF!</definedName>
    <definedName name="объем___9___0___0" localSheetId="3">#REF!</definedName>
    <definedName name="объем___9___0___0" localSheetId="4">#REF!</definedName>
    <definedName name="объем___9___0___0" localSheetId="7">#REF!</definedName>
    <definedName name="объем___9___0___0">#REF!</definedName>
    <definedName name="объем___9___0___0___0" localSheetId="0">#REF!</definedName>
    <definedName name="объем___9___0___0___0" localSheetId="1">#REF!</definedName>
    <definedName name="объем___9___0___0___0" localSheetId="2">#REF!</definedName>
    <definedName name="объем___9___0___0___0" localSheetId="3">#REF!</definedName>
    <definedName name="объем___9___0___0___0" localSheetId="4">#REF!</definedName>
    <definedName name="объем___9___0___0___0" localSheetId="7">#REF!</definedName>
    <definedName name="объем___9___0___0___0">#REF!</definedName>
    <definedName name="объем___9___10" localSheetId="0">#REF!</definedName>
    <definedName name="объем___9___10" localSheetId="1">#REF!</definedName>
    <definedName name="объем___9___10" localSheetId="2">#REF!</definedName>
    <definedName name="объем___9___10" localSheetId="3">#REF!</definedName>
    <definedName name="объем___9___10" localSheetId="4">#REF!</definedName>
    <definedName name="объем___9___10" localSheetId="7">#REF!</definedName>
    <definedName name="объем___9___10">#REF!</definedName>
    <definedName name="объем___9___2" localSheetId="0">#REF!</definedName>
    <definedName name="объем___9___2" localSheetId="1">#REF!</definedName>
    <definedName name="объем___9___2" localSheetId="2">#REF!</definedName>
    <definedName name="объем___9___2" localSheetId="3">#REF!</definedName>
    <definedName name="объем___9___2" localSheetId="4">#REF!</definedName>
    <definedName name="объем___9___2" localSheetId="7">#REF!</definedName>
    <definedName name="объем___9___2">#REF!</definedName>
    <definedName name="объем___9___4" localSheetId="0">#REF!</definedName>
    <definedName name="объем___9___4" localSheetId="1">#REF!</definedName>
    <definedName name="объем___9___4" localSheetId="2">#REF!</definedName>
    <definedName name="объем___9___4" localSheetId="3">#REF!</definedName>
    <definedName name="объем___9___4" localSheetId="4">#REF!</definedName>
    <definedName name="объем___9___4" localSheetId="7">#REF!</definedName>
    <definedName name="объем___9___4">#REF!</definedName>
    <definedName name="объем___9___6" localSheetId="0">#REF!</definedName>
    <definedName name="объем___9___6" localSheetId="1">#REF!</definedName>
    <definedName name="объем___9___6" localSheetId="2">#REF!</definedName>
    <definedName name="объем___9___6" localSheetId="3">#REF!</definedName>
    <definedName name="объем___9___6" localSheetId="4">#REF!</definedName>
    <definedName name="объем___9___6" localSheetId="7">#REF!</definedName>
    <definedName name="объем___9___6">#REF!</definedName>
    <definedName name="объем___9___8" localSheetId="0">#REF!</definedName>
    <definedName name="объем___9___8" localSheetId="1">#REF!</definedName>
    <definedName name="объем___9___8" localSheetId="2">#REF!</definedName>
    <definedName name="объем___9___8" localSheetId="3">#REF!</definedName>
    <definedName name="объем___9___8" localSheetId="4">#REF!</definedName>
    <definedName name="объем___9___8" localSheetId="7">#REF!</definedName>
    <definedName name="объем___9___8">#REF!</definedName>
    <definedName name="объем1" localSheetId="0">#REF!</definedName>
    <definedName name="объем1" localSheetId="1">#REF!</definedName>
    <definedName name="объем1" localSheetId="2">#REF!</definedName>
    <definedName name="объем1" localSheetId="3">#REF!</definedName>
    <definedName name="объем1" localSheetId="4">#REF!</definedName>
    <definedName name="объем1" localSheetId="7">#REF!</definedName>
    <definedName name="объем1">#REF!</definedName>
    <definedName name="ов" localSheetId="0">#REF!</definedName>
    <definedName name="ов" localSheetId="1">#REF!</definedName>
    <definedName name="ов" localSheetId="2">#REF!</definedName>
    <definedName name="ов" localSheetId="3">#REF!</definedName>
    <definedName name="ов" localSheetId="4">#REF!</definedName>
    <definedName name="ов" localSheetId="7">#REF!</definedName>
    <definedName name="ов">#REF!</definedName>
    <definedName name="овао" localSheetId="0">#REF!</definedName>
    <definedName name="овао" localSheetId="1">#REF!</definedName>
    <definedName name="овао" localSheetId="2">#REF!</definedName>
    <definedName name="овао" localSheetId="3">#REF!</definedName>
    <definedName name="овао" localSheetId="4">#REF!</definedName>
    <definedName name="овао" localSheetId="7">#REF!</definedName>
    <definedName name="овао">#REF!</definedName>
    <definedName name="овено" localSheetId="0">#REF!</definedName>
    <definedName name="овено" localSheetId="1">#REF!</definedName>
    <definedName name="овено" localSheetId="2">#REF!</definedName>
    <definedName name="овено" localSheetId="3">#REF!</definedName>
    <definedName name="овено" localSheetId="4">#REF!</definedName>
    <definedName name="овено" localSheetId="7">#REF!</definedName>
    <definedName name="овено">#REF!</definedName>
    <definedName name="овпв" localSheetId="0">#REF!</definedName>
    <definedName name="овпв" localSheetId="1">#REF!</definedName>
    <definedName name="овпв" localSheetId="2">#REF!</definedName>
    <definedName name="овпв" localSheetId="3">#REF!</definedName>
    <definedName name="овпв" localSheetId="4">#REF!</definedName>
    <definedName name="овпв" localSheetId="7">#REF!</definedName>
    <definedName name="овпв">#REF!</definedName>
    <definedName name="одлпд" localSheetId="0">#REF!</definedName>
    <definedName name="одлпд" localSheetId="1">#REF!</definedName>
    <definedName name="одлпд" localSheetId="2">#REF!</definedName>
    <definedName name="одлпд" localSheetId="3">#REF!</definedName>
    <definedName name="одлпд" localSheetId="4">#REF!</definedName>
    <definedName name="одлпд" localSheetId="7">#REF!</definedName>
    <definedName name="одлпд">#REF!</definedName>
    <definedName name="оев" localSheetId="0">#REF!</definedName>
    <definedName name="оев" localSheetId="1">#REF!</definedName>
    <definedName name="оев" localSheetId="2">#REF!</definedName>
    <definedName name="оев" localSheetId="3">#REF!</definedName>
    <definedName name="оев" localSheetId="4">#REF!</definedName>
    <definedName name="оев" localSheetId="7">#REF!</definedName>
    <definedName name="оев">#REF!</definedName>
    <definedName name="оек" localSheetId="0">#REF!</definedName>
    <definedName name="оек" localSheetId="1">#REF!</definedName>
    <definedName name="оек" localSheetId="2">#REF!</definedName>
    <definedName name="оек" localSheetId="3">#REF!</definedName>
    <definedName name="оек" localSheetId="4">#REF!</definedName>
    <definedName name="оек" localSheetId="7">#REF!</definedName>
    <definedName name="оек">#REF!</definedName>
    <definedName name="ок">#REF!</definedName>
    <definedName name="окн" localSheetId="0">#REF!</definedName>
    <definedName name="окн" localSheetId="1">#REF!</definedName>
    <definedName name="окн" localSheetId="2">#REF!</definedName>
    <definedName name="окн" localSheetId="3">#REF!</definedName>
    <definedName name="окн" localSheetId="4">#REF!</definedName>
    <definedName name="окн" localSheetId="5">#REF!</definedName>
    <definedName name="окн" localSheetId="7">#REF!</definedName>
    <definedName name="окн">#REF!</definedName>
    <definedName name="ол" localSheetId="0">#REF!</definedName>
    <definedName name="ол" localSheetId="1">#REF!</definedName>
    <definedName name="ол" localSheetId="2">#REF!</definedName>
    <definedName name="ол" localSheetId="13">#REF!</definedName>
    <definedName name="ол" localSheetId="14">#REF!</definedName>
    <definedName name="ол" localSheetId="3">#REF!</definedName>
    <definedName name="ол" localSheetId="4">#REF!</definedName>
    <definedName name="ол" localSheetId="7">#REF!</definedName>
    <definedName name="ол" localSheetId="11">#REF!</definedName>
    <definedName name="ол">#REF!</definedName>
    <definedName name="олодод" localSheetId="0">#REF!</definedName>
    <definedName name="олодод" localSheetId="1">#REF!</definedName>
    <definedName name="олодод" localSheetId="2">#REF!</definedName>
    <definedName name="олодод" localSheetId="3">#REF!</definedName>
    <definedName name="олодод" localSheetId="4">#REF!</definedName>
    <definedName name="олодод" localSheetId="7">#REF!</definedName>
    <definedName name="олодод">#REF!</definedName>
    <definedName name="олорлшгш" localSheetId="0">#REF!</definedName>
    <definedName name="олорлшгш" localSheetId="1">#REF!</definedName>
    <definedName name="олорлшгш" localSheetId="2">#REF!</definedName>
    <definedName name="олорлшгш" localSheetId="3">#REF!</definedName>
    <definedName name="олорлшгш" localSheetId="4">#REF!</definedName>
    <definedName name="олорлшгш" localSheetId="7">#REF!</definedName>
    <definedName name="олорлшгш">#REF!</definedName>
    <definedName name="олпрол" localSheetId="0">#REF!</definedName>
    <definedName name="олпрол" localSheetId="1">#REF!</definedName>
    <definedName name="олпрол" localSheetId="2">#REF!</definedName>
    <definedName name="олпрол" localSheetId="3">#REF!</definedName>
    <definedName name="олпрол" localSheetId="4">#REF!</definedName>
    <definedName name="олпрол" localSheetId="7">#REF!</definedName>
    <definedName name="олпрол">#REF!</definedName>
    <definedName name="олролрт" localSheetId="0">#REF!</definedName>
    <definedName name="олролрт" localSheetId="1">#REF!</definedName>
    <definedName name="олролрт" localSheetId="2">#REF!</definedName>
    <definedName name="олролрт" localSheetId="3">#REF!</definedName>
    <definedName name="олролрт" localSheetId="4">#REF!</definedName>
    <definedName name="олролрт" localSheetId="7">#REF!</definedName>
    <definedName name="олролрт">#REF!</definedName>
    <definedName name="олрщшошшлд" localSheetId="0">#REF!</definedName>
    <definedName name="олрщшошшлд" localSheetId="1">#REF!</definedName>
    <definedName name="олрщшошшлд" localSheetId="2">#REF!</definedName>
    <definedName name="олрщшошшлд" localSheetId="3">#REF!</definedName>
    <definedName name="олрщшошшлд" localSheetId="4">#REF!</definedName>
    <definedName name="олрщшошшлд" localSheetId="7">#REF!</definedName>
    <definedName name="олрщшошшлд">#REF!</definedName>
    <definedName name="олюдю" localSheetId="0">#REF!</definedName>
    <definedName name="олюдю" localSheetId="1">#REF!</definedName>
    <definedName name="олюдю" localSheetId="2">#REF!</definedName>
    <definedName name="олюдю" localSheetId="3">#REF!</definedName>
    <definedName name="олюдю" localSheetId="4">#REF!</definedName>
    <definedName name="олюдю" localSheetId="7">#REF!</definedName>
    <definedName name="олюдю">#REF!</definedName>
    <definedName name="ОЛЯ" localSheetId="0">#REF!</definedName>
    <definedName name="ОЛЯ" localSheetId="1">#REF!</definedName>
    <definedName name="ОЛЯ" localSheetId="2">#REF!</definedName>
    <definedName name="ОЛЯ" localSheetId="3">#REF!</definedName>
    <definedName name="ОЛЯ" localSheetId="4">#REF!</definedName>
    <definedName name="ОЛЯ" localSheetId="7">#REF!</definedName>
    <definedName name="ОЛЯ">#REF!</definedName>
    <definedName name="Омская_область" localSheetId="0">#REF!</definedName>
    <definedName name="Омская_область" localSheetId="1">#REF!</definedName>
    <definedName name="Омская_область" localSheetId="2">#REF!</definedName>
    <definedName name="Омская_область" localSheetId="3">#REF!</definedName>
    <definedName name="Омская_область" localSheetId="4">#REF!</definedName>
    <definedName name="Омская_область" localSheetId="7">#REF!</definedName>
    <definedName name="Омская_область">#REF!</definedName>
    <definedName name="Омская_область_1" localSheetId="0">#REF!</definedName>
    <definedName name="Омская_область_1" localSheetId="1">#REF!</definedName>
    <definedName name="Омская_область_1" localSheetId="2">#REF!</definedName>
    <definedName name="Омская_область_1" localSheetId="3">#REF!</definedName>
    <definedName name="Омская_область_1" localSheetId="4">#REF!</definedName>
    <definedName name="Омская_область_1" localSheetId="7">#REF!</definedName>
    <definedName name="Омская_область_1">#REF!</definedName>
    <definedName name="оо" localSheetId="0">#REF!</definedName>
    <definedName name="оо" localSheetId="1">#REF!</definedName>
    <definedName name="оо" localSheetId="2">#REF!</definedName>
    <definedName name="оо" localSheetId="3">#REF!</definedName>
    <definedName name="оо" localSheetId="4">#REF!</definedName>
    <definedName name="оо" localSheetId="7">#REF!</definedName>
    <definedName name="оо">#REF!</definedName>
    <definedName name="ооо" localSheetId="0">#REF!</definedName>
    <definedName name="ооо" localSheetId="1">#REF!</definedName>
    <definedName name="ооо" localSheetId="2">#REF!</definedName>
    <definedName name="ооо" localSheetId="13">#REF!</definedName>
    <definedName name="ооо" localSheetId="14">#REF!</definedName>
    <definedName name="ооо" localSheetId="3">#REF!</definedName>
    <definedName name="ооо" localSheetId="4">#REF!</definedName>
    <definedName name="ооо" localSheetId="7">#REF!</definedName>
    <definedName name="ооо" localSheetId="11">#REF!</definedName>
    <definedName name="ооо">#REF!</definedName>
    <definedName name="ООО_НИИПРИИ___Севзапинжтехнология" localSheetId="0">#REF!</definedName>
    <definedName name="ООО_НИИПРИИ___Севзапинжтехнология" localSheetId="1">#REF!</definedName>
    <definedName name="ООО_НИИПРИИ___Севзапинжтехнология" localSheetId="2">#REF!</definedName>
    <definedName name="ООО_НИИПРИИ___Севзапинжтехнология" localSheetId="3">#REF!</definedName>
    <definedName name="ООО_НИИПРИИ___Севзапинжтехнология" localSheetId="4">#REF!</definedName>
    <definedName name="ООО_НИИПРИИ___Севзапинжтехнология" localSheetId="7">#REF!</definedName>
    <definedName name="ООО_НИИПРИИ___Севзапинжтехнология">#REF!</definedName>
    <definedName name="оооо" localSheetId="0">#REF!</definedName>
    <definedName name="оооо" localSheetId="1">#REF!</definedName>
    <definedName name="оооо" localSheetId="2">#REF!</definedName>
    <definedName name="оооо" localSheetId="3">#REF!</definedName>
    <definedName name="оооо" localSheetId="4">#REF!</definedName>
    <definedName name="оооо" localSheetId="7">#REF!</definedName>
    <definedName name="оооо">#REF!</definedName>
    <definedName name="ООС" localSheetId="0">#REF!</definedName>
    <definedName name="ООС" localSheetId="1">#REF!</definedName>
    <definedName name="ООС" localSheetId="2">#REF!</definedName>
    <definedName name="ООС" localSheetId="3">#REF!</definedName>
    <definedName name="ООС" localSheetId="4">#REF!</definedName>
    <definedName name="ООС" localSheetId="7">#REF!</definedName>
    <definedName name="ООС">#REF!</definedName>
    <definedName name="оос1" localSheetId="0">#REF!</definedName>
    <definedName name="оос1" localSheetId="1">#REF!</definedName>
    <definedName name="оос1" localSheetId="2">#REF!</definedName>
    <definedName name="оос1" localSheetId="3">#REF!</definedName>
    <definedName name="оос1" localSheetId="4">#REF!</definedName>
    <definedName name="оос1" localSheetId="7">#REF!</definedName>
    <definedName name="оос1">#REF!</definedName>
    <definedName name="оот" localSheetId="0">#REF!</definedName>
    <definedName name="оот" localSheetId="1">#REF!</definedName>
    <definedName name="оот" localSheetId="2">#REF!</definedName>
    <definedName name="оот" localSheetId="3">#REF!</definedName>
    <definedName name="оот" localSheetId="4">#REF!</definedName>
    <definedName name="оот" localSheetId="7">#REF!</definedName>
    <definedName name="оот">#REF!</definedName>
    <definedName name="опао" localSheetId="0">#REF!</definedName>
    <definedName name="опао" localSheetId="1">#REF!</definedName>
    <definedName name="опао" localSheetId="2">#REF!</definedName>
    <definedName name="опао" localSheetId="3">#REF!</definedName>
    <definedName name="опао" localSheetId="4">#REF!</definedName>
    <definedName name="опао" localSheetId="7">#REF!</definedName>
    <definedName name="опао">#REF!</definedName>
    <definedName name="Описание_группы_строек" localSheetId="0">#REF!</definedName>
    <definedName name="Описание_группы_строек" localSheetId="1">#REF!</definedName>
    <definedName name="Описание_группы_строек" localSheetId="2">#REF!</definedName>
    <definedName name="Описание_группы_строек" localSheetId="3">#REF!</definedName>
    <definedName name="Описание_группы_строек" localSheetId="4">#REF!</definedName>
    <definedName name="Описание_группы_строек" localSheetId="7">#REF!</definedName>
    <definedName name="Описание_группы_строек">#REF!</definedName>
    <definedName name="Описание_локальной_сметы" localSheetId="0">#REF!</definedName>
    <definedName name="Описание_локальной_сметы" localSheetId="1">#REF!</definedName>
    <definedName name="Описание_локальной_сметы" localSheetId="2">#REF!</definedName>
    <definedName name="Описание_локальной_сметы" localSheetId="3">#REF!</definedName>
    <definedName name="Описание_локальной_сметы" localSheetId="4">#REF!</definedName>
    <definedName name="Описание_локальной_сметы" localSheetId="7">#REF!</definedName>
    <definedName name="Описание_локальной_сметы">#REF!</definedName>
    <definedName name="Описание_объекта" localSheetId="0">#REF!</definedName>
    <definedName name="Описание_объекта" localSheetId="1">#REF!</definedName>
    <definedName name="Описание_объекта" localSheetId="2">#REF!</definedName>
    <definedName name="Описание_объекта" localSheetId="3">#REF!</definedName>
    <definedName name="Описание_объекта" localSheetId="4">#REF!</definedName>
    <definedName name="Описание_объекта" localSheetId="7">#REF!</definedName>
    <definedName name="Описание_объекта">#REF!</definedName>
    <definedName name="Описание_объектной_сметы" localSheetId="0">#REF!</definedName>
    <definedName name="Описание_объектной_сметы" localSheetId="1">#REF!</definedName>
    <definedName name="Описание_объектной_сметы" localSheetId="2">#REF!</definedName>
    <definedName name="Описание_объектной_сметы" localSheetId="3">#REF!</definedName>
    <definedName name="Описание_объектной_сметы" localSheetId="4">#REF!</definedName>
    <definedName name="Описание_объектной_сметы" localSheetId="7">#REF!</definedName>
    <definedName name="Описание_объектной_сметы">#REF!</definedName>
    <definedName name="Описание_очереди" localSheetId="0">#REF!</definedName>
    <definedName name="Описание_очереди" localSheetId="1">#REF!</definedName>
    <definedName name="Описание_очереди" localSheetId="2">#REF!</definedName>
    <definedName name="Описание_очереди" localSheetId="3">#REF!</definedName>
    <definedName name="Описание_очереди" localSheetId="4">#REF!</definedName>
    <definedName name="Описание_очереди" localSheetId="7">#REF!</definedName>
    <definedName name="Описание_очереди">#REF!</definedName>
    <definedName name="Описание_пускового_комплекса" localSheetId="0">#REF!</definedName>
    <definedName name="Описание_пускового_комплекса" localSheetId="1">#REF!</definedName>
    <definedName name="Описание_пускового_комплекса" localSheetId="2">#REF!</definedName>
    <definedName name="Описание_пускового_комплекса" localSheetId="3">#REF!</definedName>
    <definedName name="Описание_пускового_комплекса" localSheetId="4">#REF!</definedName>
    <definedName name="Описание_пускового_комплекса" localSheetId="7">#REF!</definedName>
    <definedName name="Описание_пускового_комплекса">#REF!</definedName>
    <definedName name="Описание_сводного_сметного_расчета" localSheetId="0">#REF!</definedName>
    <definedName name="Описание_сводного_сметного_расчета" localSheetId="1">#REF!</definedName>
    <definedName name="Описание_сводного_сметного_расчета" localSheetId="2">#REF!</definedName>
    <definedName name="Описание_сводного_сметного_расчета" localSheetId="3">#REF!</definedName>
    <definedName name="Описание_сводного_сметного_расчета" localSheetId="4">#REF!</definedName>
    <definedName name="Описание_сводного_сметного_расчета" localSheetId="7">#REF!</definedName>
    <definedName name="Описание_сводного_сметного_расчета">#REF!</definedName>
    <definedName name="Описание_стройки" localSheetId="0">#REF!</definedName>
    <definedName name="Описание_стройки" localSheetId="1">#REF!</definedName>
    <definedName name="Описание_стройки" localSheetId="2">#REF!</definedName>
    <definedName name="Описание_стройки" localSheetId="3">#REF!</definedName>
    <definedName name="Описание_стройки" localSheetId="4">#REF!</definedName>
    <definedName name="Описание_стройки" localSheetId="7">#REF!</definedName>
    <definedName name="Описание_стройки">#REF!</definedName>
    <definedName name="ор" localSheetId="0">#REF!</definedName>
    <definedName name="ор" localSheetId="1">#REF!</definedName>
    <definedName name="ор" localSheetId="2">#REF!</definedName>
    <definedName name="ор" localSheetId="3">#REF!</definedName>
    <definedName name="ор" localSheetId="4">#REF!</definedName>
    <definedName name="ор" localSheetId="7">#REF!</definedName>
    <definedName name="ор">#REF!</definedName>
    <definedName name="Оренбургская_область" localSheetId="0">#REF!</definedName>
    <definedName name="Оренбургская_область" localSheetId="1">#REF!</definedName>
    <definedName name="Оренбургская_область" localSheetId="2">#REF!</definedName>
    <definedName name="Оренбургская_область" localSheetId="3">#REF!</definedName>
    <definedName name="Оренбургская_область" localSheetId="4">#REF!</definedName>
    <definedName name="Оренбургская_область" localSheetId="5">#REF!</definedName>
    <definedName name="Оренбургская_область" localSheetId="7">#REF!</definedName>
    <definedName name="Оренбургская_область">#REF!</definedName>
    <definedName name="Оренбургская_область_1" localSheetId="0">#REF!</definedName>
    <definedName name="Оренбургская_область_1" localSheetId="1">#REF!</definedName>
    <definedName name="Оренбургская_область_1" localSheetId="2">#REF!</definedName>
    <definedName name="Оренбургская_область_1" localSheetId="3">#REF!</definedName>
    <definedName name="Оренбургская_область_1" localSheetId="4">#REF!</definedName>
    <definedName name="Оренбургская_область_1" localSheetId="7">#REF!</definedName>
    <definedName name="Оренбургская_область_1">#REF!</definedName>
    <definedName name="Орловская_область" localSheetId="0">#REF!</definedName>
    <definedName name="Орловская_область" localSheetId="1">#REF!</definedName>
    <definedName name="Орловская_область" localSheetId="2">#REF!</definedName>
    <definedName name="Орловская_область" localSheetId="3">#REF!</definedName>
    <definedName name="Орловская_область" localSheetId="4">#REF!</definedName>
    <definedName name="Орловская_область" localSheetId="7">#REF!</definedName>
    <definedName name="Орловская_область">#REF!</definedName>
    <definedName name="ОсвоениеИмущества" localSheetId="3">#REF!</definedName>
    <definedName name="ОсвоениеИмущества" localSheetId="4">#REF!</definedName>
    <definedName name="ОсвоениеИмущества" localSheetId="5">#REF!</definedName>
    <definedName name="ОсвоениеИмущества" localSheetId="6">#REF!</definedName>
    <definedName name="ОсвоениеИмущества">#REF!</definedName>
    <definedName name="ОсвоениеИП" localSheetId="3">#REF!</definedName>
    <definedName name="ОсвоениеИП" localSheetId="4">#REF!</definedName>
    <definedName name="ОсвоениеИП" localSheetId="5">#REF!</definedName>
    <definedName name="ОсвоениеИП" localSheetId="6">#REF!</definedName>
    <definedName name="ОсвоениеИП">#REF!</definedName>
    <definedName name="ОсвоениеНИОКР" localSheetId="3">#REF!</definedName>
    <definedName name="ОсвоениеНИОКР" localSheetId="4">#REF!</definedName>
    <definedName name="ОсвоениеНИОКР" localSheetId="5">#REF!</definedName>
    <definedName name="ОсвоениеНИОКР" localSheetId="6">#REF!</definedName>
    <definedName name="ОсвоениеНИОКР">#REF!</definedName>
    <definedName name="Основание" localSheetId="0">#REF!</definedName>
    <definedName name="Основание" localSheetId="1">#REF!</definedName>
    <definedName name="Основание" localSheetId="2">#REF!</definedName>
    <definedName name="Основание" localSheetId="3">#REF!</definedName>
    <definedName name="Основание" localSheetId="4">#REF!</definedName>
    <definedName name="Основание" localSheetId="7">#REF!</definedName>
    <definedName name="Основание">#REF!</definedName>
    <definedName name="ОтпускИзЕНЭС" localSheetId="3">#REF!</definedName>
    <definedName name="ОтпускИзЕНЭС" localSheetId="4">#REF!</definedName>
    <definedName name="ОтпускИзЕНЭС" localSheetId="5">#REF!</definedName>
    <definedName name="ОтпускИзЕНЭС" localSheetId="6">#REF!</definedName>
    <definedName name="ОтпускИзЕНЭС">#REF!</definedName>
    <definedName name="Отчетный_период__учет_выполненных_работ" localSheetId="0">#REF!</definedName>
    <definedName name="Отчетный_период__учет_выполненных_работ" localSheetId="1">#REF!</definedName>
    <definedName name="Отчетный_период__учет_выполненных_работ" localSheetId="2">#REF!</definedName>
    <definedName name="Отчетный_период__учет_выполненных_работ" localSheetId="3">#REF!</definedName>
    <definedName name="Отчетный_период__учет_выполненных_работ" localSheetId="4">#REF!</definedName>
    <definedName name="Отчетный_период__учет_выполненных_работ" localSheetId="7">#REF!</definedName>
    <definedName name="Отчетный_период__учет_выполненных_работ">#REF!</definedName>
    <definedName name="оч">#REF!</definedName>
    <definedName name="оьт" localSheetId="0">#REF!</definedName>
    <definedName name="оьт" localSheetId="1">#REF!</definedName>
    <definedName name="оьт" localSheetId="2">#REF!</definedName>
    <definedName name="оьт" localSheetId="3">#REF!</definedName>
    <definedName name="оьт" localSheetId="4">#REF!</definedName>
    <definedName name="оьт" localSheetId="5">#REF!</definedName>
    <definedName name="оьт" localSheetId="7">#REF!</definedName>
    <definedName name="оьт">#REF!</definedName>
    <definedName name="оьыватв" localSheetId="0">#REF!</definedName>
    <definedName name="оьыватв" localSheetId="1">#REF!</definedName>
    <definedName name="оьыватв" localSheetId="2">#REF!</definedName>
    <definedName name="оьыватв" localSheetId="3">#REF!</definedName>
    <definedName name="оьыватв" localSheetId="4">#REF!</definedName>
    <definedName name="оьыватв" localSheetId="7">#REF!</definedName>
    <definedName name="оьыватв">#REF!</definedName>
    <definedName name="оюю" localSheetId="0">#REF!</definedName>
    <definedName name="оюю" localSheetId="1">#REF!</definedName>
    <definedName name="оюю" localSheetId="2">#REF!</definedName>
    <definedName name="оюю" localSheetId="3">#REF!</definedName>
    <definedName name="оюю" localSheetId="4">#REF!</definedName>
    <definedName name="оюю" localSheetId="7">#REF!</definedName>
    <definedName name="оюю">#REF!</definedName>
    <definedName name="п" localSheetId="0">#REF!</definedName>
    <definedName name="п" localSheetId="1">#REF!</definedName>
    <definedName name="п" localSheetId="2">#REF!</definedName>
    <definedName name="п" localSheetId="3">#REF!</definedName>
    <definedName name="п" localSheetId="4">#REF!</definedName>
    <definedName name="п" localSheetId="7">#REF!</definedName>
    <definedName name="п">#REF!</definedName>
    <definedName name="п121" localSheetId="0">#REF!</definedName>
    <definedName name="п121" localSheetId="1">#REF!</definedName>
    <definedName name="п121" localSheetId="2">#REF!</definedName>
    <definedName name="п121" localSheetId="3">#REF!</definedName>
    <definedName name="п121" localSheetId="4">#REF!</definedName>
    <definedName name="п121" localSheetId="7">#REF!</definedName>
    <definedName name="п121">#REF!</definedName>
    <definedName name="паа12" localSheetId="0">#REF!</definedName>
    <definedName name="паа12" localSheetId="1">#REF!</definedName>
    <definedName name="паа12" localSheetId="2">#REF!</definedName>
    <definedName name="паа12" localSheetId="3">#REF!</definedName>
    <definedName name="паа12" localSheetId="4">#REF!</definedName>
    <definedName name="паа12" localSheetId="7">#REF!</definedName>
    <definedName name="паа12">#REF!</definedName>
    <definedName name="паирав" localSheetId="0">#REF!</definedName>
    <definedName name="паирав" localSheetId="1">#REF!</definedName>
    <definedName name="паирав" localSheetId="2">#REF!</definedName>
    <definedName name="паирав" localSheetId="3">#REF!</definedName>
    <definedName name="паирав" localSheetId="4">#REF!</definedName>
    <definedName name="паирав" localSheetId="7">#REF!</definedName>
    <definedName name="паирав">#REF!</definedName>
    <definedName name="пао" localSheetId="0">#REF!</definedName>
    <definedName name="пао" localSheetId="1">#REF!</definedName>
    <definedName name="пао" localSheetId="2">#REF!</definedName>
    <definedName name="пао" localSheetId="3">#REF!</definedName>
    <definedName name="пао" localSheetId="4">#REF!</definedName>
    <definedName name="пао" localSheetId="7">#REF!</definedName>
    <definedName name="пао">#REF!</definedName>
    <definedName name="пап" localSheetId="0">#REF!</definedName>
    <definedName name="пап" localSheetId="1">#REF!</definedName>
    <definedName name="пап" localSheetId="2">#REF!</definedName>
    <definedName name="пап" localSheetId="3">#REF!</definedName>
    <definedName name="пап" localSheetId="4">#REF!</definedName>
    <definedName name="пап" localSheetId="7">#REF!</definedName>
    <definedName name="пап">#REF!</definedName>
    <definedName name="парп" localSheetId="0">#REF!</definedName>
    <definedName name="парп" localSheetId="1">#REF!</definedName>
    <definedName name="парп" localSheetId="2">#REF!</definedName>
    <definedName name="парп" localSheetId="3">#REF!</definedName>
    <definedName name="парп" localSheetId="4">#REF!</definedName>
    <definedName name="парп" localSheetId="7">#REF!</definedName>
    <definedName name="парп">#REF!</definedName>
    <definedName name="паша" localSheetId="0">#REF!</definedName>
    <definedName name="паша" localSheetId="1">#REF!</definedName>
    <definedName name="паша" localSheetId="2">#REF!</definedName>
    <definedName name="паша" localSheetId="3">#REF!</definedName>
    <definedName name="паша" localSheetId="4">#REF!</definedName>
    <definedName name="паша" localSheetId="5">#REF!</definedName>
    <definedName name="паша" localSheetId="7">#REF!</definedName>
    <definedName name="паша">#REF!</definedName>
    <definedName name="ПБ" localSheetId="0">#REF!</definedName>
    <definedName name="ПБ" localSheetId="1">#REF!</definedName>
    <definedName name="ПБ" localSheetId="2">#REF!</definedName>
    <definedName name="ПБ" localSheetId="3">#REF!</definedName>
    <definedName name="ПБ" localSheetId="4">#REF!</definedName>
    <definedName name="ПБ" localSheetId="7">#REF!</definedName>
    <definedName name="ПБ">#REF!</definedName>
    <definedName name="пвар" localSheetId="0">#REF!</definedName>
    <definedName name="пвар" localSheetId="1">#REF!</definedName>
    <definedName name="пвар" localSheetId="2">#REF!</definedName>
    <definedName name="пвар" localSheetId="3">#REF!</definedName>
    <definedName name="пвар" localSheetId="4">#REF!</definedName>
    <definedName name="пвар" localSheetId="7">#REF!</definedName>
    <definedName name="пвар">#REF!</definedName>
    <definedName name="пвопв" localSheetId="0">#REF!</definedName>
    <definedName name="пвопв" localSheetId="1">#REF!</definedName>
    <definedName name="пвопв" localSheetId="2">#REF!</definedName>
    <definedName name="пвопв" localSheetId="3">#REF!</definedName>
    <definedName name="пвопв" localSheetId="4">#REF!</definedName>
    <definedName name="пвопв" localSheetId="7">#REF!</definedName>
    <definedName name="пвопв">#REF!</definedName>
    <definedName name="пвр" localSheetId="0">#REF!</definedName>
    <definedName name="пвр" localSheetId="1">#REF!</definedName>
    <definedName name="пвр" localSheetId="2">#REF!</definedName>
    <definedName name="пвр" localSheetId="3">#REF!</definedName>
    <definedName name="пвр" localSheetId="4">#REF!</definedName>
    <definedName name="пвр" localSheetId="7">#REF!</definedName>
    <definedName name="пвр">#REF!</definedName>
    <definedName name="пврл" localSheetId="0">#REF!</definedName>
    <definedName name="пврл" localSheetId="1">#REF!</definedName>
    <definedName name="пврл" localSheetId="2">#REF!</definedName>
    <definedName name="пврл" localSheetId="3">#REF!</definedName>
    <definedName name="пврл" localSheetId="4">#REF!</definedName>
    <definedName name="пврл" localSheetId="7">#REF!</definedName>
    <definedName name="пврл">#REF!</definedName>
    <definedName name="пвррь" localSheetId="0">#REF!</definedName>
    <definedName name="пвррь" localSheetId="1">#REF!</definedName>
    <definedName name="пвррь" localSheetId="2">#REF!</definedName>
    <definedName name="пвррь" localSheetId="3">#REF!</definedName>
    <definedName name="пвррь" localSheetId="4">#REF!</definedName>
    <definedName name="пвррь" localSheetId="7">#REF!</definedName>
    <definedName name="пвррь">#REF!</definedName>
    <definedName name="пврьп" localSheetId="0">#REF!</definedName>
    <definedName name="пврьп" localSheetId="1">#REF!</definedName>
    <definedName name="пврьп" localSheetId="2">#REF!</definedName>
    <definedName name="пврьп" localSheetId="3">#REF!</definedName>
    <definedName name="пврьп" localSheetId="4">#REF!</definedName>
    <definedName name="пврьп" localSheetId="7">#REF!</definedName>
    <definedName name="пврьп">#REF!</definedName>
    <definedName name="пврьпв" localSheetId="0">#REF!</definedName>
    <definedName name="пврьпв" localSheetId="1">#REF!</definedName>
    <definedName name="пврьпв" localSheetId="2">#REF!</definedName>
    <definedName name="пврьпв" localSheetId="3">#REF!</definedName>
    <definedName name="пврьпв" localSheetId="4">#REF!</definedName>
    <definedName name="пврьпв" localSheetId="7">#REF!</definedName>
    <definedName name="пврьпв">#REF!</definedName>
    <definedName name="пврьпврь" localSheetId="0">#REF!</definedName>
    <definedName name="пврьпврь" localSheetId="1">#REF!</definedName>
    <definedName name="пврьпврь" localSheetId="2">#REF!</definedName>
    <definedName name="пврьпврь" localSheetId="3">#REF!</definedName>
    <definedName name="пврьпврь" localSheetId="4">#REF!</definedName>
    <definedName name="пврьпврь" localSheetId="7">#REF!</definedName>
    <definedName name="пврьпврь">#REF!</definedName>
    <definedName name="пвСпп" localSheetId="0">#REF!</definedName>
    <definedName name="пвСпп" localSheetId="1">#REF!</definedName>
    <definedName name="пвСпп" localSheetId="2">#REF!</definedName>
    <definedName name="пвСпп" localSheetId="3">#REF!</definedName>
    <definedName name="пвСпп" localSheetId="4">#REF!</definedName>
    <definedName name="пвСпп" localSheetId="7">#REF!</definedName>
    <definedName name="пвСпп">#REF!</definedName>
    <definedName name="пвьрвпрь" localSheetId="0">#REF!</definedName>
    <definedName name="пвьрвпрь" localSheetId="1">#REF!</definedName>
    <definedName name="пвьрвпрь" localSheetId="2">#REF!</definedName>
    <definedName name="пвьрвпрь" localSheetId="3">#REF!</definedName>
    <definedName name="пвьрвпрь" localSheetId="4">#REF!</definedName>
    <definedName name="пвьрвпрь" localSheetId="5">#REF!</definedName>
    <definedName name="пвьрвпрь" localSheetId="7">#REF!</definedName>
    <definedName name="пвьрвпрь">#REF!</definedName>
    <definedName name="пг" localSheetId="0">#REF!</definedName>
    <definedName name="пг" localSheetId="1">#REF!</definedName>
    <definedName name="пг" localSheetId="2">#REF!</definedName>
    <definedName name="пг" localSheetId="3">#REF!</definedName>
    <definedName name="пг" localSheetId="4">#REF!</definedName>
    <definedName name="пг" localSheetId="7">#REF!</definedName>
    <definedName name="пг">#REF!</definedName>
    <definedName name="пгшд" localSheetId="0">#REF!</definedName>
    <definedName name="пгшд" localSheetId="1">#REF!</definedName>
    <definedName name="пгшд" localSheetId="2">#REF!</definedName>
    <definedName name="пгшд" localSheetId="3">#REF!</definedName>
    <definedName name="пгшд" localSheetId="4">#REF!</definedName>
    <definedName name="пгшд" localSheetId="7">#REF!</definedName>
    <definedName name="пгшд">#REF!</definedName>
    <definedName name="пдплд" localSheetId="0">#REF!</definedName>
    <definedName name="пдплд" localSheetId="1">#REF!</definedName>
    <definedName name="пдплд" localSheetId="2">#REF!</definedName>
    <definedName name="пдплд" localSheetId="3">#REF!</definedName>
    <definedName name="пдплд" localSheetId="4">#REF!</definedName>
    <definedName name="пдплд" localSheetId="7">#REF!</definedName>
    <definedName name="пдплд">#REF!</definedName>
    <definedName name="Пензенская_область" localSheetId="0">#REF!</definedName>
    <definedName name="Пензенская_область" localSheetId="1">#REF!</definedName>
    <definedName name="Пензенская_область" localSheetId="2">#REF!</definedName>
    <definedName name="Пензенская_область" localSheetId="3">#REF!</definedName>
    <definedName name="Пензенская_область" localSheetId="4">#REF!</definedName>
    <definedName name="Пензенская_область" localSheetId="7">#REF!</definedName>
    <definedName name="Пензенская_область">#REF!</definedName>
    <definedName name="перв_кат" localSheetId="0">#REF!</definedName>
    <definedName name="перв_кат" localSheetId="1">#REF!</definedName>
    <definedName name="перв_кат" localSheetId="2">#REF!</definedName>
    <definedName name="перв_кат" localSheetId="3">#REF!</definedName>
    <definedName name="перв_кат" localSheetId="4">#REF!</definedName>
    <definedName name="перв_кат" localSheetId="7">#REF!</definedName>
    <definedName name="перв_кат">#REF!</definedName>
    <definedName name="первая_кат" localSheetId="0">#REF!</definedName>
    <definedName name="первая_кат" localSheetId="1">#REF!</definedName>
    <definedName name="первая_кат" localSheetId="2">#REF!</definedName>
    <definedName name="первая_кат" localSheetId="3">#REF!</definedName>
    <definedName name="первая_кат" localSheetId="4">#REF!</definedName>
    <definedName name="первая_кат" localSheetId="7">#REF!</definedName>
    <definedName name="первая_кат">#REF!</definedName>
    <definedName name="первый" localSheetId="0">#REF!</definedName>
    <definedName name="первый" localSheetId="1">#REF!</definedName>
    <definedName name="первый" localSheetId="2">#REF!</definedName>
    <definedName name="первый" localSheetId="3">#REF!</definedName>
    <definedName name="первый" localSheetId="4">#REF!</definedName>
    <definedName name="первый" localSheetId="7">#REF!</definedName>
    <definedName name="первый">#REF!</definedName>
    <definedName name="Пермская_область" localSheetId="0">#REF!</definedName>
    <definedName name="Пермская_область" localSheetId="1">#REF!</definedName>
    <definedName name="Пермская_область" localSheetId="2">#REF!</definedName>
    <definedName name="Пермская_область" localSheetId="3">#REF!</definedName>
    <definedName name="Пермская_область" localSheetId="4">#REF!</definedName>
    <definedName name="Пермская_область" localSheetId="7">#REF!</definedName>
    <definedName name="Пермская_область">#REF!</definedName>
    <definedName name="Пермская_область_1" localSheetId="0">#REF!</definedName>
    <definedName name="Пермская_область_1" localSheetId="1">#REF!</definedName>
    <definedName name="Пермская_область_1" localSheetId="2">#REF!</definedName>
    <definedName name="Пермская_область_1" localSheetId="3">#REF!</definedName>
    <definedName name="Пермская_область_1" localSheetId="4">#REF!</definedName>
    <definedName name="Пермская_область_1" localSheetId="7">#REF!</definedName>
    <definedName name="Пермская_область_1">#REF!</definedName>
    <definedName name="Пи" localSheetId="0">#REF!</definedName>
    <definedName name="Пи" localSheetId="1">#REF!</definedName>
    <definedName name="Пи" localSheetId="2">#REF!</definedName>
    <definedName name="Пи" localSheetId="3">#REF!</definedName>
    <definedName name="Пи" localSheetId="4">#REF!</definedName>
    <definedName name="Пи" localSheetId="5">#REF!</definedName>
    <definedName name="Пи" localSheetId="7">#REF!</definedName>
    <definedName name="Пи">#REF!</definedName>
    <definedName name="Пи_" localSheetId="0">#REF!</definedName>
    <definedName name="Пи_" localSheetId="1">#REF!</definedName>
    <definedName name="Пи_" localSheetId="2">#REF!</definedName>
    <definedName name="Пи_" localSheetId="3">#REF!</definedName>
    <definedName name="Пи_" localSheetId="4">#REF!</definedName>
    <definedName name="Пи_" localSheetId="7">#REF!</definedName>
    <definedName name="Пи_">#REF!</definedName>
    <definedName name="пионер" localSheetId="0">#REF!</definedName>
    <definedName name="пионер" localSheetId="1">#REF!</definedName>
    <definedName name="пионер" localSheetId="2">#REF!</definedName>
    <definedName name="пионер" localSheetId="3">#REF!</definedName>
    <definedName name="пионер" localSheetId="4">#REF!</definedName>
    <definedName name="пионер" localSheetId="7">#REF!</definedName>
    <definedName name="пионер">#REF!</definedName>
    <definedName name="Пкр">#REF!</definedName>
    <definedName name="пл" localSheetId="0">#REF!</definedName>
    <definedName name="пл" localSheetId="1">#REF!</definedName>
    <definedName name="пл" localSheetId="2">#REF!</definedName>
    <definedName name="пл" localSheetId="3">#REF!</definedName>
    <definedName name="пл" localSheetId="4">#REF!</definedName>
    <definedName name="пл" localSheetId="5">#REF!</definedName>
    <definedName name="пл" localSheetId="7">#REF!</definedName>
    <definedName name="пл">#REF!</definedName>
    <definedName name="плдпол" localSheetId="0">#REF!</definedName>
    <definedName name="плдпол" localSheetId="1">#REF!</definedName>
    <definedName name="плдпол" localSheetId="2">#REF!</definedName>
    <definedName name="плдпол" localSheetId="3">#REF!</definedName>
    <definedName name="плдпол" localSheetId="4">#REF!</definedName>
    <definedName name="плдпол" localSheetId="5">#REF!</definedName>
    <definedName name="плдпол" localSheetId="7">#REF!</definedName>
    <definedName name="плдпол">#REF!</definedName>
    <definedName name="плдполд" localSheetId="0">#REF!</definedName>
    <definedName name="плдполд" localSheetId="1">#REF!</definedName>
    <definedName name="плдполд" localSheetId="2">#REF!</definedName>
    <definedName name="плдполд" localSheetId="3">#REF!</definedName>
    <definedName name="плдполд" localSheetId="4">#REF!</definedName>
    <definedName name="плдполд" localSheetId="7">#REF!</definedName>
    <definedName name="плдполд">#REF!</definedName>
    <definedName name="плодолд" localSheetId="0">#REF!</definedName>
    <definedName name="плодолд" localSheetId="1">#REF!</definedName>
    <definedName name="плодолд" localSheetId="2">#REF!</definedName>
    <definedName name="плодолд" localSheetId="3">#REF!</definedName>
    <definedName name="плодолд" localSheetId="4">#REF!</definedName>
    <definedName name="плодолд" localSheetId="7">#REF!</definedName>
    <definedName name="плодолд">#REF!</definedName>
    <definedName name="Площадь" localSheetId="0">#REF!</definedName>
    <definedName name="Площадь" localSheetId="1">#REF!</definedName>
    <definedName name="Площадь" localSheetId="2">#REF!</definedName>
    <definedName name="Площадь" localSheetId="3">#REF!</definedName>
    <definedName name="Площадь" localSheetId="4">#REF!</definedName>
    <definedName name="Площадь" localSheetId="7">#REF!</definedName>
    <definedName name="Площадь">#REF!</definedName>
    <definedName name="Площадь_нелинейных_объектов" localSheetId="0">#REF!</definedName>
    <definedName name="Площадь_нелинейных_объектов" localSheetId="1">#REF!</definedName>
    <definedName name="Площадь_нелинейных_объектов" localSheetId="2">#REF!</definedName>
    <definedName name="Площадь_нелинейных_объектов" localSheetId="3">#REF!</definedName>
    <definedName name="Площадь_нелинейных_объектов" localSheetId="4">#REF!</definedName>
    <definedName name="Площадь_нелинейных_объектов" localSheetId="7">#REF!</definedName>
    <definedName name="Площадь_нелинейных_объектов">#REF!</definedName>
    <definedName name="Площадь_планшетов" localSheetId="0">#REF!</definedName>
    <definedName name="Площадь_планшетов" localSheetId="1">#REF!</definedName>
    <definedName name="Площадь_планшетов" localSheetId="2">#REF!</definedName>
    <definedName name="Площадь_планшетов" localSheetId="3">#REF!</definedName>
    <definedName name="Площадь_планшетов" localSheetId="4">#REF!</definedName>
    <definedName name="Площадь_планшетов" localSheetId="7">#REF!</definedName>
    <definedName name="Площадь_планшетов">#REF!</definedName>
    <definedName name="плыа" localSheetId="0">#REF!</definedName>
    <definedName name="плыа" localSheetId="1">#REF!</definedName>
    <definedName name="плыа" localSheetId="2">#REF!</definedName>
    <definedName name="плыа" localSheetId="3">#REF!</definedName>
    <definedName name="плыа" localSheetId="4">#REF!</definedName>
    <definedName name="плыа" localSheetId="5">#REF!</definedName>
    <definedName name="плыа" localSheetId="7">#REF!</definedName>
    <definedName name="плыа">#REF!</definedName>
    <definedName name="плю" localSheetId="0">#REF!</definedName>
    <definedName name="плю" localSheetId="1">#REF!</definedName>
    <definedName name="плю" localSheetId="2">#REF!</definedName>
    <definedName name="плю" localSheetId="3">#REF!</definedName>
    <definedName name="плю" localSheetId="4">#REF!</definedName>
    <definedName name="плю" localSheetId="7">#REF!</definedName>
    <definedName name="плю">#REF!</definedName>
    <definedName name="по" localSheetId="0">#REF!</definedName>
    <definedName name="по" localSheetId="1">#REF!</definedName>
    <definedName name="по" localSheetId="2">#REF!</definedName>
    <definedName name="по" localSheetId="3">#REF!</definedName>
    <definedName name="по" localSheetId="4">#REF!</definedName>
    <definedName name="по" localSheetId="7">#REF!</definedName>
    <definedName name="по">#REF!</definedName>
    <definedName name="пов" localSheetId="0">#REF!</definedName>
    <definedName name="пов" localSheetId="1">#REF!</definedName>
    <definedName name="пов" localSheetId="2">#REF!</definedName>
    <definedName name="пов" localSheetId="3">#REF!</definedName>
    <definedName name="пов" localSheetId="4">#REF!</definedName>
    <definedName name="пов" localSheetId="5">#REF!</definedName>
    <definedName name="пов" localSheetId="7">#REF!</definedName>
    <definedName name="пов">#REF!</definedName>
    <definedName name="Подгон" localSheetId="0">#REF!</definedName>
    <definedName name="Подгон" localSheetId="1">#REF!</definedName>
    <definedName name="Подгон" localSheetId="2">#REF!</definedName>
    <definedName name="Подгон" localSheetId="3">#REF!</definedName>
    <definedName name="Подгон" localSheetId="4">#REF!</definedName>
    <definedName name="Подгон" localSheetId="5">#REF!</definedName>
    <definedName name="Подгон" localSheetId="7">#REF!</definedName>
    <definedName name="Подгон">#REF!</definedName>
    <definedName name="Подзаголовок" localSheetId="0">#REF!</definedName>
    <definedName name="Подзаголовок" localSheetId="1">#REF!</definedName>
    <definedName name="Подзаголовок" localSheetId="2">#REF!</definedName>
    <definedName name="Подзаголовок" localSheetId="3">#REF!</definedName>
    <definedName name="Подзаголовок" localSheetId="4">#REF!</definedName>
    <definedName name="Подзаголовок" localSheetId="7">#REF!</definedName>
    <definedName name="Подзаголовок">#REF!</definedName>
    <definedName name="подлен" localSheetId="0">#REF!</definedName>
    <definedName name="подлен" localSheetId="1">#REF!</definedName>
    <definedName name="подлен" localSheetId="2">#REF!</definedName>
    <definedName name="подлен" localSheetId="3">#REF!</definedName>
    <definedName name="подлен" localSheetId="4">#REF!</definedName>
    <definedName name="подлен" localSheetId="7">#REF!</definedName>
    <definedName name="подлен">#REF!</definedName>
    <definedName name="подлжддлджд" localSheetId="0">#REF!</definedName>
    <definedName name="подлжддлджд" localSheetId="1">#REF!</definedName>
    <definedName name="подлжддлджд" localSheetId="2">#REF!</definedName>
    <definedName name="подлжддлджд" localSheetId="3">#REF!</definedName>
    <definedName name="подлжддлджд" localSheetId="4">#REF!</definedName>
    <definedName name="подлжддлджд" localSheetId="7">#REF!</definedName>
    <definedName name="подлжддлджд">#REF!</definedName>
    <definedName name="Подпись1" localSheetId="0">#REF!</definedName>
    <definedName name="Подпись1" localSheetId="1">#REF!</definedName>
    <definedName name="Подпись1" localSheetId="2">#REF!</definedName>
    <definedName name="Подпись1" localSheetId="3">#REF!</definedName>
    <definedName name="Подпись1" localSheetId="4">#REF!</definedName>
    <definedName name="Подпись1" localSheetId="7">#REF!</definedName>
    <definedName name="Подпись1">#REF!</definedName>
    <definedName name="Подпись2" localSheetId="0">#REF!</definedName>
    <definedName name="Подпись2" localSheetId="1">#REF!</definedName>
    <definedName name="Подпись2" localSheetId="2">#REF!</definedName>
    <definedName name="Подпись2" localSheetId="3">#REF!</definedName>
    <definedName name="Подпись2" localSheetId="4">#REF!</definedName>
    <definedName name="Подпись2" localSheetId="7">#REF!</definedName>
    <definedName name="Подпись2">#REF!</definedName>
    <definedName name="Подпись3" localSheetId="0">#REF!</definedName>
    <definedName name="Подпись3" localSheetId="1">#REF!</definedName>
    <definedName name="Подпись3" localSheetId="2">#REF!</definedName>
    <definedName name="Подпись3" localSheetId="3">#REF!</definedName>
    <definedName name="Подпись3" localSheetId="4">#REF!</definedName>
    <definedName name="Подпись3" localSheetId="7">#REF!</definedName>
    <definedName name="Подпись3">#REF!</definedName>
    <definedName name="Подпись4" localSheetId="0">#REF!</definedName>
    <definedName name="Подпись4" localSheetId="1">#REF!</definedName>
    <definedName name="Подпись4" localSheetId="2">#REF!</definedName>
    <definedName name="Подпись4" localSheetId="3">#REF!</definedName>
    <definedName name="Подпись4" localSheetId="4">#REF!</definedName>
    <definedName name="Подпись4" localSheetId="7">#REF!</definedName>
    <definedName name="Подпись4">#REF!</definedName>
    <definedName name="Подпись5" localSheetId="0">#REF!</definedName>
    <definedName name="Подпись5" localSheetId="1">#REF!</definedName>
    <definedName name="Подпись5" localSheetId="2">#REF!</definedName>
    <definedName name="Подпись5" localSheetId="3">#REF!</definedName>
    <definedName name="Подпись5" localSheetId="4">#REF!</definedName>
    <definedName name="Подпись5" localSheetId="7">#REF!</definedName>
    <definedName name="Подпись5">#REF!</definedName>
    <definedName name="подста" localSheetId="0">#REF!</definedName>
    <definedName name="подста" localSheetId="1">#REF!</definedName>
    <definedName name="подста" localSheetId="2">#REF!</definedName>
    <definedName name="подста" localSheetId="3">#REF!</definedName>
    <definedName name="подста" localSheetId="4">#REF!</definedName>
    <definedName name="подста" localSheetId="5">#REF!</definedName>
    <definedName name="подста" localSheetId="7">#REF!</definedName>
    <definedName name="подста">#REF!</definedName>
    <definedName name="Покупное_ПО" localSheetId="0">#REF!</definedName>
    <definedName name="Покупное_ПО" localSheetId="1">#REF!</definedName>
    <definedName name="Покупное_ПО" localSheetId="2">#REF!</definedName>
    <definedName name="Покупное_ПО" localSheetId="3">#REF!</definedName>
    <definedName name="Покупное_ПО" localSheetId="4">#REF!</definedName>
    <definedName name="Покупное_ПО" localSheetId="5">#REF!</definedName>
    <definedName name="Покупное_ПО" localSheetId="7">#REF!</definedName>
    <definedName name="Покупное_ПО">#REF!</definedName>
    <definedName name="Покупные" localSheetId="0">#REF!</definedName>
    <definedName name="Покупные" localSheetId="1">#REF!</definedName>
    <definedName name="Покупные" localSheetId="2">#REF!</definedName>
    <definedName name="Покупные" localSheetId="3">#REF!</definedName>
    <definedName name="Покупные" localSheetId="4">#REF!</definedName>
    <definedName name="Покупные" localSheetId="7">#REF!</definedName>
    <definedName name="Покупные">#REF!</definedName>
    <definedName name="Покупные_изделия" localSheetId="0">#REF!</definedName>
    <definedName name="Покупные_изделия" localSheetId="1">#REF!</definedName>
    <definedName name="Покупные_изделия" localSheetId="2">#REF!</definedName>
    <definedName name="Покупные_изделия" localSheetId="3">#REF!</definedName>
    <definedName name="Покупные_изделия" localSheetId="4">#REF!</definedName>
    <definedName name="Покупные_изделия" localSheetId="7">#REF!</definedName>
    <definedName name="Покупные_изделия">#REF!</definedName>
    <definedName name="полд" localSheetId="0">#REF!</definedName>
    <definedName name="полд" localSheetId="1">#REF!</definedName>
    <definedName name="полд" localSheetId="2">#REF!</definedName>
    <definedName name="полд" localSheetId="3">#REF!</definedName>
    <definedName name="полд" localSheetId="4">#REF!</definedName>
    <definedName name="полд" localSheetId="7">#REF!</definedName>
    <definedName name="полд">#REF!</definedName>
    <definedName name="Полевые" localSheetId="0">#REF!</definedName>
    <definedName name="Полевые" localSheetId="1">#REF!</definedName>
    <definedName name="Полевые" localSheetId="2">#REF!</definedName>
    <definedName name="Полевые" localSheetId="3">#REF!</definedName>
    <definedName name="Полевые" localSheetId="4">#REF!</definedName>
    <definedName name="Полевые" localSheetId="7">#REF!</definedName>
    <definedName name="Полевые">#REF!</definedName>
    <definedName name="попр" localSheetId="0">#REF!</definedName>
    <definedName name="попр" localSheetId="1">#REF!</definedName>
    <definedName name="попр" localSheetId="2">#REF!</definedName>
    <definedName name="попр" localSheetId="3">#REF!</definedName>
    <definedName name="попр" localSheetId="4">#REF!</definedName>
    <definedName name="попр" localSheetId="7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0" localSheetId="3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" localSheetId="5">#REF!</definedName>
    <definedName name="Поправочные_коэффициенты_по_письму_Госстроя_от_25.12.90___0" localSheetId="7">#REF!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" localSheetId="2">#REF!</definedName>
    <definedName name="Поправочные_коэффициенты_по_письму_Госстроя_от_25.12.90___0___0" localSheetId="3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" localSheetId="7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" localSheetId="2">#REF!</definedName>
    <definedName name="Поправочные_коэффициенты_по_письму_Госстроя_от_25.12.90___0___0___0" localSheetId="3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" localSheetId="7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0___0" localSheetId="2">#REF!</definedName>
    <definedName name="Поправочные_коэффициенты_по_письму_Госстроя_от_25.12.90___0___0___0___0" localSheetId="3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0___0" localSheetId="7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2" localSheetId="2">#REF!</definedName>
    <definedName name="Поправочные_коэффициенты_по_письму_Госстроя_от_25.12.90___0___0___2" localSheetId="3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2" localSheetId="7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3" localSheetId="2">#REF!</definedName>
    <definedName name="Поправочные_коэффициенты_по_письму_Госстроя_от_25.12.90___0___0___3" localSheetId="3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3" localSheetId="7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0___4" localSheetId="2">#REF!</definedName>
    <definedName name="Поправочные_коэффициенты_по_письму_Госстроя_от_25.12.90___0___0___4" localSheetId="3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0___4" localSheetId="7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" localSheetId="2">#REF!</definedName>
    <definedName name="Поправочные_коэффициенты_по_письму_Госстроя_от_25.12.90___0___1" localSheetId="3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" localSheetId="7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0" localSheetId="2">#REF!</definedName>
    <definedName name="Поправочные_коэффициенты_по_письму_Госстроя_от_25.12.90___0___10" localSheetId="3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0" localSheetId="7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12" localSheetId="2">#REF!</definedName>
    <definedName name="Поправочные_коэффициенты_по_письму_Госстроя_от_25.12.90___0___12" localSheetId="3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12" localSheetId="7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" localSheetId="2">#REF!</definedName>
    <definedName name="Поправочные_коэффициенты_по_письму_Госстроя_от_25.12.90___0___2" localSheetId="3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" localSheetId="7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2___0" localSheetId="2">#REF!</definedName>
    <definedName name="Поправочные_коэффициенты_по_письму_Госстроя_от_25.12.90___0___2___0" localSheetId="3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2___0" localSheetId="7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" localSheetId="2">#REF!</definedName>
    <definedName name="Поправочные_коэффициенты_по_письму_Госстроя_от_25.12.90___0___3" localSheetId="3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" localSheetId="7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3___0" localSheetId="2">#REF!</definedName>
    <definedName name="Поправочные_коэффициенты_по_письму_Госстроя_от_25.12.90___0___3___0" localSheetId="3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3___0" localSheetId="7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4" localSheetId="2">#REF!</definedName>
    <definedName name="Поправочные_коэффициенты_по_письму_Госстроя_от_25.12.90___0___4" localSheetId="3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4" localSheetId="7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5" localSheetId="2">#REF!</definedName>
    <definedName name="Поправочные_коэффициенты_по_письму_Госстроя_от_25.12.90___0___5" localSheetId="3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5" localSheetId="7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6" localSheetId="2">#REF!</definedName>
    <definedName name="Поправочные_коэффициенты_по_письму_Госстроя_от_25.12.90___0___6" localSheetId="3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6" localSheetId="7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0___8" localSheetId="2">#REF!</definedName>
    <definedName name="Поправочные_коэффициенты_по_письму_Госстроя_от_25.12.90___0___8" localSheetId="3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0___8" localSheetId="7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" localSheetId="2">#REF!</definedName>
    <definedName name="Поправочные_коэффициенты_по_письму_Госстроя_от_25.12.90___1" localSheetId="3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" localSheetId="7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0" localSheetId="2">#REF!</definedName>
    <definedName name="Поправочные_коэффициенты_по_письму_Госстроя_от_25.12.90___1___0" localSheetId="3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0" localSheetId="7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___3" localSheetId="2">#REF!</definedName>
    <definedName name="Поправочные_коэффициенты_по_письму_Госстроя_от_25.12.90___1___3" localSheetId="3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___3" localSheetId="7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" localSheetId="2">#REF!</definedName>
    <definedName name="Поправочные_коэффициенты_по_письму_Госстроя_от_25.12.90___10" localSheetId="3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" localSheetId="7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0___0___0" localSheetId="3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0___0" localSheetId="5">#REF!</definedName>
    <definedName name="Поправочные_коэффициенты_по_письму_Госстроя_от_25.12.90___10___0___0" localSheetId="7">#REF!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" localSheetId="2">#REF!</definedName>
    <definedName name="Поправочные_коэффициенты_по_письму_Госстроя_от_25.12.90___10___1" localSheetId="3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" localSheetId="7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0" localSheetId="2">#REF!</definedName>
    <definedName name="Поправочные_коэффициенты_по_письму_Госстроя_от_25.12.90___10___10" localSheetId="3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0" localSheetId="7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0___12" localSheetId="2">#REF!</definedName>
    <definedName name="Поправочные_коэффициенты_по_письму_Госстроя_от_25.12.90___10___12" localSheetId="3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0___12" localSheetId="7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" localSheetId="3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" localSheetId="5">#REF!</definedName>
    <definedName name="Поправочные_коэффициенты_по_письму_Госстроя_от_25.12.90___11" localSheetId="7">#REF!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11___10" localSheetId="3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10" localSheetId="5">#REF!</definedName>
    <definedName name="Поправочные_коэффициенты_по_письму_Госстроя_от_25.12.90___11___10" localSheetId="7">#REF!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2" localSheetId="2">#REF!</definedName>
    <definedName name="Поправочные_коэффициенты_по_письму_Госстроя_от_25.12.90___11___2" localSheetId="3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2" localSheetId="7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4" localSheetId="2">#REF!</definedName>
    <definedName name="Поправочные_коэффициенты_по_письму_Госстроя_от_25.12.90___11___4" localSheetId="3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4" localSheetId="7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6" localSheetId="2">#REF!</definedName>
    <definedName name="Поправочные_коэффициенты_по_письму_Госстроя_от_25.12.90___11___6" localSheetId="3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6" localSheetId="7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11___8" localSheetId="2">#REF!</definedName>
    <definedName name="Поправочные_коэффициенты_по_письму_Госстроя_от_25.12.90___11___8" localSheetId="3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11___8" localSheetId="7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2" localSheetId="3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" localSheetId="5">#REF!</definedName>
    <definedName name="Поправочные_коэффициенты_по_письму_Госстроя_от_25.12.90___2" localSheetId="7">#REF!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" localSheetId="2">#REF!</definedName>
    <definedName name="Поправочные_коэффициенты_по_письму_Госстроя_от_25.12.90___2___0" localSheetId="3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" localSheetId="7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" localSheetId="2">#REF!</definedName>
    <definedName name="Поправочные_коэффициенты_по_письму_Госстроя_от_25.12.90___2___0___0" localSheetId="3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" localSheetId="7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0___0___0" localSheetId="2">#REF!</definedName>
    <definedName name="Поправочные_коэффициенты_по_письму_Госстроя_от_25.12.90___2___0___0___0" localSheetId="3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0___0___0" localSheetId="7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" localSheetId="2">#REF!</definedName>
    <definedName name="Поправочные_коэффициенты_по_письму_Госстроя_от_25.12.90___2___1" localSheetId="3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" localSheetId="7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0" localSheetId="2">#REF!</definedName>
    <definedName name="Поправочные_коэффициенты_по_письму_Госстроя_от_25.12.90___2___10" localSheetId="3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0" localSheetId="7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12" localSheetId="2">#REF!</definedName>
    <definedName name="Поправочные_коэффициенты_по_письму_Госстроя_от_25.12.90___2___12" localSheetId="3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12" localSheetId="7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2" localSheetId="2">#REF!</definedName>
    <definedName name="Поправочные_коэффициенты_по_письму_Госстроя_от_25.12.90___2___2" localSheetId="3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2" localSheetId="7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3" localSheetId="2">#REF!</definedName>
    <definedName name="Поправочные_коэффициенты_по_письму_Госстроя_от_25.12.90___2___3" localSheetId="3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3" localSheetId="7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4" localSheetId="2">#REF!</definedName>
    <definedName name="Поправочные_коэффициенты_по_письму_Госстроя_от_25.12.90___2___4" localSheetId="3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4" localSheetId="7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6" localSheetId="2">#REF!</definedName>
    <definedName name="Поправочные_коэффициенты_по_письму_Госстроя_от_25.12.90___2___6" localSheetId="3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6" localSheetId="7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2___8" localSheetId="2">#REF!</definedName>
    <definedName name="Поправочные_коэффициенты_по_письму_Госстроя_от_25.12.90___2___8" localSheetId="3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2___8" localSheetId="7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" localSheetId="2">#REF!</definedName>
    <definedName name="Поправочные_коэффициенты_по_письму_Госстроя_от_25.12.90___3" localSheetId="3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" localSheetId="7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" localSheetId="2">#REF!</definedName>
    <definedName name="Поправочные_коэффициенты_по_письму_Госстроя_от_25.12.90___3___0" localSheetId="3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" localSheetId="7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0___2" localSheetId="3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0___2" localSheetId="5">#REF!</definedName>
    <definedName name="Поправочные_коэффициенты_по_письму_Госстроя_от_25.12.90___3___0___2" localSheetId="7">#REF!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3___10" localSheetId="3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10" localSheetId="5">#REF!</definedName>
    <definedName name="Поправочные_коэффициенты_по_письму_Госстроя_от_25.12.90___3___10" localSheetId="7">#REF!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2" localSheetId="2">#REF!</definedName>
    <definedName name="Поправочные_коэффициенты_по_письму_Госстроя_от_25.12.90___3___2" localSheetId="3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2" localSheetId="7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3" localSheetId="2">#REF!</definedName>
    <definedName name="Поправочные_коэффициенты_по_письму_Госстроя_от_25.12.90___3___3" localSheetId="3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3" localSheetId="7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4" localSheetId="2">#REF!</definedName>
    <definedName name="Поправочные_коэффициенты_по_письму_Госстроя_от_25.12.90___3___4" localSheetId="3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4" localSheetId="7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6" localSheetId="2">#REF!</definedName>
    <definedName name="Поправочные_коэффициенты_по_письму_Госстроя_от_25.12.90___3___6" localSheetId="3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6" localSheetId="7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3___8" localSheetId="2">#REF!</definedName>
    <definedName name="Поправочные_коэффициенты_по_письму_Госстроя_от_25.12.90___3___8" localSheetId="3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3___8" localSheetId="7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" localSheetId="2">#REF!</definedName>
    <definedName name="Поправочные_коэффициенты_по_письму_Госстроя_от_25.12.90___4" localSheetId="3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" localSheetId="7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4___0___0" localSheetId="3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" localSheetId="5">#REF!</definedName>
    <definedName name="Поправочные_коэффициенты_по_письму_Госстроя_от_25.12.90___4___0___0" localSheetId="7">#REF!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0___0" localSheetId="2">#REF!</definedName>
    <definedName name="Поправочные_коэффициенты_по_письму_Госстроя_от_25.12.90___4___0___0___0" localSheetId="3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0___0" localSheetId="7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2" localSheetId="2">#REF!</definedName>
    <definedName name="Поправочные_коэффициенты_по_письму_Госстроя_от_25.12.90___4___0___2" localSheetId="3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2" localSheetId="7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0___4" localSheetId="2">#REF!</definedName>
    <definedName name="Поправочные_коэффициенты_по_письму_Госстроя_от_25.12.90___4___0___4" localSheetId="3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0___4" localSheetId="7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0" localSheetId="2">#REF!</definedName>
    <definedName name="Поправочные_коэффициенты_по_письму_Госстроя_от_25.12.90___4___10" localSheetId="3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0" localSheetId="7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12" localSheetId="2">#REF!</definedName>
    <definedName name="Поправочные_коэффициенты_по_письму_Госстроя_от_25.12.90___4___12" localSheetId="3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12" localSheetId="7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2" localSheetId="2">#REF!</definedName>
    <definedName name="Поправочные_коэффициенты_по_письму_Госстроя_от_25.12.90___4___2" localSheetId="3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2" localSheetId="7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" localSheetId="2">#REF!</definedName>
    <definedName name="Поправочные_коэффициенты_по_письму_Госстроя_от_25.12.90___4___3" localSheetId="3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" localSheetId="7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3___0" localSheetId="2">#REF!</definedName>
    <definedName name="Поправочные_коэффициенты_по_письму_Госстроя_от_25.12.90___4___3___0" localSheetId="3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3___0" localSheetId="7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4" localSheetId="2">#REF!</definedName>
    <definedName name="Поправочные_коэффициенты_по_письму_Госстроя_от_25.12.90___4___4" localSheetId="3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4" localSheetId="7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6" localSheetId="2">#REF!</definedName>
    <definedName name="Поправочные_коэффициенты_по_письму_Госстроя_от_25.12.90___4___6" localSheetId="3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6" localSheetId="7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4___8" localSheetId="2">#REF!</definedName>
    <definedName name="Поправочные_коэффициенты_по_письму_Госстроя_от_25.12.90___4___8" localSheetId="3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4___8" localSheetId="7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5___0" localSheetId="3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" localSheetId="5">#REF!</definedName>
    <definedName name="Поправочные_коэффициенты_по_письму_Госстроя_от_25.12.90___5___0" localSheetId="7">#REF!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" localSheetId="2">#REF!</definedName>
    <definedName name="Поправочные_коэффициенты_по_письму_Госстроя_от_25.12.90___5___0___0" localSheetId="3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" localSheetId="7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5___0___0___0" localSheetId="2">#REF!</definedName>
    <definedName name="Поправочные_коэффициенты_по_письму_Госстроя_от_25.12.90___5___0___0___0" localSheetId="3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5___0___0___0" localSheetId="7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" localSheetId="2">#REF!</definedName>
    <definedName name="Поправочные_коэффициенты_по_письму_Госстроя_от_25.12.90___6___0" localSheetId="3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" localSheetId="5">#REF!</definedName>
    <definedName name="Поправочные_коэффициенты_по_письму_Госстроя_от_25.12.90___6___0" localSheetId="7">#REF!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" localSheetId="2">#REF!</definedName>
    <definedName name="Поправочные_коэффициенты_по_письму_Госстроя_от_25.12.90___6___0___0" localSheetId="3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" localSheetId="7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0___0___0" localSheetId="2">#REF!</definedName>
    <definedName name="Поправочные_коэффициенты_по_письму_Госстроя_от_25.12.90___6___0___0___0" localSheetId="3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0___0___0" localSheetId="7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" localSheetId="2">#REF!</definedName>
    <definedName name="Поправочные_коэффициенты_по_письму_Госстроя_от_25.12.90___6___1" localSheetId="3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" localSheetId="7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0" localSheetId="2">#REF!</definedName>
    <definedName name="Поправочные_коэффициенты_по_письму_Госстроя_от_25.12.90___6___10" localSheetId="3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0" localSheetId="7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12" localSheetId="2">#REF!</definedName>
    <definedName name="Поправочные_коэффициенты_по_письму_Госстроя_от_25.12.90___6___12" localSheetId="3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12" localSheetId="7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2" localSheetId="2">#REF!</definedName>
    <definedName name="Поправочные_коэффициенты_по_письму_Госстроя_от_25.12.90___6___2" localSheetId="3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2" localSheetId="7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4" localSheetId="2">#REF!</definedName>
    <definedName name="Поправочные_коэффициенты_по_письму_Госстроя_от_25.12.90___6___4" localSheetId="3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4" localSheetId="7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6" localSheetId="2">#REF!</definedName>
    <definedName name="Поправочные_коэффициенты_по_письму_Госстроя_от_25.12.90___6___6" localSheetId="3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6" localSheetId="7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6___8" localSheetId="2">#REF!</definedName>
    <definedName name="Поправочные_коэффициенты_по_письму_Госстроя_от_25.12.90___6___8" localSheetId="3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6___8" localSheetId="7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" localSheetId="2">#REF!</definedName>
    <definedName name="Поправочные_коэффициенты_по_письму_Госстроя_от_25.12.90___7" localSheetId="3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" localSheetId="7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0" localSheetId="2">#REF!</definedName>
    <definedName name="Поправочные_коэффициенты_по_письму_Госстроя_от_25.12.90___7___0" localSheetId="3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0" localSheetId="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10" localSheetId="2">#REF!</definedName>
    <definedName name="Поправочные_коэффициенты_по_письму_Госстроя_от_25.12.90___7___10" localSheetId="3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10" localSheetId="7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2" localSheetId="2">#REF!</definedName>
    <definedName name="Поправочные_коэффициенты_по_письму_Госстроя_от_25.12.90___7___2" localSheetId="3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2" localSheetId="7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4" localSheetId="2">#REF!</definedName>
    <definedName name="Поправочные_коэффициенты_по_письму_Госстроя_от_25.12.90___7___4" localSheetId="3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4" localSheetId="7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6" localSheetId="2">#REF!</definedName>
    <definedName name="Поправочные_коэффициенты_по_письму_Госстроя_от_25.12.90___7___6" localSheetId="3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6" localSheetId="7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7___8" localSheetId="2">#REF!</definedName>
    <definedName name="Поправочные_коэффициенты_по_письму_Госстроя_от_25.12.90___7___8" localSheetId="3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7___8" localSheetId="7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" localSheetId="2">#REF!</definedName>
    <definedName name="Поправочные_коэффициенты_по_письму_Госстроя_от_25.12.90___8" localSheetId="3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" localSheetId="7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" localSheetId="2">#REF!</definedName>
    <definedName name="Поправочные_коэффициенты_по_письму_Госстроя_от_25.12.90___8___0" localSheetId="3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" localSheetId="7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" localSheetId="2">#REF!</definedName>
    <definedName name="Поправочные_коэффициенты_по_письму_Госстроя_от_25.12.90___8___0___0" localSheetId="3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" localSheetId="7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0___0___0" localSheetId="2">#REF!</definedName>
    <definedName name="Поправочные_коэффициенты_по_письму_Госстроя_от_25.12.90___8___0___0___0" localSheetId="3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0___0___0" localSheetId="7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" localSheetId="2">#REF!</definedName>
    <definedName name="Поправочные_коэффициенты_по_письму_Госстроя_от_25.12.90___8___1" localSheetId="3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" localSheetId="7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0" localSheetId="2">#REF!</definedName>
    <definedName name="Поправочные_коэффициенты_по_письму_Госстроя_от_25.12.90___8___10" localSheetId="3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0" localSheetId="7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12" localSheetId="2">#REF!</definedName>
    <definedName name="Поправочные_коэффициенты_по_письму_Госстроя_от_25.12.90___8___12" localSheetId="3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12" localSheetId="7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2" localSheetId="2">#REF!</definedName>
    <definedName name="Поправочные_коэффициенты_по_письму_Госстроя_от_25.12.90___8___2" localSheetId="3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2" localSheetId="7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4" localSheetId="2">#REF!</definedName>
    <definedName name="Поправочные_коэффициенты_по_письму_Госстроя_от_25.12.90___8___4" localSheetId="3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4" localSheetId="7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6" localSheetId="2">#REF!</definedName>
    <definedName name="Поправочные_коэффициенты_по_письму_Госстроя_от_25.12.90___8___6" localSheetId="3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6" localSheetId="7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8___8" localSheetId="2">#REF!</definedName>
    <definedName name="Поправочные_коэффициенты_по_письму_Госстроя_от_25.12.90___8___8" localSheetId="3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8___8" localSheetId="7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" localSheetId="2">#REF!</definedName>
    <definedName name="Поправочные_коэффициенты_по_письму_Госстроя_от_25.12.90___9" localSheetId="3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" localSheetId="7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" localSheetId="2">#REF!</definedName>
    <definedName name="Поправочные_коэффициенты_по_письму_Госстроя_от_25.12.90___9___0" localSheetId="3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" localSheetId="7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" localSheetId="2">#REF!</definedName>
    <definedName name="Поправочные_коэффициенты_по_письму_Госстроя_от_25.12.90___9___0___0" localSheetId="3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" localSheetId="7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0___0___0" localSheetId="2">#REF!</definedName>
    <definedName name="Поправочные_коэффициенты_по_письму_Госстроя_от_25.12.90___9___0___0___0" localSheetId="3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0___0___0" localSheetId="7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10" localSheetId="2">#REF!</definedName>
    <definedName name="Поправочные_коэффициенты_по_письму_Госстроя_от_25.12.90___9___10" localSheetId="3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10" localSheetId="7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2" localSheetId="2">#REF!</definedName>
    <definedName name="Поправочные_коэффициенты_по_письму_Госстроя_от_25.12.90___9___2" localSheetId="3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2" localSheetId="7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4" localSheetId="2">#REF!</definedName>
    <definedName name="Поправочные_коэффициенты_по_письму_Госстроя_от_25.12.90___9___4" localSheetId="3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4" localSheetId="7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6" localSheetId="2">#REF!</definedName>
    <definedName name="Поправочные_коэффициенты_по_письму_Госстроя_от_25.12.90___9___6" localSheetId="3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6" localSheetId="7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 localSheetId="0">#REF!</definedName>
    <definedName name="Поправочные_коэффициенты_по_письму_Госстроя_от_25.12.90___9___8" localSheetId="1">#REF!</definedName>
    <definedName name="Поправочные_коэффициенты_по_письму_Госстроя_от_25.12.90___9___8" localSheetId="2">#REF!</definedName>
    <definedName name="Поправочные_коэффициенты_по_письму_Госстроя_от_25.12.90___9___8" localSheetId="3">#REF!</definedName>
    <definedName name="Поправочные_коэффициенты_по_письму_Госстроя_от_25.12.90___9___8" localSheetId="4">#REF!</definedName>
    <definedName name="Поправочные_коэффициенты_по_письму_Госстроя_от_25.12.90___9___8" localSheetId="7">#REF!</definedName>
    <definedName name="Поправочные_коэффициенты_по_письму_Госстроя_от_25.12.90___9___8">#REF!</definedName>
    <definedName name="пордолд" localSheetId="0">#REF!</definedName>
    <definedName name="пордолд" localSheetId="1">#REF!</definedName>
    <definedName name="пордолд" localSheetId="2">#REF!</definedName>
    <definedName name="пордолд" localSheetId="3">#REF!</definedName>
    <definedName name="пордолд" localSheetId="4">#REF!</definedName>
    <definedName name="пордолд" localSheetId="7">#REF!</definedName>
    <definedName name="пордолд">#REF!</definedName>
    <definedName name="ПотериНорма" localSheetId="3">#REF!</definedName>
    <definedName name="ПотериНорма" localSheetId="4">#REF!</definedName>
    <definedName name="ПотериНорма" localSheetId="5">#REF!</definedName>
    <definedName name="ПотериНорма" localSheetId="6">#REF!</definedName>
    <definedName name="ПотериНорма">#REF!</definedName>
    <definedName name="ПотериФакт" localSheetId="3">#REF!</definedName>
    <definedName name="ПотериФакт" localSheetId="4">#REF!</definedName>
    <definedName name="ПотериФакт" localSheetId="5">#REF!</definedName>
    <definedName name="ПотериФакт" localSheetId="6">#REF!</definedName>
    <definedName name="ПотериФакт">#REF!</definedName>
    <definedName name="поток2" localSheetId="0">#REF!</definedName>
    <definedName name="поток2" localSheetId="1">#REF!</definedName>
    <definedName name="поток2" localSheetId="2">#REF!</definedName>
    <definedName name="поток2" localSheetId="3">#REF!</definedName>
    <definedName name="поток2" localSheetId="4">#REF!</definedName>
    <definedName name="поток2" localSheetId="7">#REF!</definedName>
    <definedName name="поток2">#REF!</definedName>
    <definedName name="пп" localSheetId="0">#REF!</definedName>
    <definedName name="пп" localSheetId="1">#REF!</definedName>
    <definedName name="пп" localSheetId="2">#REF!</definedName>
    <definedName name="пп" localSheetId="13">#REF!</definedName>
    <definedName name="пп" localSheetId="14">#REF!</definedName>
    <definedName name="пп" localSheetId="3">#REF!</definedName>
    <definedName name="пп" localSheetId="4">#REF!</definedName>
    <definedName name="пп" localSheetId="5">#REF!</definedName>
    <definedName name="пп" localSheetId="7">#REF!</definedName>
    <definedName name="пп">#REF!</definedName>
    <definedName name="ппвьпр" localSheetId="0">#REF!</definedName>
    <definedName name="ппвьпр" localSheetId="1">#REF!</definedName>
    <definedName name="ппвьпр" localSheetId="2">#REF!</definedName>
    <definedName name="ппвьпр" localSheetId="3">#REF!</definedName>
    <definedName name="ппвьпр" localSheetId="4">#REF!</definedName>
    <definedName name="ппвьпр" localSheetId="7">#REF!</definedName>
    <definedName name="ппвьпр">#REF!</definedName>
    <definedName name="ппп" localSheetId="0">#REF!</definedName>
    <definedName name="ппп" localSheetId="1">#REF!</definedName>
    <definedName name="ппп" localSheetId="2">#REF!</definedName>
    <definedName name="ппп" localSheetId="13">#REF!</definedName>
    <definedName name="ппп" localSheetId="14">#REF!</definedName>
    <definedName name="ппп" localSheetId="3">#REF!</definedName>
    <definedName name="ппп" localSheetId="4">#REF!</definedName>
    <definedName name="ппп" localSheetId="7">#REF!</definedName>
    <definedName name="ппп" localSheetId="11">#REF!</definedName>
    <definedName name="ппп">#REF!</definedName>
    <definedName name="пппппппппппппппппппппппа" localSheetId="0">#REF!</definedName>
    <definedName name="пппппппппппппппппппппппа" localSheetId="1">#REF!</definedName>
    <definedName name="пппппппппппппппппппппппа" localSheetId="2">#REF!</definedName>
    <definedName name="пппппппппппппппппппппппа" localSheetId="3">#REF!</definedName>
    <definedName name="пппппппппппппппппппппппа" localSheetId="4">#REF!</definedName>
    <definedName name="пппппппппппппппппппппппа" localSheetId="5">#REF!</definedName>
    <definedName name="пппппппппппппппппппппппа" localSheetId="7">#REF!</definedName>
    <definedName name="пппппппппппппппппппппппа">#REF!</definedName>
    <definedName name="ПР" localSheetId="0">#REF!</definedName>
    <definedName name="ПР" localSheetId="1">#REF!</definedName>
    <definedName name="ПР" localSheetId="2">#REF!</definedName>
    <definedName name="ПР" localSheetId="3">#REF!</definedName>
    <definedName name="ПР" localSheetId="4">#REF!</definedName>
    <definedName name="ПР" localSheetId="7">#REF!</definedName>
    <definedName name="ПР">#REF!</definedName>
    <definedName name="правоп" localSheetId="0">#REF!</definedName>
    <definedName name="правоп" localSheetId="1">#REF!</definedName>
    <definedName name="правоп" localSheetId="2">#REF!</definedName>
    <definedName name="правоп" localSheetId="3">#REF!</definedName>
    <definedName name="правоп" localSheetId="4">#REF!</definedName>
    <definedName name="правоп" localSheetId="7">#REF!</definedName>
    <definedName name="правоп">#REF!</definedName>
    <definedName name="прд" localSheetId="0">#REF!</definedName>
    <definedName name="прд" localSheetId="1">#REF!</definedName>
    <definedName name="прд" localSheetId="2">#REF!</definedName>
    <definedName name="прд" localSheetId="3">#REF!</definedName>
    <definedName name="прд" localSheetId="4">#REF!</definedName>
    <definedName name="прд" localSheetId="5">#REF!</definedName>
    <definedName name="прд" localSheetId="7">#REF!</definedName>
    <definedName name="прд">#REF!</definedName>
    <definedName name="прдо" localSheetId="0">#REF!</definedName>
    <definedName name="прдо" localSheetId="1">#REF!</definedName>
    <definedName name="прдо" localSheetId="2">#REF!</definedName>
    <definedName name="прдо" localSheetId="3">#REF!</definedName>
    <definedName name="прдо" localSheetId="4">#REF!</definedName>
    <definedName name="прдо" localSheetId="7">#REF!</definedName>
    <definedName name="прдо">#REF!</definedName>
    <definedName name="прер" localSheetId="0">#REF!</definedName>
    <definedName name="прер" localSheetId="1">#REF!</definedName>
    <definedName name="прер" localSheetId="2">#REF!</definedName>
    <definedName name="прер" localSheetId="3">#REF!</definedName>
    <definedName name="прер" localSheetId="4">#REF!</definedName>
    <definedName name="прер" localSheetId="7">#REF!</definedName>
    <definedName name="прер">#REF!</definedName>
    <definedName name="прибыль" localSheetId="0">#REF!</definedName>
    <definedName name="прибыль" localSheetId="1">#REF!</definedName>
    <definedName name="прибыль" localSheetId="2">#REF!</definedName>
    <definedName name="прибыль" localSheetId="3">#REF!</definedName>
    <definedName name="прибыль" localSheetId="4">#REF!</definedName>
    <definedName name="прибыль" localSheetId="5">#REF!</definedName>
    <definedName name="прибыль" localSheetId="7">#REF!</definedName>
    <definedName name="прибыль">#REF!</definedName>
    <definedName name="Прибыль_RAB" localSheetId="3">#REF!</definedName>
    <definedName name="Прибыль_RAB" localSheetId="4">#REF!</definedName>
    <definedName name="Прибыль_RAB">#REF!</definedName>
    <definedName name="Прибыль_Масса" localSheetId="3">#REF!</definedName>
    <definedName name="Прибыль_Масса" localSheetId="4">#REF!</definedName>
    <definedName name="Прибыль_Масса">#REF!</definedName>
    <definedName name="Прибыль_Метод" localSheetId="3">#REF!</definedName>
    <definedName name="Прибыль_Метод" localSheetId="4">#REF!</definedName>
    <definedName name="Прибыль_Метод">#REF!</definedName>
    <definedName name="Прибыль_ПроцентОС" localSheetId="3">#REF!</definedName>
    <definedName name="Прибыль_ПроцентОС" localSheetId="4">#REF!</definedName>
    <definedName name="Прибыль_ПроцентОС">#REF!</definedName>
    <definedName name="Прибыль_ПроцентСС" localSheetId="3">#REF!</definedName>
    <definedName name="Прибыль_ПроцентСС" localSheetId="4">#REF!</definedName>
    <definedName name="Прибыль_ПроцентСС">#REF!</definedName>
    <definedName name="Прибыль_ФД" localSheetId="3">#REF!</definedName>
    <definedName name="Прибыль_ФД" localSheetId="4">#REF!</definedName>
    <definedName name="Прибыль_ФД">#REF!</definedName>
    <definedName name="Прикладное_ПО" localSheetId="0">#REF!</definedName>
    <definedName name="Прикладное_ПО" localSheetId="1">#REF!</definedName>
    <definedName name="Прикладное_ПО" localSheetId="2">#REF!</definedName>
    <definedName name="Прикладное_ПО" localSheetId="3">#REF!</definedName>
    <definedName name="Прикладное_ПО" localSheetId="4">#REF!</definedName>
    <definedName name="Прикладное_ПО" localSheetId="7">#REF!</definedName>
    <definedName name="Прикладное_ПО">#REF!</definedName>
    <definedName name="Прилож" localSheetId="0">#REF!</definedName>
    <definedName name="Прилож" localSheetId="1">#REF!</definedName>
    <definedName name="Прилож" localSheetId="2">#REF!</definedName>
    <definedName name="Прилож" localSheetId="3">#REF!</definedName>
    <definedName name="Прилож" localSheetId="4">#REF!</definedName>
    <definedName name="Прилож" localSheetId="7">#REF!</definedName>
    <definedName name="Прилож">#REF!</definedName>
    <definedName name="Приморский_край" localSheetId="0">#REF!</definedName>
    <definedName name="Приморский_край" localSheetId="1">#REF!</definedName>
    <definedName name="Приморский_край" localSheetId="2">#REF!</definedName>
    <definedName name="Приморский_край" localSheetId="3">#REF!</definedName>
    <definedName name="Приморский_край" localSheetId="4">#REF!</definedName>
    <definedName name="Приморский_край" localSheetId="5">#REF!</definedName>
    <definedName name="Приморский_край" localSheetId="7">#REF!</definedName>
    <definedName name="Приморский_край">#REF!</definedName>
    <definedName name="Приморский_край_1" localSheetId="0">#REF!</definedName>
    <definedName name="Приморский_край_1" localSheetId="1">#REF!</definedName>
    <definedName name="Приморский_край_1" localSheetId="2">#REF!</definedName>
    <definedName name="Приморский_край_1" localSheetId="3">#REF!</definedName>
    <definedName name="Приморский_край_1" localSheetId="4">#REF!</definedName>
    <definedName name="Приморский_край_1" localSheetId="7">#REF!</definedName>
    <definedName name="Приморский_край_1">#REF!</definedName>
    <definedName name="приоб" localSheetId="3">#REF!</definedName>
    <definedName name="приоб" localSheetId="4">#REF!</definedName>
    <definedName name="приоб">#REF!</definedName>
    <definedName name="приобр" localSheetId="3">#REF!</definedName>
    <definedName name="приобр" localSheetId="4">#REF!</definedName>
    <definedName name="приобр">#REF!</definedName>
    <definedName name="прл" localSheetId="0">#REF!</definedName>
    <definedName name="прл" localSheetId="1">#REF!</definedName>
    <definedName name="прл" localSheetId="2">#REF!</definedName>
    <definedName name="прл" localSheetId="3">#REF!</definedName>
    <definedName name="прл" localSheetId="4">#REF!</definedName>
    <definedName name="прл" localSheetId="5">#REF!</definedName>
    <definedName name="прл" localSheetId="7">#REF!</definedName>
    <definedName name="прл">#REF!</definedName>
    <definedName name="прлв" localSheetId="0">#REF!</definedName>
    <definedName name="прлв" localSheetId="1">#REF!</definedName>
    <definedName name="прлв" localSheetId="2">#REF!</definedName>
    <definedName name="прлв" localSheetId="3">#REF!</definedName>
    <definedName name="прлв" localSheetId="4">#REF!</definedName>
    <definedName name="прлв" localSheetId="7">#REF!</definedName>
    <definedName name="прлв">#REF!</definedName>
    <definedName name="прлвпрл" localSheetId="0">#REF!</definedName>
    <definedName name="прлвпрл" localSheetId="1">#REF!</definedName>
    <definedName name="прлвпрл" localSheetId="2">#REF!</definedName>
    <definedName name="прлвпрл" localSheetId="3">#REF!</definedName>
    <definedName name="прлвпрл" localSheetId="4">#REF!</definedName>
    <definedName name="прлвпрл" localSheetId="7">#REF!</definedName>
    <definedName name="прлвпрл">#REF!</definedName>
    <definedName name="прлпврл" localSheetId="0">#REF!</definedName>
    <definedName name="прлпврл" localSheetId="1">#REF!</definedName>
    <definedName name="прлпврл" localSheetId="2">#REF!</definedName>
    <definedName name="прлпврл" localSheetId="3">#REF!</definedName>
    <definedName name="прлпврл" localSheetId="4">#REF!</definedName>
    <definedName name="прлпврл" localSheetId="7">#REF!</definedName>
    <definedName name="прлпврл">#REF!</definedName>
    <definedName name="прлпр" localSheetId="0">#REF!</definedName>
    <definedName name="прлпр" localSheetId="1">#REF!</definedName>
    <definedName name="прлпр" localSheetId="2">#REF!</definedName>
    <definedName name="прлпр" localSheetId="3">#REF!</definedName>
    <definedName name="прлпр" localSheetId="4">#REF!</definedName>
    <definedName name="прлпр" localSheetId="7">#REF!</definedName>
    <definedName name="прлпр">#REF!</definedName>
    <definedName name="прльп" localSheetId="0">#REF!</definedName>
    <definedName name="прльп" localSheetId="1">#REF!</definedName>
    <definedName name="прльп" localSheetId="2">#REF!</definedName>
    <definedName name="прльп" localSheetId="3">#REF!</definedName>
    <definedName name="прльп" localSheetId="4">#REF!</definedName>
    <definedName name="прльп" localSheetId="7">#REF!</definedName>
    <definedName name="прльп">#REF!</definedName>
    <definedName name="про" localSheetId="0">#REF!</definedName>
    <definedName name="про" localSheetId="1">#REF!</definedName>
    <definedName name="про" localSheetId="2">#REF!</definedName>
    <definedName name="про" localSheetId="3">#REF!</definedName>
    <definedName name="про" localSheetId="4">#REF!</definedName>
    <definedName name="про" localSheetId="7">#REF!</definedName>
    <definedName name="про">#REF!</definedName>
    <definedName name="пробная" localSheetId="0">#REF!</definedName>
    <definedName name="пробная" localSheetId="1">#REF!</definedName>
    <definedName name="пробная" localSheetId="2">#REF!</definedName>
    <definedName name="пробная" localSheetId="3">#REF!</definedName>
    <definedName name="пробная" localSheetId="4">#REF!</definedName>
    <definedName name="пробная" localSheetId="7">#REF!</definedName>
    <definedName name="пробная">#REF!</definedName>
    <definedName name="Проверил" localSheetId="0">#REF!</definedName>
    <definedName name="Проверил" localSheetId="1">#REF!</definedName>
    <definedName name="Проверил" localSheetId="2">#REF!</definedName>
    <definedName name="Проверил" localSheetId="3">#REF!</definedName>
    <definedName name="Проверил" localSheetId="4">#REF!</definedName>
    <definedName name="Проверил" localSheetId="7">#REF!</definedName>
    <definedName name="Проверил">#REF!</definedName>
    <definedName name="провпо" localSheetId="0">#REF!</definedName>
    <definedName name="провпо" localSheetId="1">#REF!</definedName>
    <definedName name="провпо" localSheetId="2">#REF!</definedName>
    <definedName name="провпо" localSheetId="3">#REF!</definedName>
    <definedName name="провпо" localSheetId="4">#REF!</definedName>
    <definedName name="провпо" localSheetId="7">#REF!</definedName>
    <definedName name="провпо">#REF!</definedName>
    <definedName name="проект" localSheetId="0">#REF!</definedName>
    <definedName name="проект" localSheetId="1">#REF!</definedName>
    <definedName name="проект" localSheetId="2">#REF!</definedName>
    <definedName name="проект" localSheetId="3">#REF!</definedName>
    <definedName name="проект" localSheetId="4">#REF!</definedName>
    <definedName name="проект" localSheetId="5">#REF!</definedName>
    <definedName name="проект" localSheetId="7">#REF!</definedName>
    <definedName name="проект">#REF!</definedName>
    <definedName name="проект2" localSheetId="3">#REF!</definedName>
    <definedName name="проект2" localSheetId="4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3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7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 localSheetId="0">#REF!</definedName>
    <definedName name="пролоддошщ" localSheetId="1">#REF!</definedName>
    <definedName name="пролоддошщ" localSheetId="2">#REF!</definedName>
    <definedName name="пролоддошщ" localSheetId="3">#REF!</definedName>
    <definedName name="пролоддошщ" localSheetId="4">#REF!</definedName>
    <definedName name="пролоддошщ" localSheetId="5">#REF!</definedName>
    <definedName name="пролоддошщ" localSheetId="7">#REF!</definedName>
    <definedName name="пролоддошщ">#REF!</definedName>
    <definedName name="Промбезоп" localSheetId="0">#REF!</definedName>
    <definedName name="Промбезоп" localSheetId="1">#REF!</definedName>
    <definedName name="Промбезоп" localSheetId="2">#REF!</definedName>
    <definedName name="Промбезоп" localSheetId="3">#REF!</definedName>
    <definedName name="Промбезоп" localSheetId="4">#REF!</definedName>
    <definedName name="Промбезоп" localSheetId="5">#REF!</definedName>
    <definedName name="Промбезоп" localSheetId="7">#REF!</definedName>
    <definedName name="Промбезоп">#REF!</definedName>
    <definedName name="Промышленная" localSheetId="0">#REF!</definedName>
    <definedName name="Промышленная" localSheetId="1">#REF!</definedName>
    <definedName name="Промышленная" localSheetId="2">#REF!</definedName>
    <definedName name="Промышленная" localSheetId="3">#REF!</definedName>
    <definedName name="Промышленная" localSheetId="4">#REF!</definedName>
    <definedName name="Промышленная" localSheetId="7">#REF!</definedName>
    <definedName name="Промышленная">#REF!</definedName>
    <definedName name="пропр" localSheetId="0">#REF!</definedName>
    <definedName name="пропр" localSheetId="1">#REF!</definedName>
    <definedName name="пропр" localSheetId="2">#REF!</definedName>
    <definedName name="пропр" localSheetId="3">#REF!</definedName>
    <definedName name="пропр" localSheetId="4">#REF!</definedName>
    <definedName name="пропр" localSheetId="5">#REF!</definedName>
    <definedName name="пропр" localSheetId="7">#REF!</definedName>
    <definedName name="пропр">#REF!</definedName>
    <definedName name="пропропрспро" localSheetId="3">#REF!</definedName>
    <definedName name="пропропрспро" localSheetId="4">#REF!</definedName>
    <definedName name="пропропрспро">#REF!</definedName>
    <definedName name="Прот">#REF!</definedName>
    <definedName name="протоколРМВК" localSheetId="0">#REF!</definedName>
    <definedName name="протоколРМВК" localSheetId="1">#REF!</definedName>
    <definedName name="протоколРМВК" localSheetId="2">#REF!</definedName>
    <definedName name="протоколРМВК" localSheetId="3">#REF!</definedName>
    <definedName name="протоколРМВК" localSheetId="4">#REF!</definedName>
    <definedName name="протоколРМВК" localSheetId="5">#REF!</definedName>
    <definedName name="протоколРМВК" localSheetId="7">#REF!</definedName>
    <definedName name="протоколРМВК">#REF!</definedName>
    <definedName name="прочие" localSheetId="0">#REF!</definedName>
    <definedName name="прочие" localSheetId="1">#REF!</definedName>
    <definedName name="прочие" localSheetId="2">#REF!</definedName>
    <definedName name="прочие" localSheetId="3">#REF!</definedName>
    <definedName name="прочие" localSheetId="4">#REF!</definedName>
    <definedName name="прочие" localSheetId="7">#REF!</definedName>
    <definedName name="прочие">#REF!</definedName>
    <definedName name="Прочие_затраты_в_базисных_ценах" localSheetId="0">#REF!</definedName>
    <definedName name="Прочие_затраты_в_базисных_ценах" localSheetId="1">#REF!</definedName>
    <definedName name="Прочие_затраты_в_базисных_ценах" localSheetId="2">#REF!</definedName>
    <definedName name="Прочие_затраты_в_базисных_ценах" localSheetId="3">#REF!</definedName>
    <definedName name="Прочие_затраты_в_базисных_ценах" localSheetId="4">#REF!</definedName>
    <definedName name="Прочие_затраты_в_базисных_ценах" localSheetId="7">#REF!</definedName>
    <definedName name="Прочие_затраты_в_базисных_ценах">#REF!</definedName>
    <definedName name="Прочие_работы" localSheetId="0">#REF!</definedName>
    <definedName name="Прочие_работы" localSheetId="1">#REF!</definedName>
    <definedName name="Прочие_работы" localSheetId="2">#REF!</definedName>
    <definedName name="Прочие_работы" localSheetId="3">#REF!</definedName>
    <definedName name="Прочие_работы" localSheetId="4">#REF!</definedName>
    <definedName name="Прочие_работы" localSheetId="5">#REF!</definedName>
    <definedName name="Прочие_работы" localSheetId="7">#REF!</definedName>
    <definedName name="Прочие_работы">#REF!</definedName>
    <definedName name="прпр_1" localSheetId="0">#REF!</definedName>
    <definedName name="прпр_1" localSheetId="1">#REF!</definedName>
    <definedName name="прпр_1" localSheetId="2">#REF!</definedName>
    <definedName name="прпр_1" localSheetId="3">#REF!</definedName>
    <definedName name="прпр_1" localSheetId="4">#REF!</definedName>
    <definedName name="прпр_1" localSheetId="5">#REF!</definedName>
    <definedName name="прпр_1" localSheetId="7">#REF!</definedName>
    <definedName name="прпр_1">#REF!</definedName>
    <definedName name="пртпр" localSheetId="0">#REF!</definedName>
    <definedName name="пртпр" localSheetId="1">#REF!</definedName>
    <definedName name="пртпр" localSheetId="2">#REF!</definedName>
    <definedName name="пртпр" localSheetId="3">#REF!</definedName>
    <definedName name="пртпр" localSheetId="4">#REF!</definedName>
    <definedName name="пртпр" localSheetId="7">#REF!</definedName>
    <definedName name="пртпр">#REF!</definedName>
    <definedName name="прч" localSheetId="0">#REF!</definedName>
    <definedName name="прч" localSheetId="1">#REF!</definedName>
    <definedName name="прч" localSheetId="2">#REF!</definedName>
    <definedName name="прч" localSheetId="3">#REF!</definedName>
    <definedName name="прч" localSheetId="4">#REF!</definedName>
    <definedName name="прч" localSheetId="7">#REF!</definedName>
    <definedName name="прч">#REF!</definedName>
    <definedName name="прь" localSheetId="0">#REF!</definedName>
    <definedName name="прь" localSheetId="1">#REF!</definedName>
    <definedName name="прь" localSheetId="2">#REF!</definedName>
    <definedName name="прь" localSheetId="3">#REF!</definedName>
    <definedName name="прь" localSheetId="4">#REF!</definedName>
    <definedName name="прь" localSheetId="7">#REF!</definedName>
    <definedName name="прь">#REF!</definedName>
    <definedName name="прьв" localSheetId="0">#REF!</definedName>
    <definedName name="прьв" localSheetId="1">#REF!</definedName>
    <definedName name="прьв" localSheetId="2">#REF!</definedName>
    <definedName name="прьв" localSheetId="3">#REF!</definedName>
    <definedName name="прьв" localSheetId="4">#REF!</definedName>
    <definedName name="прьв" localSheetId="7">#REF!</definedName>
    <definedName name="прьв">#REF!</definedName>
    <definedName name="прьто" localSheetId="0">#REF!</definedName>
    <definedName name="прьто" localSheetId="1">#REF!</definedName>
    <definedName name="прьто" localSheetId="2">#REF!</definedName>
    <definedName name="прьто" localSheetId="3">#REF!</definedName>
    <definedName name="прьто" localSheetId="4">#REF!</definedName>
    <definedName name="прьто" localSheetId="5">#REF!</definedName>
    <definedName name="прьто" localSheetId="7">#REF!</definedName>
    <definedName name="прьто">#REF!</definedName>
    <definedName name="пс" localSheetId="0">#REF!</definedName>
    <definedName name="пс" localSheetId="1">#REF!</definedName>
    <definedName name="пс" localSheetId="2">#REF!</definedName>
    <definedName name="пс" localSheetId="3">#REF!</definedName>
    <definedName name="пс" localSheetId="4">#REF!</definedName>
    <definedName name="пс" localSheetId="7">#REF!</definedName>
    <definedName name="пс">#REF!</definedName>
    <definedName name="пс40" localSheetId="0">#REF!</definedName>
    <definedName name="пс40" localSheetId="1">#REF!</definedName>
    <definedName name="пс40" localSheetId="2">#REF!</definedName>
    <definedName name="пс40" localSheetId="3">#REF!</definedName>
    <definedName name="пс40" localSheetId="4">#REF!</definedName>
    <definedName name="пс40" localSheetId="7">#REF!</definedName>
    <definedName name="пс40">#REF!</definedName>
    <definedName name="Псковская_область" localSheetId="0">#REF!</definedName>
    <definedName name="Псковская_область" localSheetId="1">#REF!</definedName>
    <definedName name="Псковская_область" localSheetId="2">#REF!</definedName>
    <definedName name="Псковская_область" localSheetId="3">#REF!</definedName>
    <definedName name="Псковская_область" localSheetId="4">#REF!</definedName>
    <definedName name="Псковская_область" localSheetId="5">#REF!</definedName>
    <definedName name="Псковская_область" localSheetId="7">#REF!</definedName>
    <definedName name="Псковская_область">#REF!</definedName>
    <definedName name="псрл" localSheetId="0">#REF!</definedName>
    <definedName name="псрл" localSheetId="1">#REF!</definedName>
    <definedName name="псрл" localSheetId="2">#REF!</definedName>
    <definedName name="псрл" localSheetId="3">#REF!</definedName>
    <definedName name="псрл" localSheetId="4">#REF!</definedName>
    <definedName name="псрл" localSheetId="7">#REF!</definedName>
    <definedName name="псрл">#REF!</definedName>
    <definedName name="пуш">#REF!</definedName>
    <definedName name="пшждю" localSheetId="0">#REF!</definedName>
    <definedName name="пшждю" localSheetId="1">#REF!</definedName>
    <definedName name="пшждю" localSheetId="2">#REF!</definedName>
    <definedName name="пшждю" localSheetId="3">#REF!</definedName>
    <definedName name="пшждю" localSheetId="4">#REF!</definedName>
    <definedName name="пшждю" localSheetId="5">#REF!</definedName>
    <definedName name="пшждю" localSheetId="7">#REF!</definedName>
    <definedName name="пшждю">#REF!</definedName>
    <definedName name="пьбю" localSheetId="0">#REF!</definedName>
    <definedName name="пьбю" localSheetId="1">#REF!</definedName>
    <definedName name="пьбю" localSheetId="2">#REF!</definedName>
    <definedName name="пьбю" localSheetId="3">#REF!</definedName>
    <definedName name="пьбю" localSheetId="4">#REF!</definedName>
    <definedName name="пьбю" localSheetId="7">#REF!</definedName>
    <definedName name="пьбю">#REF!</definedName>
    <definedName name="пьюию" localSheetId="0">#REF!</definedName>
    <definedName name="пьюию" localSheetId="1">#REF!</definedName>
    <definedName name="пьюию" localSheetId="2">#REF!</definedName>
    <definedName name="пьюию" localSheetId="3">#REF!</definedName>
    <definedName name="пьюию" localSheetId="4">#REF!</definedName>
    <definedName name="пьюию" localSheetId="7">#REF!</definedName>
    <definedName name="пьюию">#REF!</definedName>
    <definedName name="пятый" localSheetId="0">#REF!</definedName>
    <definedName name="пятый" localSheetId="1">#REF!</definedName>
    <definedName name="пятый" localSheetId="2">#REF!</definedName>
    <definedName name="пятый" localSheetId="3">#REF!</definedName>
    <definedName name="пятый" localSheetId="4">#REF!</definedName>
    <definedName name="пятый" localSheetId="7">#REF!</definedName>
    <definedName name="пятый">#REF!</definedName>
    <definedName name="р" localSheetId="0">#REF!</definedName>
    <definedName name="р" localSheetId="1">#REF!</definedName>
    <definedName name="р" localSheetId="2">#REF!</definedName>
    <definedName name="р" localSheetId="3">#REF!</definedName>
    <definedName name="р" localSheetId="4">#REF!</definedName>
    <definedName name="р" localSheetId="7">#REF!</definedName>
    <definedName name="р">#REF!</definedName>
    <definedName name="раб" localSheetId="0">#REF!</definedName>
    <definedName name="раб" localSheetId="1">#REF!</definedName>
    <definedName name="раб" localSheetId="2">#REF!</definedName>
    <definedName name="раб" localSheetId="3">#REF!</definedName>
    <definedName name="раб" localSheetId="4">#REF!</definedName>
    <definedName name="раб" localSheetId="7">#REF!</definedName>
    <definedName name="раб">#REF!</definedName>
    <definedName name="рабдень">#REF!</definedName>
    <definedName name="Работа1" localSheetId="0">#REF!</definedName>
    <definedName name="Работа1" localSheetId="1">#REF!</definedName>
    <definedName name="Работа1" localSheetId="2">#REF!</definedName>
    <definedName name="Работа1" localSheetId="3">#REF!</definedName>
    <definedName name="Работа1" localSheetId="4">#REF!</definedName>
    <definedName name="Работа1" localSheetId="5">#REF!</definedName>
    <definedName name="Работа1" localSheetId="7">#REF!</definedName>
    <definedName name="Работа1">#REF!</definedName>
    <definedName name="Работа10" localSheetId="0">#REF!</definedName>
    <definedName name="Работа10" localSheetId="1">#REF!</definedName>
    <definedName name="Работа10" localSheetId="2">#REF!</definedName>
    <definedName name="Работа10" localSheetId="3">#REF!</definedName>
    <definedName name="Работа10" localSheetId="4">#REF!</definedName>
    <definedName name="Работа10" localSheetId="7">#REF!</definedName>
    <definedName name="Работа10">#REF!</definedName>
    <definedName name="Работа11" localSheetId="0">#REF!</definedName>
    <definedName name="Работа11" localSheetId="1">#REF!</definedName>
    <definedName name="Работа11" localSheetId="2">#REF!</definedName>
    <definedName name="Работа11" localSheetId="3">#REF!</definedName>
    <definedName name="Работа11" localSheetId="4">#REF!</definedName>
    <definedName name="Работа11" localSheetId="7">#REF!</definedName>
    <definedName name="Работа11">#REF!</definedName>
    <definedName name="Работа12" localSheetId="0">#REF!</definedName>
    <definedName name="Работа12" localSheetId="1">#REF!</definedName>
    <definedName name="Работа12" localSheetId="2">#REF!</definedName>
    <definedName name="Работа12" localSheetId="3">#REF!</definedName>
    <definedName name="Работа12" localSheetId="4">#REF!</definedName>
    <definedName name="Работа12" localSheetId="7">#REF!</definedName>
    <definedName name="Работа12">#REF!</definedName>
    <definedName name="Работа13" localSheetId="0">#REF!</definedName>
    <definedName name="Работа13" localSheetId="1">#REF!</definedName>
    <definedName name="Работа13" localSheetId="2">#REF!</definedName>
    <definedName name="Работа13" localSheetId="3">#REF!</definedName>
    <definedName name="Работа13" localSheetId="4">#REF!</definedName>
    <definedName name="Работа13" localSheetId="7">#REF!</definedName>
    <definedName name="Работа13">#REF!</definedName>
    <definedName name="Работа14" localSheetId="0">#REF!</definedName>
    <definedName name="Работа14" localSheetId="1">#REF!</definedName>
    <definedName name="Работа14" localSheetId="2">#REF!</definedName>
    <definedName name="Работа14" localSheetId="3">#REF!</definedName>
    <definedName name="Работа14" localSheetId="4">#REF!</definedName>
    <definedName name="Работа14" localSheetId="7">#REF!</definedName>
    <definedName name="Работа14">#REF!</definedName>
    <definedName name="Работа15" localSheetId="0">#REF!</definedName>
    <definedName name="Работа15" localSheetId="1">#REF!</definedName>
    <definedName name="Работа15" localSheetId="2">#REF!</definedName>
    <definedName name="Работа15" localSheetId="3">#REF!</definedName>
    <definedName name="Работа15" localSheetId="4">#REF!</definedName>
    <definedName name="Работа15" localSheetId="7">#REF!</definedName>
    <definedName name="Работа15">#REF!</definedName>
    <definedName name="Работа16" localSheetId="0">#REF!</definedName>
    <definedName name="Работа16" localSheetId="1">#REF!</definedName>
    <definedName name="Работа16" localSheetId="2">#REF!</definedName>
    <definedName name="Работа16" localSheetId="3">#REF!</definedName>
    <definedName name="Работа16" localSheetId="4">#REF!</definedName>
    <definedName name="Работа16" localSheetId="7">#REF!</definedName>
    <definedName name="Работа16">#REF!</definedName>
    <definedName name="Работа17" localSheetId="0">#REF!</definedName>
    <definedName name="Работа17" localSheetId="1">#REF!</definedName>
    <definedName name="Работа17" localSheetId="2">#REF!</definedName>
    <definedName name="Работа17" localSheetId="3">#REF!</definedName>
    <definedName name="Работа17" localSheetId="4">#REF!</definedName>
    <definedName name="Работа17" localSheetId="7">#REF!</definedName>
    <definedName name="Работа17">#REF!</definedName>
    <definedName name="Работа18" localSheetId="0">#REF!</definedName>
    <definedName name="Работа18" localSheetId="1">#REF!</definedName>
    <definedName name="Работа18" localSheetId="2">#REF!</definedName>
    <definedName name="Работа18" localSheetId="3">#REF!</definedName>
    <definedName name="Работа18" localSheetId="4">#REF!</definedName>
    <definedName name="Работа18" localSheetId="7">#REF!</definedName>
    <definedName name="Работа18">#REF!</definedName>
    <definedName name="Работа19" localSheetId="0">#REF!</definedName>
    <definedName name="Работа19" localSheetId="1">#REF!</definedName>
    <definedName name="Работа19" localSheetId="2">#REF!</definedName>
    <definedName name="Работа19" localSheetId="3">#REF!</definedName>
    <definedName name="Работа19" localSheetId="4">#REF!</definedName>
    <definedName name="Работа19" localSheetId="7">#REF!</definedName>
    <definedName name="Работа19">#REF!</definedName>
    <definedName name="Работа2" localSheetId="0">#REF!</definedName>
    <definedName name="Работа2" localSheetId="1">#REF!</definedName>
    <definedName name="Работа2" localSheetId="2">#REF!</definedName>
    <definedName name="Работа2" localSheetId="3">#REF!</definedName>
    <definedName name="Работа2" localSheetId="4">#REF!</definedName>
    <definedName name="Работа2" localSheetId="7">#REF!</definedName>
    <definedName name="Работа2">#REF!</definedName>
    <definedName name="Работа20" localSheetId="0">#REF!</definedName>
    <definedName name="Работа20" localSheetId="1">#REF!</definedName>
    <definedName name="Работа20" localSheetId="2">#REF!</definedName>
    <definedName name="Работа20" localSheetId="3">#REF!</definedName>
    <definedName name="Работа20" localSheetId="4">#REF!</definedName>
    <definedName name="Работа20" localSheetId="7">#REF!</definedName>
    <definedName name="Работа20">#REF!</definedName>
    <definedName name="Работа21" localSheetId="0">#REF!</definedName>
    <definedName name="Работа21" localSheetId="1">#REF!</definedName>
    <definedName name="Работа21" localSheetId="2">#REF!</definedName>
    <definedName name="Работа21" localSheetId="3">#REF!</definedName>
    <definedName name="Работа21" localSheetId="4">#REF!</definedName>
    <definedName name="Работа21" localSheetId="7">#REF!</definedName>
    <definedName name="Работа21">#REF!</definedName>
    <definedName name="Работа22" localSheetId="0">#REF!</definedName>
    <definedName name="Работа22" localSheetId="1">#REF!</definedName>
    <definedName name="Работа22" localSheetId="2">#REF!</definedName>
    <definedName name="Работа22" localSheetId="3">#REF!</definedName>
    <definedName name="Работа22" localSheetId="4">#REF!</definedName>
    <definedName name="Работа22" localSheetId="7">#REF!</definedName>
    <definedName name="Работа22">#REF!</definedName>
    <definedName name="Работа23" localSheetId="0">#REF!</definedName>
    <definedName name="Работа23" localSheetId="1">#REF!</definedName>
    <definedName name="Работа23" localSheetId="2">#REF!</definedName>
    <definedName name="Работа23" localSheetId="3">#REF!</definedName>
    <definedName name="Работа23" localSheetId="4">#REF!</definedName>
    <definedName name="Работа23" localSheetId="7">#REF!</definedName>
    <definedName name="Работа23">#REF!</definedName>
    <definedName name="Работа24" localSheetId="0">#REF!</definedName>
    <definedName name="Работа24" localSheetId="1">#REF!</definedName>
    <definedName name="Работа24" localSheetId="2">#REF!</definedName>
    <definedName name="Работа24" localSheetId="3">#REF!</definedName>
    <definedName name="Работа24" localSheetId="4">#REF!</definedName>
    <definedName name="Работа24" localSheetId="7">#REF!</definedName>
    <definedName name="Работа24">#REF!</definedName>
    <definedName name="Работа25" localSheetId="0">#REF!</definedName>
    <definedName name="Работа25" localSheetId="1">#REF!</definedName>
    <definedName name="Работа25" localSheetId="2">#REF!</definedName>
    <definedName name="Работа25" localSheetId="3">#REF!</definedName>
    <definedName name="Работа25" localSheetId="4">#REF!</definedName>
    <definedName name="Работа25" localSheetId="7">#REF!</definedName>
    <definedName name="Работа25">#REF!</definedName>
    <definedName name="Работа26" localSheetId="0">#REF!</definedName>
    <definedName name="Работа26" localSheetId="1">#REF!</definedName>
    <definedName name="Работа26" localSheetId="2">#REF!</definedName>
    <definedName name="Работа26" localSheetId="3">#REF!</definedName>
    <definedName name="Работа26" localSheetId="4">#REF!</definedName>
    <definedName name="Работа26" localSheetId="7">#REF!</definedName>
    <definedName name="Работа26">#REF!</definedName>
    <definedName name="Работа27" localSheetId="0">#REF!</definedName>
    <definedName name="Работа27" localSheetId="1">#REF!</definedName>
    <definedName name="Работа27" localSheetId="2">#REF!</definedName>
    <definedName name="Работа27" localSheetId="3">#REF!</definedName>
    <definedName name="Работа27" localSheetId="4">#REF!</definedName>
    <definedName name="Работа27" localSheetId="7">#REF!</definedName>
    <definedName name="Работа27">#REF!</definedName>
    <definedName name="Работа28" localSheetId="0">#REF!</definedName>
    <definedName name="Работа28" localSheetId="1">#REF!</definedName>
    <definedName name="Работа28" localSheetId="2">#REF!</definedName>
    <definedName name="Работа28" localSheetId="3">#REF!</definedName>
    <definedName name="Работа28" localSheetId="4">#REF!</definedName>
    <definedName name="Работа28" localSheetId="7">#REF!</definedName>
    <definedName name="Работа28">#REF!</definedName>
    <definedName name="Работа29" localSheetId="0">#REF!</definedName>
    <definedName name="Работа29" localSheetId="1">#REF!</definedName>
    <definedName name="Работа29" localSheetId="2">#REF!</definedName>
    <definedName name="Работа29" localSheetId="3">#REF!</definedName>
    <definedName name="Работа29" localSheetId="4">#REF!</definedName>
    <definedName name="Работа29" localSheetId="7">#REF!</definedName>
    <definedName name="Работа29">#REF!</definedName>
    <definedName name="Работа3" localSheetId="0">#REF!</definedName>
    <definedName name="Работа3" localSheetId="1">#REF!</definedName>
    <definedName name="Работа3" localSheetId="2">#REF!</definedName>
    <definedName name="Работа3" localSheetId="3">#REF!</definedName>
    <definedName name="Работа3" localSheetId="4">#REF!</definedName>
    <definedName name="Работа3" localSheetId="7">#REF!</definedName>
    <definedName name="Работа3">#REF!</definedName>
    <definedName name="Работа30" localSheetId="0">#REF!</definedName>
    <definedName name="Работа30" localSheetId="1">#REF!</definedName>
    <definedName name="Работа30" localSheetId="2">#REF!</definedName>
    <definedName name="Работа30" localSheetId="3">#REF!</definedName>
    <definedName name="Работа30" localSheetId="4">#REF!</definedName>
    <definedName name="Работа30" localSheetId="7">#REF!</definedName>
    <definedName name="Работа30">#REF!</definedName>
    <definedName name="Работа31" localSheetId="0">#REF!</definedName>
    <definedName name="Работа31" localSheetId="1">#REF!</definedName>
    <definedName name="Работа31" localSheetId="2">#REF!</definedName>
    <definedName name="Работа31" localSheetId="3">#REF!</definedName>
    <definedName name="Работа31" localSheetId="4">#REF!</definedName>
    <definedName name="Работа31" localSheetId="7">#REF!</definedName>
    <definedName name="Работа31">#REF!</definedName>
    <definedName name="Работа32" localSheetId="0">#REF!</definedName>
    <definedName name="Работа32" localSheetId="1">#REF!</definedName>
    <definedName name="Работа32" localSheetId="2">#REF!</definedName>
    <definedName name="Работа32" localSheetId="3">#REF!</definedName>
    <definedName name="Работа32" localSheetId="4">#REF!</definedName>
    <definedName name="Работа32" localSheetId="7">#REF!</definedName>
    <definedName name="Работа32">#REF!</definedName>
    <definedName name="Работа33" localSheetId="0">#REF!</definedName>
    <definedName name="Работа33" localSheetId="1">#REF!</definedName>
    <definedName name="Работа33" localSheetId="2">#REF!</definedName>
    <definedName name="Работа33" localSheetId="3">#REF!</definedName>
    <definedName name="Работа33" localSheetId="4">#REF!</definedName>
    <definedName name="Работа33" localSheetId="7">#REF!</definedName>
    <definedName name="Работа33">#REF!</definedName>
    <definedName name="Работа34" localSheetId="0">#REF!</definedName>
    <definedName name="Работа34" localSheetId="1">#REF!</definedName>
    <definedName name="Работа34" localSheetId="2">#REF!</definedName>
    <definedName name="Работа34" localSheetId="3">#REF!</definedName>
    <definedName name="Работа34" localSheetId="4">#REF!</definedName>
    <definedName name="Работа34" localSheetId="7">#REF!</definedName>
    <definedName name="Работа34">#REF!</definedName>
    <definedName name="Работа35" localSheetId="0">#REF!</definedName>
    <definedName name="Работа35" localSheetId="1">#REF!</definedName>
    <definedName name="Работа35" localSheetId="2">#REF!</definedName>
    <definedName name="Работа35" localSheetId="3">#REF!</definedName>
    <definedName name="Работа35" localSheetId="4">#REF!</definedName>
    <definedName name="Работа35" localSheetId="7">#REF!</definedName>
    <definedName name="Работа35">#REF!</definedName>
    <definedName name="Работа36" localSheetId="0">#REF!</definedName>
    <definedName name="Работа36" localSheetId="1">#REF!</definedName>
    <definedName name="Работа36" localSheetId="2">#REF!</definedName>
    <definedName name="Работа36" localSheetId="3">#REF!</definedName>
    <definedName name="Работа36" localSheetId="4">#REF!</definedName>
    <definedName name="Работа36" localSheetId="7">#REF!</definedName>
    <definedName name="Работа36">#REF!</definedName>
    <definedName name="Работа37" localSheetId="0">#REF!</definedName>
    <definedName name="Работа37" localSheetId="1">#REF!</definedName>
    <definedName name="Работа37" localSheetId="2">#REF!</definedName>
    <definedName name="Работа37" localSheetId="3">#REF!</definedName>
    <definedName name="Работа37" localSheetId="4">#REF!</definedName>
    <definedName name="Работа37" localSheetId="7">#REF!</definedName>
    <definedName name="Работа37">#REF!</definedName>
    <definedName name="Работа38" localSheetId="0">#REF!</definedName>
    <definedName name="Работа38" localSheetId="1">#REF!</definedName>
    <definedName name="Работа38" localSheetId="2">#REF!</definedName>
    <definedName name="Работа38" localSheetId="3">#REF!</definedName>
    <definedName name="Работа38" localSheetId="4">#REF!</definedName>
    <definedName name="Работа38" localSheetId="7">#REF!</definedName>
    <definedName name="Работа38">#REF!</definedName>
    <definedName name="Работа39" localSheetId="0">#REF!</definedName>
    <definedName name="Работа39" localSheetId="1">#REF!</definedName>
    <definedName name="Работа39" localSheetId="2">#REF!</definedName>
    <definedName name="Работа39" localSheetId="3">#REF!</definedName>
    <definedName name="Работа39" localSheetId="4">#REF!</definedName>
    <definedName name="Работа39" localSheetId="7">#REF!</definedName>
    <definedName name="Работа39">#REF!</definedName>
    <definedName name="Работа4" localSheetId="0">#REF!</definedName>
    <definedName name="Работа4" localSheetId="1">#REF!</definedName>
    <definedName name="Работа4" localSheetId="2">#REF!</definedName>
    <definedName name="Работа4" localSheetId="3">#REF!</definedName>
    <definedName name="Работа4" localSheetId="4">#REF!</definedName>
    <definedName name="Работа4" localSheetId="7">#REF!</definedName>
    <definedName name="Работа4">#REF!</definedName>
    <definedName name="Работа40" localSheetId="0">#REF!</definedName>
    <definedName name="Работа40" localSheetId="1">#REF!</definedName>
    <definedName name="Работа40" localSheetId="2">#REF!</definedName>
    <definedName name="Работа40" localSheetId="3">#REF!</definedName>
    <definedName name="Работа40" localSheetId="4">#REF!</definedName>
    <definedName name="Работа40" localSheetId="7">#REF!</definedName>
    <definedName name="Работа40">#REF!</definedName>
    <definedName name="Работа41" localSheetId="0">#REF!</definedName>
    <definedName name="Работа41" localSheetId="1">#REF!</definedName>
    <definedName name="Работа41" localSheetId="2">#REF!</definedName>
    <definedName name="Работа41" localSheetId="3">#REF!</definedName>
    <definedName name="Работа41" localSheetId="4">#REF!</definedName>
    <definedName name="Работа41" localSheetId="7">#REF!</definedName>
    <definedName name="Работа41">#REF!</definedName>
    <definedName name="Работа42" localSheetId="0">#REF!</definedName>
    <definedName name="Работа42" localSheetId="1">#REF!</definedName>
    <definedName name="Работа42" localSheetId="2">#REF!</definedName>
    <definedName name="Работа42" localSheetId="3">#REF!</definedName>
    <definedName name="Работа42" localSheetId="4">#REF!</definedName>
    <definedName name="Работа42" localSheetId="7">#REF!</definedName>
    <definedName name="Работа42">#REF!</definedName>
    <definedName name="Работа43" localSheetId="0">#REF!</definedName>
    <definedName name="Работа43" localSheetId="1">#REF!</definedName>
    <definedName name="Работа43" localSheetId="2">#REF!</definedName>
    <definedName name="Работа43" localSheetId="3">#REF!</definedName>
    <definedName name="Работа43" localSheetId="4">#REF!</definedName>
    <definedName name="Работа43" localSheetId="7">#REF!</definedName>
    <definedName name="Работа43">#REF!</definedName>
    <definedName name="Работа44" localSheetId="0">#REF!</definedName>
    <definedName name="Работа44" localSheetId="1">#REF!</definedName>
    <definedName name="Работа44" localSheetId="2">#REF!</definedName>
    <definedName name="Работа44" localSheetId="3">#REF!</definedName>
    <definedName name="Работа44" localSheetId="4">#REF!</definedName>
    <definedName name="Работа44" localSheetId="7">#REF!</definedName>
    <definedName name="Работа44">#REF!</definedName>
    <definedName name="Работа45" localSheetId="0">#REF!</definedName>
    <definedName name="Работа45" localSheetId="1">#REF!</definedName>
    <definedName name="Работа45" localSheetId="2">#REF!</definedName>
    <definedName name="Работа45" localSheetId="3">#REF!</definedName>
    <definedName name="Работа45" localSheetId="4">#REF!</definedName>
    <definedName name="Работа45" localSheetId="7">#REF!</definedName>
    <definedName name="Работа45">#REF!</definedName>
    <definedName name="Работа46" localSheetId="0">#REF!</definedName>
    <definedName name="Работа46" localSheetId="1">#REF!</definedName>
    <definedName name="Работа46" localSheetId="2">#REF!</definedName>
    <definedName name="Работа46" localSheetId="3">#REF!</definedName>
    <definedName name="Работа46" localSheetId="4">#REF!</definedName>
    <definedName name="Работа46" localSheetId="7">#REF!</definedName>
    <definedName name="Работа46">#REF!</definedName>
    <definedName name="Работа47" localSheetId="0">#REF!</definedName>
    <definedName name="Работа47" localSheetId="1">#REF!</definedName>
    <definedName name="Работа47" localSheetId="2">#REF!</definedName>
    <definedName name="Работа47" localSheetId="3">#REF!</definedName>
    <definedName name="Работа47" localSheetId="4">#REF!</definedName>
    <definedName name="Работа47" localSheetId="7">#REF!</definedName>
    <definedName name="Работа47">#REF!</definedName>
    <definedName name="Работа48" localSheetId="0">#REF!</definedName>
    <definedName name="Работа48" localSheetId="1">#REF!</definedName>
    <definedName name="Работа48" localSheetId="2">#REF!</definedName>
    <definedName name="Работа48" localSheetId="3">#REF!</definedName>
    <definedName name="Работа48" localSheetId="4">#REF!</definedName>
    <definedName name="Работа48" localSheetId="7">#REF!</definedName>
    <definedName name="Работа48">#REF!</definedName>
    <definedName name="Работа49" localSheetId="0">#REF!</definedName>
    <definedName name="Работа49" localSheetId="1">#REF!</definedName>
    <definedName name="Работа49" localSheetId="2">#REF!</definedName>
    <definedName name="Работа49" localSheetId="3">#REF!</definedName>
    <definedName name="Работа49" localSheetId="4">#REF!</definedName>
    <definedName name="Работа49" localSheetId="7">#REF!</definedName>
    <definedName name="Работа49">#REF!</definedName>
    <definedName name="Работа5" localSheetId="0">#REF!</definedName>
    <definedName name="Работа5" localSheetId="1">#REF!</definedName>
    <definedName name="Работа5" localSheetId="2">#REF!</definedName>
    <definedName name="Работа5" localSheetId="3">#REF!</definedName>
    <definedName name="Работа5" localSheetId="4">#REF!</definedName>
    <definedName name="Работа5" localSheetId="7">#REF!</definedName>
    <definedName name="Работа5">#REF!</definedName>
    <definedName name="Работа50" localSheetId="0">#REF!</definedName>
    <definedName name="Работа50" localSheetId="1">#REF!</definedName>
    <definedName name="Работа50" localSheetId="2">#REF!</definedName>
    <definedName name="Работа50" localSheetId="3">#REF!</definedName>
    <definedName name="Работа50" localSheetId="4">#REF!</definedName>
    <definedName name="Работа50" localSheetId="7">#REF!</definedName>
    <definedName name="Работа50">#REF!</definedName>
    <definedName name="Работа51" localSheetId="0">#REF!</definedName>
    <definedName name="Работа51" localSheetId="1">#REF!</definedName>
    <definedName name="Работа51" localSheetId="2">#REF!</definedName>
    <definedName name="Работа51" localSheetId="3">#REF!</definedName>
    <definedName name="Работа51" localSheetId="4">#REF!</definedName>
    <definedName name="Работа51" localSheetId="7">#REF!</definedName>
    <definedName name="Работа51">#REF!</definedName>
    <definedName name="Работа52" localSheetId="0">#REF!</definedName>
    <definedName name="Работа52" localSheetId="1">#REF!</definedName>
    <definedName name="Работа52" localSheetId="2">#REF!</definedName>
    <definedName name="Работа52" localSheetId="3">#REF!</definedName>
    <definedName name="Работа52" localSheetId="4">#REF!</definedName>
    <definedName name="Работа52" localSheetId="7">#REF!</definedName>
    <definedName name="Работа52">#REF!</definedName>
    <definedName name="Работа53" localSheetId="0">#REF!</definedName>
    <definedName name="Работа53" localSheetId="1">#REF!</definedName>
    <definedName name="Работа53" localSheetId="2">#REF!</definedName>
    <definedName name="Работа53" localSheetId="3">#REF!</definedName>
    <definedName name="Работа53" localSheetId="4">#REF!</definedName>
    <definedName name="Работа53" localSheetId="7">#REF!</definedName>
    <definedName name="Работа53">#REF!</definedName>
    <definedName name="Работа54" localSheetId="0">#REF!</definedName>
    <definedName name="Работа54" localSheetId="1">#REF!</definedName>
    <definedName name="Работа54" localSheetId="2">#REF!</definedName>
    <definedName name="Работа54" localSheetId="3">#REF!</definedName>
    <definedName name="Работа54" localSheetId="4">#REF!</definedName>
    <definedName name="Работа54" localSheetId="7">#REF!</definedName>
    <definedName name="Работа54">#REF!</definedName>
    <definedName name="Работа55" localSheetId="0">#REF!</definedName>
    <definedName name="Работа55" localSheetId="1">#REF!</definedName>
    <definedName name="Работа55" localSheetId="2">#REF!</definedName>
    <definedName name="Работа55" localSheetId="3">#REF!</definedName>
    <definedName name="Работа55" localSheetId="4">#REF!</definedName>
    <definedName name="Работа55" localSheetId="7">#REF!</definedName>
    <definedName name="Работа55">#REF!</definedName>
    <definedName name="Работа56" localSheetId="0">#REF!</definedName>
    <definedName name="Работа56" localSheetId="1">#REF!</definedName>
    <definedName name="Работа56" localSheetId="2">#REF!</definedName>
    <definedName name="Работа56" localSheetId="3">#REF!</definedName>
    <definedName name="Работа56" localSheetId="4">#REF!</definedName>
    <definedName name="Работа56" localSheetId="7">#REF!</definedName>
    <definedName name="Работа56">#REF!</definedName>
    <definedName name="Работа57" localSheetId="0">#REF!</definedName>
    <definedName name="Работа57" localSheetId="1">#REF!</definedName>
    <definedName name="Работа57" localSheetId="2">#REF!</definedName>
    <definedName name="Работа57" localSheetId="3">#REF!</definedName>
    <definedName name="Работа57" localSheetId="4">#REF!</definedName>
    <definedName name="Работа57" localSheetId="7">#REF!</definedName>
    <definedName name="Работа57">#REF!</definedName>
    <definedName name="Работа58" localSheetId="0">#REF!</definedName>
    <definedName name="Работа58" localSheetId="1">#REF!</definedName>
    <definedName name="Работа58" localSheetId="2">#REF!</definedName>
    <definedName name="Работа58" localSheetId="3">#REF!</definedName>
    <definedName name="Работа58" localSheetId="4">#REF!</definedName>
    <definedName name="Работа58" localSheetId="7">#REF!</definedName>
    <definedName name="Работа58">#REF!</definedName>
    <definedName name="Работа59" localSheetId="0">#REF!</definedName>
    <definedName name="Работа59" localSheetId="1">#REF!</definedName>
    <definedName name="Работа59" localSheetId="2">#REF!</definedName>
    <definedName name="Работа59" localSheetId="3">#REF!</definedName>
    <definedName name="Работа59" localSheetId="4">#REF!</definedName>
    <definedName name="Работа59" localSheetId="7">#REF!</definedName>
    <definedName name="Работа59">#REF!</definedName>
    <definedName name="Работа6" localSheetId="0">#REF!</definedName>
    <definedName name="Работа6" localSheetId="1">#REF!</definedName>
    <definedName name="Работа6" localSheetId="2">#REF!</definedName>
    <definedName name="Работа6" localSheetId="3">#REF!</definedName>
    <definedName name="Работа6" localSheetId="4">#REF!</definedName>
    <definedName name="Работа6" localSheetId="7">#REF!</definedName>
    <definedName name="Работа6">#REF!</definedName>
    <definedName name="Работа60" localSheetId="0">#REF!</definedName>
    <definedName name="Работа60" localSheetId="1">#REF!</definedName>
    <definedName name="Работа60" localSheetId="2">#REF!</definedName>
    <definedName name="Работа60" localSheetId="3">#REF!</definedName>
    <definedName name="Работа60" localSheetId="4">#REF!</definedName>
    <definedName name="Работа60" localSheetId="7">#REF!</definedName>
    <definedName name="Работа60">#REF!</definedName>
    <definedName name="Работа7" localSheetId="0">#REF!</definedName>
    <definedName name="Работа7" localSheetId="1">#REF!</definedName>
    <definedName name="Работа7" localSheetId="2">#REF!</definedName>
    <definedName name="Работа7" localSheetId="3">#REF!</definedName>
    <definedName name="Работа7" localSheetId="4">#REF!</definedName>
    <definedName name="Работа7" localSheetId="7">#REF!</definedName>
    <definedName name="Работа7">#REF!</definedName>
    <definedName name="Работа8" localSheetId="0">#REF!</definedName>
    <definedName name="Работа8" localSheetId="1">#REF!</definedName>
    <definedName name="Работа8" localSheetId="2">#REF!</definedName>
    <definedName name="Работа8" localSheetId="3">#REF!</definedName>
    <definedName name="Работа8" localSheetId="4">#REF!</definedName>
    <definedName name="Работа8" localSheetId="7">#REF!</definedName>
    <definedName name="Работа8">#REF!</definedName>
    <definedName name="Работа9" localSheetId="0">#REF!</definedName>
    <definedName name="Работа9" localSheetId="1">#REF!</definedName>
    <definedName name="Работа9" localSheetId="2">#REF!</definedName>
    <definedName name="Работа9" localSheetId="3">#REF!</definedName>
    <definedName name="Работа9" localSheetId="4">#REF!</definedName>
    <definedName name="Работа9" localSheetId="7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2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3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7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 localSheetId="0">#REF!</definedName>
    <definedName name="Раздел" localSheetId="1">#REF!</definedName>
    <definedName name="Раздел" localSheetId="2">#REF!</definedName>
    <definedName name="Раздел" localSheetId="3">#REF!</definedName>
    <definedName name="Раздел" localSheetId="4">#REF!</definedName>
    <definedName name="Раздел" localSheetId="7">#REF!</definedName>
    <definedName name="Раздел">#REF!</definedName>
    <definedName name="Разработка" localSheetId="0">#REF!</definedName>
    <definedName name="Разработка" localSheetId="1">#REF!</definedName>
    <definedName name="Разработка" localSheetId="2">#REF!</definedName>
    <definedName name="Разработка" localSheetId="3">#REF!</definedName>
    <definedName name="Разработка" localSheetId="4">#REF!</definedName>
    <definedName name="Разработка" localSheetId="7">#REF!</definedName>
    <definedName name="Разработка">#REF!</definedName>
    <definedName name="Разработка_" localSheetId="0">#REF!</definedName>
    <definedName name="Разработка_" localSheetId="1">#REF!</definedName>
    <definedName name="Разработка_" localSheetId="2">#REF!</definedName>
    <definedName name="Разработка_" localSheetId="3">#REF!</definedName>
    <definedName name="Разработка_" localSheetId="4">#REF!</definedName>
    <definedName name="Разработка_" localSheetId="7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кта__Строительство_подземного_пешеходного_перехода_у_ст._метро__Гражданский_проспект" localSheetId="12">граж</definedName>
    <definedName name="Разработка_проекта__Строительство_подземного_пешеходного_перехода_у_ст._метро__Гражданский_проспект" localSheetId="14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зработка_проекта__Строительство_подземного_пешеходного_перехода_у_ст._метро__Гражданский_проспект" localSheetId="10">граж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кта__Строительство_подземного_пешеходного_перехода_у_ст._метро__Гражданский_проспект" localSheetId="5">граж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Разработка_проекта__Строительство_подземного_пешеходного_перехода_у_ст._метро__Гражданский_проспект" localSheetId="11">граж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3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5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7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 localSheetId="0">#REF!</definedName>
    <definedName name="раоб" localSheetId="1">#REF!</definedName>
    <definedName name="раоб" localSheetId="2">#REF!</definedName>
    <definedName name="раоб" localSheetId="3">#REF!</definedName>
    <definedName name="раоб" localSheetId="4">#REF!</definedName>
    <definedName name="раоб" localSheetId="5">#REF!</definedName>
    <definedName name="раоб" localSheetId="7">#REF!</definedName>
    <definedName name="раоб">#REF!</definedName>
    <definedName name="раобароб" localSheetId="0">#REF!</definedName>
    <definedName name="раобароб" localSheetId="1">#REF!</definedName>
    <definedName name="раобароб" localSheetId="2">#REF!</definedName>
    <definedName name="раобароб" localSheetId="3">#REF!</definedName>
    <definedName name="раобароб" localSheetId="4">#REF!</definedName>
    <definedName name="раобароб" localSheetId="7">#REF!</definedName>
    <definedName name="раобароб">#REF!</definedName>
    <definedName name="раобь" localSheetId="0">#REF!</definedName>
    <definedName name="раобь" localSheetId="1">#REF!</definedName>
    <definedName name="раобь" localSheetId="2">#REF!</definedName>
    <definedName name="раобь" localSheetId="3">#REF!</definedName>
    <definedName name="раобь" localSheetId="4">#REF!</definedName>
    <definedName name="раобь" localSheetId="7">#REF!</definedName>
    <definedName name="раобь">#REF!</definedName>
    <definedName name="раолао" localSheetId="0">#REF!</definedName>
    <definedName name="раолао" localSheetId="1">#REF!</definedName>
    <definedName name="раолао" localSheetId="2">#REF!</definedName>
    <definedName name="раолао" localSheetId="3">#REF!</definedName>
    <definedName name="раолао" localSheetId="4">#REF!</definedName>
    <definedName name="раолао" localSheetId="7">#REF!</definedName>
    <definedName name="раолао">#REF!</definedName>
    <definedName name="РасходыНаПотери" localSheetId="3">#REF!</definedName>
    <definedName name="РасходыНаПотери" localSheetId="4">#REF!</definedName>
    <definedName name="РасходыНаПотери">#REF!</definedName>
    <definedName name="расчет" localSheetId="0">#REF!</definedName>
    <definedName name="расчет" localSheetId="1">#REF!</definedName>
    <definedName name="расчет" localSheetId="2">#REF!</definedName>
    <definedName name="расчет" localSheetId="3">#REF!</definedName>
    <definedName name="расчет" localSheetId="4">#REF!</definedName>
    <definedName name="расчет" localSheetId="7">#REF!</definedName>
    <definedName name="расчет">#REF!</definedName>
    <definedName name="расчет1">#REF!</definedName>
    <definedName name="Расчёт1">#REF!</definedName>
    <definedName name="расш" localSheetId="3">#REF!</definedName>
    <definedName name="расш" localSheetId="4">#REF!</definedName>
    <definedName name="расш" localSheetId="5">#REF!</definedName>
    <definedName name="расш" localSheetId="6">#REF!</definedName>
    <definedName name="расш">#REF!</definedName>
    <definedName name="расш." localSheetId="3">#REF!</definedName>
    <definedName name="расш." localSheetId="4">#REF!</definedName>
    <definedName name="расш." localSheetId="5">#REF!</definedName>
    <definedName name="расш." localSheetId="6">#REF!</definedName>
    <definedName name="расш.">#REF!</definedName>
    <definedName name="Расшифровка" localSheetId="3">#REF!</definedName>
    <definedName name="Расшифровка" localSheetId="4">#REF!</definedName>
    <definedName name="Расшифровка" localSheetId="5">#REF!</definedName>
    <definedName name="Расшифровка" localSheetId="6">#REF!</definedName>
    <definedName name="Расшифровка">#REF!</definedName>
    <definedName name="рбтмь" localSheetId="0">#REF!</definedName>
    <definedName name="рбтмь" localSheetId="1">#REF!</definedName>
    <definedName name="рбтмь" localSheetId="2">#REF!</definedName>
    <definedName name="рбтмь" localSheetId="3">#REF!</definedName>
    <definedName name="рбтмь" localSheetId="4">#REF!</definedName>
    <definedName name="рбтмь" localSheetId="7">#REF!</definedName>
    <definedName name="рбтмь">#REF!</definedName>
    <definedName name="ргл" localSheetId="0">#REF!</definedName>
    <definedName name="ргл" localSheetId="1">#REF!</definedName>
    <definedName name="ргл" localSheetId="2">#REF!</definedName>
    <definedName name="ргл" localSheetId="3">#REF!</definedName>
    <definedName name="ргл" localSheetId="4">#REF!</definedName>
    <definedName name="ргл" localSheetId="7">#REF!</definedName>
    <definedName name="ргл">#REF!</definedName>
    <definedName name="РД" localSheetId="0">#REF!</definedName>
    <definedName name="РД" localSheetId="1">#REF!</definedName>
    <definedName name="РД" localSheetId="2">#REF!</definedName>
    <definedName name="РД" localSheetId="3">#REF!</definedName>
    <definedName name="РД" localSheetId="4">#REF!</definedName>
    <definedName name="РД" localSheetId="7">#REF!</definedName>
    <definedName name="РД">#REF!</definedName>
    <definedName name="рдп" localSheetId="0">#REF!</definedName>
    <definedName name="рдп" localSheetId="1">#REF!</definedName>
    <definedName name="рдп" localSheetId="2">#REF!</definedName>
    <definedName name="рдп" localSheetId="3">#REF!</definedName>
    <definedName name="рдп" localSheetId="4">#REF!</definedName>
    <definedName name="рдп" localSheetId="7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 localSheetId="0">#REF!</definedName>
    <definedName name="Регистрационный_номер_группы_строек" localSheetId="1">#REF!</definedName>
    <definedName name="Регистрационный_номер_группы_строек" localSheetId="2">#REF!</definedName>
    <definedName name="Регистрационный_номер_группы_строек" localSheetId="3">#REF!</definedName>
    <definedName name="Регистрационный_номер_группы_строек" localSheetId="4">#REF!</definedName>
    <definedName name="Регистрационный_номер_группы_строек" localSheetId="5">#REF!</definedName>
    <definedName name="Регистрационный_номер_группы_строек" localSheetId="7">#REF!</definedName>
    <definedName name="Регистрационный_номер_группы_строек">#REF!</definedName>
    <definedName name="Регистрационный_номер_локальной_сметы" localSheetId="0">#REF!</definedName>
    <definedName name="Регистрационный_номер_локальной_сметы" localSheetId="1">#REF!</definedName>
    <definedName name="Регистрационный_номер_локальной_сметы" localSheetId="2">#REF!</definedName>
    <definedName name="Регистрационный_номер_локальной_сметы" localSheetId="3">#REF!</definedName>
    <definedName name="Регистрационный_номер_локальной_сметы" localSheetId="4">#REF!</definedName>
    <definedName name="Регистрационный_номер_локальной_сметы" localSheetId="7">#REF!</definedName>
    <definedName name="Регистрационный_номер_локальной_сметы">#REF!</definedName>
    <definedName name="Регистрационный_номер_объекта" localSheetId="0">#REF!</definedName>
    <definedName name="Регистрационный_номер_объекта" localSheetId="1">#REF!</definedName>
    <definedName name="Регистрационный_номер_объекта" localSheetId="2">#REF!</definedName>
    <definedName name="Регистрационный_номер_объекта" localSheetId="3">#REF!</definedName>
    <definedName name="Регистрационный_номер_объекта" localSheetId="4">#REF!</definedName>
    <definedName name="Регистрационный_номер_объекта" localSheetId="7">#REF!</definedName>
    <definedName name="Регистрационный_номер_объекта">#REF!</definedName>
    <definedName name="Регистрационный_номер_объектной_сметы" localSheetId="0">#REF!</definedName>
    <definedName name="Регистрационный_номер_объектной_сметы" localSheetId="1">#REF!</definedName>
    <definedName name="Регистрационный_номер_объектной_сметы" localSheetId="2">#REF!</definedName>
    <definedName name="Регистрационный_номер_объектной_сметы" localSheetId="3">#REF!</definedName>
    <definedName name="Регистрационный_номер_объектной_сметы" localSheetId="4">#REF!</definedName>
    <definedName name="Регистрационный_номер_объектной_сметы" localSheetId="7">#REF!</definedName>
    <definedName name="Регистрационный_номер_объектной_сметы">#REF!</definedName>
    <definedName name="Регистрационный_номер_очереди" localSheetId="0">#REF!</definedName>
    <definedName name="Регистрационный_номер_очереди" localSheetId="1">#REF!</definedName>
    <definedName name="Регистрационный_номер_очереди" localSheetId="2">#REF!</definedName>
    <definedName name="Регистрационный_номер_очереди" localSheetId="3">#REF!</definedName>
    <definedName name="Регистрационный_номер_очереди" localSheetId="4">#REF!</definedName>
    <definedName name="Регистрационный_номер_очереди" localSheetId="7">#REF!</definedName>
    <definedName name="Регистрационный_номер_очереди">#REF!</definedName>
    <definedName name="Регистрационный_номер_пускового_комплекса" localSheetId="0">#REF!</definedName>
    <definedName name="Регистрационный_номер_пускового_комплекса" localSheetId="1">#REF!</definedName>
    <definedName name="Регистрационный_номер_пускового_комплекса" localSheetId="2">#REF!</definedName>
    <definedName name="Регистрационный_номер_пускового_комплекса" localSheetId="3">#REF!</definedName>
    <definedName name="Регистрационный_номер_пускового_комплекса" localSheetId="4">#REF!</definedName>
    <definedName name="Регистрационный_номер_пускового_комплекса" localSheetId="7">#REF!</definedName>
    <definedName name="Регистрационный_номер_пускового_комплекса">#REF!</definedName>
    <definedName name="Регистрационный_номер_сводного_сметного_расчета" localSheetId="0">#REF!</definedName>
    <definedName name="Регистрационный_номер_сводного_сметного_расчета" localSheetId="1">#REF!</definedName>
    <definedName name="Регистрационный_номер_сводного_сметного_расчета" localSheetId="2">#REF!</definedName>
    <definedName name="Регистрационный_номер_сводного_сметного_расчета" localSheetId="3">#REF!</definedName>
    <definedName name="Регистрационный_номер_сводного_сметного_расчета" localSheetId="4">#REF!</definedName>
    <definedName name="Регистрационный_номер_сводного_сметного_расчета" localSheetId="7">#REF!</definedName>
    <definedName name="Регистрационный_номер_сводного_сметного_расчета">#REF!</definedName>
    <definedName name="Регистрационный_номер_стройки" localSheetId="0">#REF!</definedName>
    <definedName name="Регистрационный_номер_стройки" localSheetId="1">#REF!</definedName>
    <definedName name="Регистрационный_номер_стройки" localSheetId="2">#REF!</definedName>
    <definedName name="Регистрационный_номер_стройки" localSheetId="3">#REF!</definedName>
    <definedName name="Регистрационный_номер_стройки" localSheetId="4">#REF!</definedName>
    <definedName name="Регистрационный_номер_стройки" localSheetId="7">#REF!</definedName>
    <definedName name="Регистрационный_номер_стройки">#REF!</definedName>
    <definedName name="регламент" localSheetId="0">#REF!</definedName>
    <definedName name="регламент" localSheetId="1">#REF!</definedName>
    <definedName name="регламент" localSheetId="2">#REF!</definedName>
    <definedName name="регламент" localSheetId="3">#REF!</definedName>
    <definedName name="регламент" localSheetId="4">#REF!</definedName>
    <definedName name="регламент" localSheetId="7">#REF!</definedName>
    <definedName name="регламент">#REF!</definedName>
    <definedName name="Регулярная_часть" localSheetId="0">#REF!</definedName>
    <definedName name="Регулярная_часть" localSheetId="1">#REF!</definedName>
    <definedName name="Регулярная_часть" localSheetId="2">#REF!</definedName>
    <definedName name="Регулярная_часть" localSheetId="3">#REF!</definedName>
    <definedName name="Регулярная_часть" localSheetId="4">#REF!</definedName>
    <definedName name="Регулярная_часть" localSheetId="7">#REF!</definedName>
    <definedName name="Регулярная_часть">#REF!</definedName>
    <definedName name="рек" localSheetId="0">#REF!</definedName>
    <definedName name="рек" localSheetId="1">#REF!</definedName>
    <definedName name="рек" localSheetId="2">#REF!</definedName>
    <definedName name="рек" localSheetId="3">#REF!</definedName>
    <definedName name="рек" localSheetId="4">#REF!</definedName>
    <definedName name="рек" localSheetId="7">#REF!</definedName>
    <definedName name="рек">#REF!</definedName>
    <definedName name="Республика_Адыгея" localSheetId="0">#REF!</definedName>
    <definedName name="Республика_Адыгея" localSheetId="1">#REF!</definedName>
    <definedName name="Республика_Адыгея" localSheetId="2">#REF!</definedName>
    <definedName name="Республика_Адыгея" localSheetId="3">#REF!</definedName>
    <definedName name="Республика_Адыгея" localSheetId="4">#REF!</definedName>
    <definedName name="Республика_Адыгея" localSheetId="7">#REF!</definedName>
    <definedName name="Республика_Адыгея">#REF!</definedName>
    <definedName name="Республика_Алтай" localSheetId="0">#REF!</definedName>
    <definedName name="Республика_Алтай" localSheetId="1">#REF!</definedName>
    <definedName name="Республика_Алтай" localSheetId="2">#REF!</definedName>
    <definedName name="Республика_Алтай" localSheetId="3">#REF!</definedName>
    <definedName name="Республика_Алтай" localSheetId="4">#REF!</definedName>
    <definedName name="Республика_Алтай" localSheetId="7">#REF!</definedName>
    <definedName name="Республика_Алтай">#REF!</definedName>
    <definedName name="Республика_Алтай_1" localSheetId="0">#REF!</definedName>
    <definedName name="Республика_Алтай_1" localSheetId="1">#REF!</definedName>
    <definedName name="Республика_Алтай_1" localSheetId="2">#REF!</definedName>
    <definedName name="Республика_Алтай_1" localSheetId="3">#REF!</definedName>
    <definedName name="Республика_Алтай_1" localSheetId="4">#REF!</definedName>
    <definedName name="Республика_Алтай_1" localSheetId="7">#REF!</definedName>
    <definedName name="Республика_Алтай_1">#REF!</definedName>
    <definedName name="Республика_Башкортостан" localSheetId="0">#REF!</definedName>
    <definedName name="Республика_Башкортостан" localSheetId="1">#REF!</definedName>
    <definedName name="Республика_Башкортостан" localSheetId="2">#REF!</definedName>
    <definedName name="Республика_Башкортостан" localSheetId="3">#REF!</definedName>
    <definedName name="Республика_Башкортостан" localSheetId="4">#REF!</definedName>
    <definedName name="Республика_Башкортостан" localSheetId="7">#REF!</definedName>
    <definedName name="Республика_Башкортостан">#REF!</definedName>
    <definedName name="Республика_Башкортостан_1" localSheetId="0">#REF!</definedName>
    <definedName name="Республика_Башкортостан_1" localSheetId="1">#REF!</definedName>
    <definedName name="Республика_Башкортостан_1" localSheetId="2">#REF!</definedName>
    <definedName name="Республика_Башкортостан_1" localSheetId="3">#REF!</definedName>
    <definedName name="Республика_Башкортостан_1" localSheetId="4">#REF!</definedName>
    <definedName name="Республика_Башкортостан_1" localSheetId="7">#REF!</definedName>
    <definedName name="Республика_Башкортостан_1">#REF!</definedName>
    <definedName name="Республика_Бурятия" localSheetId="0">#REF!</definedName>
    <definedName name="Республика_Бурятия" localSheetId="1">#REF!</definedName>
    <definedName name="Республика_Бурятия" localSheetId="2">#REF!</definedName>
    <definedName name="Республика_Бурятия" localSheetId="3">#REF!</definedName>
    <definedName name="Республика_Бурятия" localSheetId="4">#REF!</definedName>
    <definedName name="Республика_Бурятия" localSheetId="7">#REF!</definedName>
    <definedName name="Республика_Бурятия">#REF!</definedName>
    <definedName name="Республика_Бурятия_1" localSheetId="0">#REF!</definedName>
    <definedName name="Республика_Бурятия_1" localSheetId="1">#REF!</definedName>
    <definedName name="Республика_Бурятия_1" localSheetId="2">#REF!</definedName>
    <definedName name="Республика_Бурятия_1" localSheetId="3">#REF!</definedName>
    <definedName name="Республика_Бурятия_1" localSheetId="4">#REF!</definedName>
    <definedName name="Республика_Бурятия_1" localSheetId="7">#REF!</definedName>
    <definedName name="Республика_Бурятия_1">#REF!</definedName>
    <definedName name="Республика_Дагестан" localSheetId="0">#REF!</definedName>
    <definedName name="Республика_Дагестан" localSheetId="1">#REF!</definedName>
    <definedName name="Республика_Дагестан" localSheetId="2">#REF!</definedName>
    <definedName name="Республика_Дагестан" localSheetId="3">#REF!</definedName>
    <definedName name="Республика_Дагестан" localSheetId="4">#REF!</definedName>
    <definedName name="Республика_Дагестан" localSheetId="7">#REF!</definedName>
    <definedName name="Республика_Дагестан">#REF!</definedName>
    <definedName name="Республика_Ингушетия" localSheetId="0">#REF!</definedName>
    <definedName name="Республика_Ингушетия" localSheetId="1">#REF!</definedName>
    <definedName name="Республика_Ингушетия" localSheetId="2">#REF!</definedName>
    <definedName name="Республика_Ингушетия" localSheetId="3">#REF!</definedName>
    <definedName name="Республика_Ингушетия" localSheetId="4">#REF!</definedName>
    <definedName name="Республика_Ингушетия" localSheetId="7">#REF!</definedName>
    <definedName name="Республика_Ингушетия">#REF!</definedName>
    <definedName name="Республика_Калмыкия" localSheetId="0">#REF!</definedName>
    <definedName name="Республика_Калмыкия" localSheetId="1">#REF!</definedName>
    <definedName name="Республика_Калмыкия" localSheetId="2">#REF!</definedName>
    <definedName name="Республика_Калмыкия" localSheetId="3">#REF!</definedName>
    <definedName name="Республика_Калмыкия" localSheetId="4">#REF!</definedName>
    <definedName name="Республика_Калмыкия" localSheetId="7">#REF!</definedName>
    <definedName name="Республика_Калмыкия">#REF!</definedName>
    <definedName name="Республика_Карелия" localSheetId="0">#REF!</definedName>
    <definedName name="Республика_Карелия" localSheetId="1">#REF!</definedName>
    <definedName name="Республика_Карелия" localSheetId="2">#REF!</definedName>
    <definedName name="Республика_Карелия" localSheetId="3">#REF!</definedName>
    <definedName name="Республика_Карелия" localSheetId="4">#REF!</definedName>
    <definedName name="Республика_Карелия" localSheetId="7">#REF!</definedName>
    <definedName name="Республика_Карелия">#REF!</definedName>
    <definedName name="Республика_Карелия_1" localSheetId="0">#REF!</definedName>
    <definedName name="Республика_Карелия_1" localSheetId="1">#REF!</definedName>
    <definedName name="Республика_Карелия_1" localSheetId="2">#REF!</definedName>
    <definedName name="Республика_Карелия_1" localSheetId="3">#REF!</definedName>
    <definedName name="Республика_Карелия_1" localSheetId="4">#REF!</definedName>
    <definedName name="Республика_Карелия_1" localSheetId="7">#REF!</definedName>
    <definedName name="Республика_Карелия_1">#REF!</definedName>
    <definedName name="Республика_Коми" localSheetId="0">#REF!</definedName>
    <definedName name="Республика_Коми" localSheetId="1">#REF!</definedName>
    <definedName name="Республика_Коми" localSheetId="2">#REF!</definedName>
    <definedName name="Республика_Коми" localSheetId="3">#REF!</definedName>
    <definedName name="Республика_Коми" localSheetId="4">#REF!</definedName>
    <definedName name="Республика_Коми" localSheetId="7">#REF!</definedName>
    <definedName name="Республика_Коми">#REF!</definedName>
    <definedName name="Республика_Коми_1" localSheetId="0">#REF!</definedName>
    <definedName name="Республика_Коми_1" localSheetId="1">#REF!</definedName>
    <definedName name="Республика_Коми_1" localSheetId="2">#REF!</definedName>
    <definedName name="Республика_Коми_1" localSheetId="3">#REF!</definedName>
    <definedName name="Республика_Коми_1" localSheetId="4">#REF!</definedName>
    <definedName name="Республика_Коми_1" localSheetId="7">#REF!</definedName>
    <definedName name="Республика_Коми_1">#REF!</definedName>
    <definedName name="Республика_Марий_Эл" localSheetId="0">#REF!</definedName>
    <definedName name="Республика_Марий_Эл" localSheetId="1">#REF!</definedName>
    <definedName name="Республика_Марий_Эл" localSheetId="2">#REF!</definedName>
    <definedName name="Республика_Марий_Эл" localSheetId="3">#REF!</definedName>
    <definedName name="Республика_Марий_Эл" localSheetId="4">#REF!</definedName>
    <definedName name="Республика_Марий_Эл" localSheetId="7">#REF!</definedName>
    <definedName name="Республика_Марий_Эл">#REF!</definedName>
    <definedName name="Республика_Мордовия" localSheetId="0">#REF!</definedName>
    <definedName name="Республика_Мордовия" localSheetId="1">#REF!</definedName>
    <definedName name="Республика_Мордовия" localSheetId="2">#REF!</definedName>
    <definedName name="Республика_Мордовия" localSheetId="3">#REF!</definedName>
    <definedName name="Республика_Мордовия" localSheetId="4">#REF!</definedName>
    <definedName name="Республика_Мордовия" localSheetId="7">#REF!</definedName>
    <definedName name="Республика_Мордовия">#REF!</definedName>
    <definedName name="Республика_Саха__Якутия" localSheetId="0">#REF!</definedName>
    <definedName name="Республика_Саха__Якутия" localSheetId="1">#REF!</definedName>
    <definedName name="Республика_Саха__Якутия" localSheetId="2">#REF!</definedName>
    <definedName name="Республика_Саха__Якутия" localSheetId="3">#REF!</definedName>
    <definedName name="Республика_Саха__Якутия" localSheetId="4">#REF!</definedName>
    <definedName name="Республика_Саха__Якутия" localSheetId="7">#REF!</definedName>
    <definedName name="Республика_Саха__Якутия">#REF!</definedName>
    <definedName name="Республика_Саха__Якутия_1" localSheetId="0">#REF!</definedName>
    <definedName name="Республика_Саха__Якутия_1" localSheetId="1">#REF!</definedName>
    <definedName name="Республика_Саха__Якутия_1" localSheetId="2">#REF!</definedName>
    <definedName name="Республика_Саха__Якутия_1" localSheetId="3">#REF!</definedName>
    <definedName name="Республика_Саха__Якутия_1" localSheetId="4">#REF!</definedName>
    <definedName name="Республика_Саха__Якутия_1" localSheetId="7">#REF!</definedName>
    <definedName name="Республика_Саха__Якутия_1">#REF!</definedName>
    <definedName name="Республика_Северная_Осетия___Алания" localSheetId="0">#REF!</definedName>
    <definedName name="Республика_Северная_Осетия___Алания" localSheetId="1">#REF!</definedName>
    <definedName name="Республика_Северная_Осетия___Алания" localSheetId="2">#REF!</definedName>
    <definedName name="Республика_Северная_Осетия___Алания" localSheetId="3">#REF!</definedName>
    <definedName name="Республика_Северная_Осетия___Алания" localSheetId="4">#REF!</definedName>
    <definedName name="Республика_Северная_Осетия___Алания" localSheetId="7">#REF!</definedName>
    <definedName name="Республика_Северная_Осетия___Алания">#REF!</definedName>
    <definedName name="Республика_Татарстан__Татарстан" localSheetId="0">#REF!</definedName>
    <definedName name="Республика_Татарстан__Татарстан" localSheetId="1">#REF!</definedName>
    <definedName name="Республика_Татарстан__Татарстан" localSheetId="2">#REF!</definedName>
    <definedName name="Республика_Татарстан__Татарстан" localSheetId="3">#REF!</definedName>
    <definedName name="Республика_Татарстан__Татарстан" localSheetId="4">#REF!</definedName>
    <definedName name="Республика_Татарстан__Татарстан" localSheetId="7">#REF!</definedName>
    <definedName name="Республика_Татарстан__Татарстан">#REF!</definedName>
    <definedName name="Республика_Татарстан__Татарстан_1" localSheetId="0">#REF!</definedName>
    <definedName name="Республика_Татарстан__Татарстан_1" localSheetId="1">#REF!</definedName>
    <definedName name="Республика_Татарстан__Татарстан_1" localSheetId="2">#REF!</definedName>
    <definedName name="Республика_Татарстан__Татарстан_1" localSheetId="3">#REF!</definedName>
    <definedName name="Республика_Татарстан__Татарстан_1" localSheetId="4">#REF!</definedName>
    <definedName name="Республика_Татарстан__Татарстан_1" localSheetId="7">#REF!</definedName>
    <definedName name="Республика_Татарстан__Татарстан_1">#REF!</definedName>
    <definedName name="Республика_Тыва" localSheetId="0">#REF!</definedName>
    <definedName name="Республика_Тыва" localSheetId="1">#REF!</definedName>
    <definedName name="Республика_Тыва" localSheetId="2">#REF!</definedName>
    <definedName name="Республика_Тыва" localSheetId="3">#REF!</definedName>
    <definedName name="Республика_Тыва" localSheetId="4">#REF!</definedName>
    <definedName name="Республика_Тыва" localSheetId="7">#REF!</definedName>
    <definedName name="Республика_Тыва">#REF!</definedName>
    <definedName name="Республика_Тыва_1" localSheetId="0">#REF!</definedName>
    <definedName name="Республика_Тыва_1" localSheetId="1">#REF!</definedName>
    <definedName name="Республика_Тыва_1" localSheetId="2">#REF!</definedName>
    <definedName name="Республика_Тыва_1" localSheetId="3">#REF!</definedName>
    <definedName name="Республика_Тыва_1" localSheetId="4">#REF!</definedName>
    <definedName name="Республика_Тыва_1" localSheetId="7">#REF!</definedName>
    <definedName name="Республика_Тыва_1">#REF!</definedName>
    <definedName name="Республика_Хакасия" localSheetId="0">#REF!</definedName>
    <definedName name="Республика_Хакасия" localSheetId="1">#REF!</definedName>
    <definedName name="Республика_Хакасия" localSheetId="2">#REF!</definedName>
    <definedName name="Республика_Хакасия" localSheetId="3">#REF!</definedName>
    <definedName name="Республика_Хакасия" localSheetId="4">#REF!</definedName>
    <definedName name="Республика_Хакасия" localSheetId="7">#REF!</definedName>
    <definedName name="Республика_Хакасия">#REF!</definedName>
    <definedName name="рига">#REF!</definedName>
    <definedName name="рлвро" localSheetId="0">#REF!</definedName>
    <definedName name="рлвро" localSheetId="1">#REF!</definedName>
    <definedName name="рлвро" localSheetId="2">#REF!</definedName>
    <definedName name="рлвро" localSheetId="3">#REF!</definedName>
    <definedName name="рлвро" localSheetId="4">#REF!</definedName>
    <definedName name="рлвро" localSheetId="5">#REF!</definedName>
    <definedName name="рлвро" localSheetId="7">#REF!</definedName>
    <definedName name="рлвро">#REF!</definedName>
    <definedName name="рлд" localSheetId="0">#REF!</definedName>
    <definedName name="рлд" localSheetId="1">#REF!</definedName>
    <definedName name="рлд" localSheetId="2">#REF!</definedName>
    <definedName name="рлд" localSheetId="3">#REF!</definedName>
    <definedName name="рлд" localSheetId="4">#REF!</definedName>
    <definedName name="рлд" localSheetId="7">#REF!</definedName>
    <definedName name="рлд">#REF!</definedName>
    <definedName name="рлдг" localSheetId="0">#REF!</definedName>
    <definedName name="рлдг" localSheetId="1">#REF!</definedName>
    <definedName name="рлдг" localSheetId="2">#REF!</definedName>
    <definedName name="рлдг" localSheetId="3">#REF!</definedName>
    <definedName name="рлдг" localSheetId="4">#REF!</definedName>
    <definedName name="рлдг" localSheetId="7">#REF!</definedName>
    <definedName name="рлдг">#REF!</definedName>
    <definedName name="рнгрлш" localSheetId="0">#REF!</definedName>
    <definedName name="рнгрлш" localSheetId="1">#REF!</definedName>
    <definedName name="рнгрлш" localSheetId="2">#REF!</definedName>
    <definedName name="рнгрлш" localSheetId="3">#REF!</definedName>
    <definedName name="рнгрлш" localSheetId="4">#REF!</definedName>
    <definedName name="рнгрлш" localSheetId="7">#REF!</definedName>
    <definedName name="рнгрлш">#REF!</definedName>
    <definedName name="ро" localSheetId="0">#REF!</definedName>
    <definedName name="ро" localSheetId="1">#REF!</definedName>
    <definedName name="ро" localSheetId="2">#REF!</definedName>
    <definedName name="ро" localSheetId="3">#REF!</definedName>
    <definedName name="ро" localSheetId="4">#REF!</definedName>
    <definedName name="ро" localSheetId="7">#REF!</definedName>
    <definedName name="ро">#REF!</definedName>
    <definedName name="ровро" localSheetId="0">#REF!</definedName>
    <definedName name="ровро" localSheetId="1">#REF!</definedName>
    <definedName name="ровро" localSheetId="2">#REF!</definedName>
    <definedName name="ровро" localSheetId="3">#REF!</definedName>
    <definedName name="ровро" localSheetId="4">#REF!</definedName>
    <definedName name="ровро" localSheetId="7">#REF!</definedName>
    <definedName name="ровро">#REF!</definedName>
    <definedName name="род" localSheetId="0">#REF!</definedName>
    <definedName name="род" localSheetId="1">#REF!</definedName>
    <definedName name="род" localSheetId="2">#REF!</definedName>
    <definedName name="род" localSheetId="3">#REF!</definedName>
    <definedName name="род" localSheetId="4">#REF!</definedName>
    <definedName name="род" localSheetId="7">#REF!</definedName>
    <definedName name="род">#REF!</definedName>
    <definedName name="родарод" localSheetId="0">#REF!</definedName>
    <definedName name="родарод" localSheetId="1">#REF!</definedName>
    <definedName name="родарод" localSheetId="2">#REF!</definedName>
    <definedName name="родарод" localSheetId="3">#REF!</definedName>
    <definedName name="родарод" localSheetId="4">#REF!</definedName>
    <definedName name="родарод" localSheetId="7">#REF!</definedName>
    <definedName name="родарод">#REF!</definedName>
    <definedName name="рож" localSheetId="0">#REF!</definedName>
    <definedName name="рож" localSheetId="1">#REF!</definedName>
    <definedName name="рож" localSheetId="2">#REF!</definedName>
    <definedName name="рож" localSheetId="3">#REF!</definedName>
    <definedName name="рож" localSheetId="4">#REF!</definedName>
    <definedName name="рож" localSheetId="7">#REF!</definedName>
    <definedName name="рож">#REF!</definedName>
    <definedName name="роло" localSheetId="0">#REF!</definedName>
    <definedName name="роло" localSheetId="1">#REF!</definedName>
    <definedName name="роло" localSheetId="2">#REF!</definedName>
    <definedName name="роло" localSheetId="3">#REF!</definedName>
    <definedName name="роло" localSheetId="4">#REF!</definedName>
    <definedName name="роло" localSheetId="5">#REF!</definedName>
    <definedName name="роло" localSheetId="7">#REF!</definedName>
    <definedName name="роло">#REF!</definedName>
    <definedName name="ролодод" localSheetId="0">#REF!</definedName>
    <definedName name="ролодод" localSheetId="1">#REF!</definedName>
    <definedName name="ролодод" localSheetId="2">#REF!</definedName>
    <definedName name="ролодод" localSheetId="3">#REF!</definedName>
    <definedName name="ролодод" localSheetId="4">#REF!</definedName>
    <definedName name="ролодод" localSheetId="7">#REF!</definedName>
    <definedName name="ролодод">#REF!</definedName>
    <definedName name="ропгнлпеглн" localSheetId="0">#REF!</definedName>
    <definedName name="ропгнлпеглн" localSheetId="1">#REF!</definedName>
    <definedName name="ропгнлпеглн" localSheetId="2">#REF!</definedName>
    <definedName name="ропгнлпеглн" localSheetId="3">#REF!</definedName>
    <definedName name="ропгнлпеглн" localSheetId="4">#REF!</definedName>
    <definedName name="ропгнлпеглн" localSheetId="7">#REF!</definedName>
    <definedName name="ропгнлпеглн">#REF!</definedName>
    <definedName name="Ростовская_область" localSheetId="0">#REF!</definedName>
    <definedName name="Ростовская_область" localSheetId="1">#REF!</definedName>
    <definedName name="Ростовская_область" localSheetId="2">#REF!</definedName>
    <definedName name="Ростовская_область" localSheetId="3">#REF!</definedName>
    <definedName name="Ростовская_область" localSheetId="4">#REF!</definedName>
    <definedName name="Ростовская_область" localSheetId="7">#REF!</definedName>
    <definedName name="Ростовская_область">#REF!</definedName>
    <definedName name="рпачрпч" localSheetId="0">#REF!</definedName>
    <definedName name="рпачрпч" localSheetId="1">#REF!</definedName>
    <definedName name="рпачрпч" localSheetId="2">#REF!</definedName>
    <definedName name="рпачрпч" localSheetId="3">#REF!</definedName>
    <definedName name="рпачрпч" localSheetId="4">#REF!</definedName>
    <definedName name="рпачрпч" localSheetId="7">#REF!</definedName>
    <definedName name="рпачрпч">#REF!</definedName>
    <definedName name="рпв" localSheetId="0">#REF!</definedName>
    <definedName name="рпв" localSheetId="1">#REF!</definedName>
    <definedName name="рпв" localSheetId="2">#REF!</definedName>
    <definedName name="рпв" localSheetId="3">#REF!</definedName>
    <definedName name="рпв" localSheetId="4">#REF!</definedName>
    <definedName name="рпв" localSheetId="7">#REF!</definedName>
    <definedName name="рпв">#REF!</definedName>
    <definedName name="рплрл" localSheetId="0">#REF!</definedName>
    <definedName name="рплрл" localSheetId="1">#REF!</definedName>
    <definedName name="рплрл" localSheetId="2">#REF!</definedName>
    <definedName name="рплрл" localSheetId="3">#REF!</definedName>
    <definedName name="рплрл" localSheetId="4">#REF!</definedName>
    <definedName name="рплрл" localSheetId="7">#REF!</definedName>
    <definedName name="рплрл">#REF!</definedName>
    <definedName name="рповпр" localSheetId="0">#REF!</definedName>
    <definedName name="рповпр" localSheetId="1">#REF!</definedName>
    <definedName name="рповпр" localSheetId="2">#REF!</definedName>
    <definedName name="рповпр" localSheetId="3">#REF!</definedName>
    <definedName name="рповпр" localSheetId="4">#REF!</definedName>
    <definedName name="рповпр" localSheetId="7">#REF!</definedName>
    <definedName name="рповпр">#REF!</definedName>
    <definedName name="рповр" localSheetId="0">#REF!</definedName>
    <definedName name="рповр" localSheetId="1">#REF!</definedName>
    <definedName name="рповр" localSheetId="2">#REF!</definedName>
    <definedName name="рповр" localSheetId="3">#REF!</definedName>
    <definedName name="рповр" localSheetId="4">#REF!</definedName>
    <definedName name="рповр" localSheetId="7">#REF!</definedName>
    <definedName name="рповр">#REF!</definedName>
    <definedName name="РПР">#REF!</definedName>
    <definedName name="рпьрь" localSheetId="0">#REF!</definedName>
    <definedName name="рпьрь" localSheetId="1">#REF!</definedName>
    <definedName name="рпьрь" localSheetId="2">#REF!</definedName>
    <definedName name="рпьрь" localSheetId="3">#REF!</definedName>
    <definedName name="рпьрь" localSheetId="4">#REF!</definedName>
    <definedName name="рпьрь" localSheetId="5">#REF!</definedName>
    <definedName name="рпьрь" localSheetId="7">#REF!</definedName>
    <definedName name="рпьрь">#REF!</definedName>
    <definedName name="ррр" localSheetId="0">#REF!</definedName>
    <definedName name="ррр" localSheetId="1">#REF!</definedName>
    <definedName name="ррр" localSheetId="2">#REF!</definedName>
    <definedName name="ррр" localSheetId="3">#REF!</definedName>
    <definedName name="ррр" localSheetId="4">#REF!</definedName>
    <definedName name="ррр" localSheetId="7">#REF!</definedName>
    <definedName name="ррр">#REF!</definedName>
    <definedName name="рррр" localSheetId="0">#REF!</definedName>
    <definedName name="рррр" localSheetId="1">#REF!</definedName>
    <definedName name="рррр" localSheetId="2">#REF!</definedName>
    <definedName name="рррр" localSheetId="3">#REF!</definedName>
    <definedName name="рррр" localSheetId="4">#REF!</definedName>
    <definedName name="рррр" localSheetId="7">#REF!</definedName>
    <definedName name="рррр">#REF!</definedName>
    <definedName name="ррюбр" localSheetId="0">#REF!</definedName>
    <definedName name="ррюбр" localSheetId="1">#REF!</definedName>
    <definedName name="ррюбр" localSheetId="2">#REF!</definedName>
    <definedName name="ррюбр" localSheetId="3">#REF!</definedName>
    <definedName name="ррюбр" localSheetId="4">#REF!</definedName>
    <definedName name="ррюбр" localSheetId="7">#REF!</definedName>
    <definedName name="ррюбр">#REF!</definedName>
    <definedName name="ртип" localSheetId="0">#REF!</definedName>
    <definedName name="ртип" localSheetId="1">#REF!</definedName>
    <definedName name="ртип" localSheetId="2">#REF!</definedName>
    <definedName name="ртип" localSheetId="3">#REF!</definedName>
    <definedName name="ртип" localSheetId="4">#REF!</definedName>
    <definedName name="ртип" localSheetId="7">#REF!</definedName>
    <definedName name="ртип">#REF!</definedName>
    <definedName name="руе" localSheetId="0">#REF!</definedName>
    <definedName name="руе" localSheetId="1">#REF!</definedName>
    <definedName name="руе" localSheetId="2">#REF!</definedName>
    <definedName name="руе" localSheetId="3">#REF!</definedName>
    <definedName name="руе" localSheetId="4">#REF!</definedName>
    <definedName name="руе" localSheetId="7">#REF!</definedName>
    <definedName name="руе">#REF!</definedName>
    <definedName name="Руководитель" localSheetId="0">#REF!</definedName>
    <definedName name="Руководитель" localSheetId="1">#REF!</definedName>
    <definedName name="Руководитель" localSheetId="2">#REF!</definedName>
    <definedName name="Руководитель" localSheetId="3">#REF!</definedName>
    <definedName name="Руководитель" localSheetId="4">#REF!</definedName>
    <definedName name="Руководитель" localSheetId="7">#REF!</definedName>
    <definedName name="Руководитель">#REF!</definedName>
    <definedName name="ручей" localSheetId="0">#REF!</definedName>
    <definedName name="ручей" localSheetId="1">#REF!</definedName>
    <definedName name="ручей" localSheetId="2">#REF!</definedName>
    <definedName name="ручей" localSheetId="3">#REF!</definedName>
    <definedName name="ручей" localSheetId="4">#REF!</definedName>
    <definedName name="ручей" localSheetId="7">#REF!</definedName>
    <definedName name="ручей">#REF!</definedName>
    <definedName name="Рязанская_область" localSheetId="0">#REF!</definedName>
    <definedName name="Рязанская_область" localSheetId="1">#REF!</definedName>
    <definedName name="Рязанская_область" localSheetId="2">#REF!</definedName>
    <definedName name="Рязанская_область" localSheetId="3">#REF!</definedName>
    <definedName name="Рязанская_область" localSheetId="4">#REF!</definedName>
    <definedName name="Рязанская_область" localSheetId="5">#REF!</definedName>
    <definedName name="Рязанская_область" localSheetId="7">#REF!</definedName>
    <definedName name="Рязанская_область">#REF!</definedName>
    <definedName name="С" localSheetId="0">{#N/A,#N/A,FALSE,"Шаблон_Спец1"}</definedName>
    <definedName name="С" localSheetId="1">{#N/A,#N/A,FALSE,"Шаблон_Спец1"}</definedName>
    <definedName name="С" localSheetId="2">{#N/A,#N/A,FALSE,"Шаблон_Спец1"}</definedName>
    <definedName name="С" localSheetId="12">{#N/A,#N/A,FALSE,"Шаблон_Спец1"}</definedName>
    <definedName name="С" localSheetId="14">{#N/A,#N/A,FALSE,"Шаблон_Спец1"}</definedName>
    <definedName name="С" localSheetId="3">{#N/A,#N/A,FALSE,"Шаблон_Спец1"}</definedName>
    <definedName name="С" localSheetId="10">{#N/A,#N/A,FALSE,"Шаблон_Спец1"}</definedName>
    <definedName name="С" localSheetId="4">{#N/A,#N/A,FALSE,"Шаблон_Спец1"}</definedName>
    <definedName name="С" localSheetId="5">{#N/A,#N/A,FALSE,"Шаблон_Спец1"}</definedName>
    <definedName name="С" localSheetId="6">{#N/A,#N/A,FALSE,"Шаблон_Спец1"}</definedName>
    <definedName name="С" localSheetId="7">{#N/A,#N/A,FALSE,"Шаблон_Спец1"}</definedName>
    <definedName name="С" localSheetId="11">{#N/A,#N/A,FALSE,"Шаблон_Спец1"}</definedName>
    <definedName name="С">{#N/A,#N/A,FALSE,"Шаблон_Спец1"}</definedName>
    <definedName name="с1" localSheetId="0">#REF!</definedName>
    <definedName name="с1" localSheetId="1">#REF!</definedName>
    <definedName name="с1" localSheetId="2">#REF!</definedName>
    <definedName name="с1" localSheetId="3">#REF!</definedName>
    <definedName name="с1" localSheetId="4">#REF!</definedName>
    <definedName name="с1" localSheetId="5">#REF!</definedName>
    <definedName name="с1" localSheetId="7">#REF!</definedName>
    <definedName name="с1">#REF!</definedName>
    <definedName name="с10" localSheetId="0">#REF!</definedName>
    <definedName name="с10" localSheetId="1">#REF!</definedName>
    <definedName name="с10" localSheetId="2">#REF!</definedName>
    <definedName name="с10" localSheetId="3">#REF!</definedName>
    <definedName name="с10" localSheetId="4">#REF!</definedName>
    <definedName name="с10" localSheetId="7">#REF!</definedName>
    <definedName name="с10">#REF!</definedName>
    <definedName name="с2" localSheetId="0">#REF!</definedName>
    <definedName name="с2" localSheetId="1">#REF!</definedName>
    <definedName name="с2" localSheetId="2">#REF!</definedName>
    <definedName name="с2" localSheetId="3">#REF!</definedName>
    <definedName name="с2" localSheetId="4">#REF!</definedName>
    <definedName name="с2" localSheetId="7">#REF!</definedName>
    <definedName name="с2">#REF!</definedName>
    <definedName name="с3" localSheetId="0">#REF!</definedName>
    <definedName name="с3" localSheetId="1">#REF!</definedName>
    <definedName name="с3" localSheetId="2">#REF!</definedName>
    <definedName name="с3" localSheetId="3">#REF!</definedName>
    <definedName name="с3" localSheetId="4">#REF!</definedName>
    <definedName name="с3" localSheetId="7">#REF!</definedName>
    <definedName name="с3">#REF!</definedName>
    <definedName name="с4" localSheetId="0">#REF!</definedName>
    <definedName name="с4" localSheetId="1">#REF!</definedName>
    <definedName name="с4" localSheetId="2">#REF!</definedName>
    <definedName name="с4" localSheetId="3">#REF!</definedName>
    <definedName name="с4" localSheetId="4">#REF!</definedName>
    <definedName name="с4" localSheetId="7">#REF!</definedName>
    <definedName name="с4">#REF!</definedName>
    <definedName name="с5" localSheetId="0">#REF!</definedName>
    <definedName name="с5" localSheetId="1">#REF!</definedName>
    <definedName name="с5" localSheetId="2">#REF!</definedName>
    <definedName name="с5" localSheetId="3">#REF!</definedName>
    <definedName name="с5" localSheetId="4">#REF!</definedName>
    <definedName name="с5" localSheetId="7">#REF!</definedName>
    <definedName name="с5">#REF!</definedName>
    <definedName name="с6" localSheetId="0">#REF!</definedName>
    <definedName name="с6" localSheetId="1">#REF!</definedName>
    <definedName name="с6" localSheetId="2">#REF!</definedName>
    <definedName name="с6" localSheetId="3">#REF!</definedName>
    <definedName name="с6" localSheetId="4">#REF!</definedName>
    <definedName name="с6" localSheetId="7">#REF!</definedName>
    <definedName name="с6">#REF!</definedName>
    <definedName name="с7" localSheetId="0">#REF!</definedName>
    <definedName name="с7" localSheetId="1">#REF!</definedName>
    <definedName name="с7" localSheetId="2">#REF!</definedName>
    <definedName name="с7" localSheetId="3">#REF!</definedName>
    <definedName name="с7" localSheetId="4">#REF!</definedName>
    <definedName name="с7" localSheetId="7">#REF!</definedName>
    <definedName name="с7">#REF!</definedName>
    <definedName name="с8" localSheetId="0">#REF!</definedName>
    <definedName name="с8" localSheetId="1">#REF!</definedName>
    <definedName name="с8" localSheetId="2">#REF!</definedName>
    <definedName name="с8" localSheetId="3">#REF!</definedName>
    <definedName name="с8" localSheetId="4">#REF!</definedName>
    <definedName name="с8" localSheetId="7">#REF!</definedName>
    <definedName name="с8">#REF!</definedName>
    <definedName name="с9" localSheetId="0">#REF!</definedName>
    <definedName name="с9" localSheetId="1">#REF!</definedName>
    <definedName name="с9" localSheetId="2">#REF!</definedName>
    <definedName name="с9" localSheetId="3">#REF!</definedName>
    <definedName name="с9" localSheetId="4">#REF!</definedName>
    <definedName name="с9" localSheetId="7">#REF!</definedName>
    <definedName name="с9">#REF!</definedName>
    <definedName name="саа" localSheetId="0">#REF!</definedName>
    <definedName name="саа" localSheetId="1">#REF!</definedName>
    <definedName name="саа" localSheetId="2">#REF!</definedName>
    <definedName name="саа" localSheetId="3">#REF!</definedName>
    <definedName name="саа" localSheetId="4">#REF!</definedName>
    <definedName name="саа" localSheetId="7">#REF!</definedName>
    <definedName name="саа">#REF!</definedName>
    <definedName name="сам" localSheetId="0">#REF!</definedName>
    <definedName name="сам" localSheetId="1">#REF!</definedName>
    <definedName name="сам" localSheetId="2">#REF!</definedName>
    <definedName name="сам" localSheetId="3">#REF!</definedName>
    <definedName name="сам" localSheetId="4">#REF!</definedName>
    <definedName name="сам" localSheetId="7">#REF!</definedName>
    <definedName name="сам">#REF!</definedName>
    <definedName name="Самарская_область" localSheetId="0">#REF!</definedName>
    <definedName name="Самарская_область" localSheetId="1">#REF!</definedName>
    <definedName name="Самарская_область" localSheetId="2">#REF!</definedName>
    <definedName name="Самарская_область" localSheetId="3">#REF!</definedName>
    <definedName name="Самарская_область" localSheetId="4">#REF!</definedName>
    <definedName name="Самарская_область" localSheetId="7">#REF!</definedName>
    <definedName name="Самарская_область">#REF!</definedName>
    <definedName name="Саратовская_область" localSheetId="0">#REF!</definedName>
    <definedName name="Саратовская_область" localSheetId="1">#REF!</definedName>
    <definedName name="Саратовская_область" localSheetId="2">#REF!</definedName>
    <definedName name="Саратовская_область" localSheetId="3">#REF!</definedName>
    <definedName name="Саратовская_область" localSheetId="4">#REF!</definedName>
    <definedName name="Саратовская_область" localSheetId="7">#REF!</definedName>
    <definedName name="Саратовская_область">#REF!</definedName>
    <definedName name="сарсвралош" localSheetId="0">#REF!</definedName>
    <definedName name="сарсвралош" localSheetId="1">#REF!</definedName>
    <definedName name="сарсвралош" localSheetId="2">#REF!</definedName>
    <definedName name="сарсвралош" localSheetId="3">#REF!</definedName>
    <definedName name="сарсвралош" localSheetId="4">#REF!</definedName>
    <definedName name="сарсвралош" localSheetId="7">#REF!</definedName>
    <definedName name="сарсвралош">#REF!</definedName>
    <definedName name="Сахалинская_область" localSheetId="0">#REF!</definedName>
    <definedName name="Сахалинская_область" localSheetId="1">#REF!</definedName>
    <definedName name="Сахалинская_область" localSheetId="2">#REF!</definedName>
    <definedName name="Сахалинская_область" localSheetId="3">#REF!</definedName>
    <definedName name="Сахалинская_область" localSheetId="4">#REF!</definedName>
    <definedName name="Сахалинская_область" localSheetId="7">#REF!</definedName>
    <definedName name="Сахалинская_область">#REF!</definedName>
    <definedName name="Сахалинская_область_1" localSheetId="0">#REF!</definedName>
    <definedName name="Сахалинская_область_1" localSheetId="1">#REF!</definedName>
    <definedName name="Сахалинская_область_1" localSheetId="2">#REF!</definedName>
    <definedName name="Сахалинская_область_1" localSheetId="3">#REF!</definedName>
    <definedName name="Сахалинская_область_1" localSheetId="4">#REF!</definedName>
    <definedName name="Сахалинская_область_1" localSheetId="7">#REF!</definedName>
    <definedName name="Сахалинская_область_1">#REF!</definedName>
    <definedName name="Свердловская_область" localSheetId="0">#REF!</definedName>
    <definedName name="Свердловская_область" localSheetId="1">#REF!</definedName>
    <definedName name="Свердловская_область" localSheetId="2">#REF!</definedName>
    <definedName name="Свердловская_область" localSheetId="3">#REF!</definedName>
    <definedName name="Свердловская_область" localSheetId="4">#REF!</definedName>
    <definedName name="Свердловская_область" localSheetId="5">#REF!</definedName>
    <definedName name="Свердловская_область" localSheetId="7">#REF!</definedName>
    <definedName name="Свердловская_область">#REF!</definedName>
    <definedName name="Свердловская_область_1" localSheetId="0">#REF!</definedName>
    <definedName name="Свердловская_область_1" localSheetId="1">#REF!</definedName>
    <definedName name="Свердловская_область_1" localSheetId="2">#REF!</definedName>
    <definedName name="Свердловская_область_1" localSheetId="3">#REF!</definedName>
    <definedName name="Свердловская_область_1" localSheetId="4">#REF!</definedName>
    <definedName name="Свердловская_область_1" localSheetId="7">#REF!</definedName>
    <definedName name="Свердловская_область_1">#REF!</definedName>
    <definedName name="Сводка" localSheetId="0">#REF!</definedName>
    <definedName name="Сводка" localSheetId="1">#REF!</definedName>
    <definedName name="Сводка" localSheetId="2">#REF!</definedName>
    <definedName name="Сводка" localSheetId="3">#REF!</definedName>
    <definedName name="Сводка" localSheetId="4">#REF!</definedName>
    <definedName name="Сводка" localSheetId="5">#REF!</definedName>
    <definedName name="Сводка" localSheetId="7">#REF!</definedName>
    <definedName name="Сводка">#REF!</definedName>
    <definedName name="СДП">#REF!</definedName>
    <definedName name="се">#REF!</definedName>
    <definedName name="сев" localSheetId="0">#REF!</definedName>
    <definedName name="сев" localSheetId="1">#REF!</definedName>
    <definedName name="сев" localSheetId="2">#REF!</definedName>
    <definedName name="сев" localSheetId="3">#REF!</definedName>
    <definedName name="сев" localSheetId="4">#REF!</definedName>
    <definedName name="сев" localSheetId="5">#REF!</definedName>
    <definedName name="сев" localSheetId="7">#REF!</definedName>
    <definedName name="сев">#REF!</definedName>
    <definedName name="сег1" localSheetId="0">#REF!</definedName>
    <definedName name="сег1" localSheetId="1">#REF!</definedName>
    <definedName name="сег1" localSheetId="2">#REF!</definedName>
    <definedName name="сег1" localSheetId="3">#REF!</definedName>
    <definedName name="сег1" localSheetId="4">#REF!</definedName>
    <definedName name="сег1" localSheetId="7">#REF!</definedName>
    <definedName name="сег1">#REF!</definedName>
    <definedName name="Сегодня" localSheetId="0">#REF!</definedName>
    <definedName name="Сегодня" localSheetId="1">#REF!</definedName>
    <definedName name="Сегодня" localSheetId="2">#REF!</definedName>
    <definedName name="Сегодня" localSheetId="3">#REF!</definedName>
    <definedName name="Сегодня" localSheetId="4">#REF!</definedName>
    <definedName name="Сегодня" localSheetId="5">#REF!</definedName>
    <definedName name="Сегодня" localSheetId="7">#REF!</definedName>
    <definedName name="Сегодня">#REF!</definedName>
    <definedName name="Семь" localSheetId="0">#REF!</definedName>
    <definedName name="Семь" localSheetId="1">#REF!</definedName>
    <definedName name="Семь" localSheetId="2">#REF!</definedName>
    <definedName name="Семь" localSheetId="3">#REF!</definedName>
    <definedName name="Семь" localSheetId="4">#REF!</definedName>
    <definedName name="Семь" localSheetId="5">#REF!</definedName>
    <definedName name="Семь" localSheetId="7">#REF!</definedName>
    <definedName name="Семь">#REF!</definedName>
    <definedName name="Сервис" localSheetId="0">#REF!</definedName>
    <definedName name="Сервис" localSheetId="1">#REF!</definedName>
    <definedName name="Сервис" localSheetId="2">#REF!</definedName>
    <definedName name="Сервис" localSheetId="3">#REF!</definedName>
    <definedName name="Сервис" localSheetId="4">#REF!</definedName>
    <definedName name="Сервис" localSheetId="7">#REF!</definedName>
    <definedName name="Сервис">#REF!</definedName>
    <definedName name="Сервис_Всего_1" localSheetId="0">#REF!</definedName>
    <definedName name="Сервис_Всего_1" localSheetId="1">#REF!</definedName>
    <definedName name="Сервис_Всего_1" localSheetId="2">#REF!</definedName>
    <definedName name="Сервис_Всего_1" localSheetId="3">#REF!</definedName>
    <definedName name="Сервис_Всего_1" localSheetId="4">#REF!</definedName>
    <definedName name="Сервис_Всего_1" localSheetId="5">#REF!</definedName>
    <definedName name="Сервис_Всего_1" localSheetId="7">#REF!</definedName>
    <definedName name="Сервис_Всего_1">#REF!</definedName>
    <definedName name="Сервисное_оборудование_1" localSheetId="0">#REF!</definedName>
    <definedName name="Сервисное_оборудование_1" localSheetId="1">#REF!</definedName>
    <definedName name="Сервисное_оборудование_1" localSheetId="2">#REF!</definedName>
    <definedName name="Сервисное_оборудование_1" localSheetId="3">#REF!</definedName>
    <definedName name="Сервисное_оборудование_1" localSheetId="4">#REF!</definedName>
    <definedName name="Сервисное_оборудование_1" localSheetId="5">#REF!</definedName>
    <definedName name="Сервисное_оборудование_1" localSheetId="7">#REF!</definedName>
    <definedName name="Сервисное_оборудование_1">#REF!</definedName>
    <definedName name="СлБелг" localSheetId="0">#REF!</definedName>
    <definedName name="СлБелг" localSheetId="1">#REF!</definedName>
    <definedName name="СлБелг" localSheetId="2">#REF!</definedName>
    <definedName name="СлБелг" localSheetId="3">#REF!</definedName>
    <definedName name="СлБелг" localSheetId="4">#REF!</definedName>
    <definedName name="СлБелг" localSheetId="5">#REF!</definedName>
    <definedName name="СлБелг" localSheetId="7">#REF!</definedName>
    <definedName name="СлБелг">#REF!</definedName>
    <definedName name="СлБуд">#REF!</definedName>
    <definedName name="слон">#REF!</definedName>
    <definedName name="см" localSheetId="0">#REF!</definedName>
    <definedName name="см" localSheetId="1">#REF!</definedName>
    <definedName name="см" localSheetId="2">#REF!</definedName>
    <definedName name="см" localSheetId="3">#REF!</definedName>
    <definedName name="см" localSheetId="4">#REF!</definedName>
    <definedName name="см" localSheetId="5">#REF!</definedName>
    <definedName name="см" localSheetId="7">#REF!</definedName>
    <definedName name="см">#REF!</definedName>
    <definedName name="см_конк" localSheetId="0">#REF!</definedName>
    <definedName name="см_конк" localSheetId="1">#REF!</definedName>
    <definedName name="см_конк" localSheetId="2">#REF!</definedName>
    <definedName name="см_конк" localSheetId="3">#REF!</definedName>
    <definedName name="см_конк" localSheetId="4">#REF!</definedName>
    <definedName name="см_конк" localSheetId="7">#REF!</definedName>
    <definedName name="см_конк">#REF!</definedName>
    <definedName name="см1" localSheetId="0">#REF!</definedName>
    <definedName name="см1" localSheetId="1">#REF!</definedName>
    <definedName name="см1" localSheetId="2">#REF!</definedName>
    <definedName name="см1" localSheetId="3">#REF!</definedName>
    <definedName name="см1" localSheetId="4">#REF!</definedName>
    <definedName name="см1" localSheetId="7">#REF!</definedName>
    <definedName name="см1">#REF!</definedName>
    <definedName name="См6">#REF!</definedName>
    <definedName name="См7" localSheetId="0">#REF!</definedName>
    <definedName name="См7" localSheetId="1">#REF!</definedName>
    <definedName name="См7" localSheetId="2">#REF!</definedName>
    <definedName name="См7" localSheetId="3">#REF!</definedName>
    <definedName name="См7" localSheetId="4">#REF!</definedName>
    <definedName name="См7" localSheetId="5">#REF!</definedName>
    <definedName name="См7" localSheetId="7">#REF!</definedName>
    <definedName name="См7">#REF!</definedName>
    <definedName name="смета" localSheetId="0">#REF!</definedName>
    <definedName name="смета" localSheetId="1">#REF!</definedName>
    <definedName name="смета" localSheetId="2">#REF!</definedName>
    <definedName name="смета" localSheetId="3">#REF!</definedName>
    <definedName name="смета" localSheetId="4">#REF!</definedName>
    <definedName name="смета" localSheetId="5">#REF!</definedName>
    <definedName name="смета" localSheetId="7">#REF!</definedName>
    <definedName name="смета">#REF!</definedName>
    <definedName name="Смета_2">#REF!</definedName>
    <definedName name="смета1" localSheetId="0">#REF!</definedName>
    <definedName name="смета1" localSheetId="1">#REF!</definedName>
    <definedName name="смета1" localSheetId="2">#REF!</definedName>
    <definedName name="смета1" localSheetId="3">#REF!</definedName>
    <definedName name="смета1" localSheetId="4">#REF!</definedName>
    <definedName name="смета1" localSheetId="5">#REF!</definedName>
    <definedName name="смета1" localSheetId="7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 localSheetId="0">#REF!</definedName>
    <definedName name="Сметная_стоимость_в_базисных_ценах" localSheetId="1">#REF!</definedName>
    <definedName name="Сметная_стоимость_в_базисных_ценах" localSheetId="2">#REF!</definedName>
    <definedName name="Сметная_стоимость_в_базисных_ценах" localSheetId="3">#REF!</definedName>
    <definedName name="Сметная_стоимость_в_базисных_ценах" localSheetId="4">#REF!</definedName>
    <definedName name="Сметная_стоимость_в_базисных_ценах" localSheetId="5">#REF!</definedName>
    <definedName name="Сметная_стоимость_в_базисных_ценах" localSheetId="7">#REF!</definedName>
    <definedName name="Сметная_стоимость_в_базисных_ценах">#REF!</definedName>
    <definedName name="Сметная_стоимость_по_ресурсному_расчету" localSheetId="0">#REF!</definedName>
    <definedName name="Сметная_стоимость_по_ресурсному_расчету" localSheetId="1">#REF!</definedName>
    <definedName name="Сметная_стоимость_по_ресурсному_расчету" localSheetId="2">#REF!</definedName>
    <definedName name="Сметная_стоимость_по_ресурсному_расчету" localSheetId="3">#REF!</definedName>
    <definedName name="Сметная_стоимость_по_ресурсному_расчету" localSheetId="4">#REF!</definedName>
    <definedName name="Сметная_стоимость_по_ресурсному_расчету" localSheetId="5">#REF!</definedName>
    <definedName name="Сметная_стоимость_по_ресурсному_расчету" localSheetId="7">#REF!</definedName>
    <definedName name="Сметная_стоимость_по_ресурсному_расчету">#REF!</definedName>
    <definedName name="СМеточка" localSheetId="0">#REF!</definedName>
    <definedName name="СМеточка" localSheetId="1">#REF!</definedName>
    <definedName name="СМеточка" localSheetId="2">#REF!</definedName>
    <definedName name="СМеточка" localSheetId="3">#REF!</definedName>
    <definedName name="СМеточка" localSheetId="4">#REF!</definedName>
    <definedName name="СМеточка" localSheetId="7">#REF!</definedName>
    <definedName name="СМеточка">#REF!</definedName>
    <definedName name="сми" localSheetId="0">#REF!</definedName>
    <definedName name="сми" localSheetId="1">#REF!</definedName>
    <definedName name="сми" localSheetId="2">#REF!</definedName>
    <definedName name="сми" localSheetId="3">#REF!</definedName>
    <definedName name="сми" localSheetId="4">#REF!</definedName>
    <definedName name="сми" localSheetId="7">#REF!</definedName>
    <definedName name="сми">#REF!</definedName>
    <definedName name="смиь" localSheetId="0">#REF!</definedName>
    <definedName name="смиь" localSheetId="1">#REF!</definedName>
    <definedName name="смиь" localSheetId="2">#REF!</definedName>
    <definedName name="смиь" localSheetId="3">#REF!</definedName>
    <definedName name="смиь" localSheetId="4">#REF!</definedName>
    <definedName name="смиь" localSheetId="7">#REF!</definedName>
    <definedName name="смиь">#REF!</definedName>
    <definedName name="Смоленская_область" localSheetId="0">#REF!</definedName>
    <definedName name="Смоленская_область" localSheetId="1">#REF!</definedName>
    <definedName name="Смоленская_область" localSheetId="2">#REF!</definedName>
    <definedName name="Смоленская_область" localSheetId="3">#REF!</definedName>
    <definedName name="Смоленская_область" localSheetId="4">#REF!</definedName>
    <definedName name="Смоленская_область" localSheetId="7">#REF!</definedName>
    <definedName name="Смоленская_область">#REF!</definedName>
    <definedName name="смр" localSheetId="0">#REF!</definedName>
    <definedName name="смр" localSheetId="1">#REF!</definedName>
    <definedName name="смр" localSheetId="2">#REF!</definedName>
    <definedName name="смр" localSheetId="3">#REF!</definedName>
    <definedName name="смр" localSheetId="4">#REF!</definedName>
    <definedName name="смр" localSheetId="7">#REF!</definedName>
    <definedName name="смр">#REF!</definedName>
    <definedName name="смт" localSheetId="0">#REF!</definedName>
    <definedName name="смт" localSheetId="1">#REF!</definedName>
    <definedName name="смт" localSheetId="2">#REF!</definedName>
    <definedName name="смт" localSheetId="3">#REF!</definedName>
    <definedName name="смт" localSheetId="4">#REF!</definedName>
    <definedName name="смт" localSheetId="7">#REF!</definedName>
    <definedName name="смт">#REF!</definedName>
    <definedName name="Согласование" localSheetId="0">#REF!</definedName>
    <definedName name="Согласование" localSheetId="1">#REF!</definedName>
    <definedName name="Согласование" localSheetId="2">#REF!</definedName>
    <definedName name="Согласование" localSheetId="3">#REF!</definedName>
    <definedName name="Согласование" localSheetId="4">#REF!</definedName>
    <definedName name="Согласование" localSheetId="5">#REF!</definedName>
    <definedName name="Согласование" localSheetId="7">#REF!</definedName>
    <definedName name="Согласование">#REF!</definedName>
    <definedName name="соп" localSheetId="0">#REF!</definedName>
    <definedName name="соп" localSheetId="1">#REF!</definedName>
    <definedName name="соп" localSheetId="2">#REF!</definedName>
    <definedName name="соп" localSheetId="3">#REF!</definedName>
    <definedName name="соп" localSheetId="4">#REF!</definedName>
    <definedName name="соп" localSheetId="7">#REF!</definedName>
    <definedName name="соп">#REF!</definedName>
    <definedName name="сос" localSheetId="0">#REF!</definedName>
    <definedName name="сос" localSheetId="1">#REF!</definedName>
    <definedName name="сос" localSheetId="2">#REF!</definedName>
    <definedName name="сос" localSheetId="3">#REF!</definedName>
    <definedName name="сос" localSheetId="4">#REF!</definedName>
    <definedName name="сос" localSheetId="7">#REF!</definedName>
    <definedName name="сос">#REF!</definedName>
    <definedName name="Составил">#REF!</definedName>
    <definedName name="Составитель" localSheetId="0">#REF!</definedName>
    <definedName name="Составитель" localSheetId="1">#REF!</definedName>
    <definedName name="Составитель" localSheetId="2">#REF!</definedName>
    <definedName name="Составитель" localSheetId="3">#REF!</definedName>
    <definedName name="Составитель" localSheetId="4">#REF!</definedName>
    <definedName name="Составитель" localSheetId="5">#REF!</definedName>
    <definedName name="Составитель" localSheetId="7">#REF!</definedName>
    <definedName name="Составитель">#REF!</definedName>
    <definedName name="Составитель_сметы" localSheetId="0">#REF!</definedName>
    <definedName name="Составитель_сметы" localSheetId="1">#REF!</definedName>
    <definedName name="Составитель_сметы" localSheetId="2">#REF!</definedName>
    <definedName name="Составитель_сметы" localSheetId="3">#REF!</definedName>
    <definedName name="Составитель_сметы" localSheetId="4">#REF!</definedName>
    <definedName name="Составитель_сметы" localSheetId="7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 localSheetId="0">#REF!</definedName>
    <definedName name="сп2" localSheetId="1">#REF!</definedName>
    <definedName name="сп2" localSheetId="2">#REF!</definedName>
    <definedName name="сп2" localSheetId="3">#REF!</definedName>
    <definedName name="сп2" localSheetId="4">#REF!</definedName>
    <definedName name="сп2" localSheetId="5">#REF!</definedName>
    <definedName name="сп2" localSheetId="7">#REF!</definedName>
    <definedName name="сп2">#REF!</definedName>
    <definedName name="Специф1" localSheetId="0">#REF!</definedName>
    <definedName name="Специф1" localSheetId="1">#REF!</definedName>
    <definedName name="Специф1" localSheetId="2">#REF!</definedName>
    <definedName name="Специф1" localSheetId="3">#REF!</definedName>
    <definedName name="Специф1" localSheetId="4">#REF!</definedName>
    <definedName name="Специф1" localSheetId="7">#REF!</definedName>
    <definedName name="Специф1">#REF!</definedName>
    <definedName name="спио" localSheetId="0">#REF!</definedName>
    <definedName name="спио" localSheetId="1">#REF!</definedName>
    <definedName name="спио" localSheetId="2">#REF!</definedName>
    <definedName name="спио" localSheetId="3">#REF!</definedName>
    <definedName name="спио" localSheetId="4">#REF!</definedName>
    <definedName name="спио" localSheetId="7">#REF!</definedName>
    <definedName name="спио">#REF!</definedName>
    <definedName name="срл" localSheetId="0">#REF!</definedName>
    <definedName name="срл" localSheetId="1">#REF!</definedName>
    <definedName name="срл" localSheetId="2">#REF!</definedName>
    <definedName name="срл" localSheetId="3">#REF!</definedName>
    <definedName name="срл" localSheetId="4">#REF!</definedName>
    <definedName name="срл" localSheetId="5">#REF!</definedName>
    <definedName name="срл" localSheetId="7">#REF!</definedName>
    <definedName name="срл">#REF!</definedName>
    <definedName name="срлдд" localSheetId="0">#REF!</definedName>
    <definedName name="срлдд" localSheetId="1">#REF!</definedName>
    <definedName name="срлдд" localSheetId="2">#REF!</definedName>
    <definedName name="срлдд" localSheetId="3">#REF!</definedName>
    <definedName name="срлдд" localSheetId="4">#REF!</definedName>
    <definedName name="срлдд" localSheetId="7">#REF!</definedName>
    <definedName name="срлдд">#REF!</definedName>
    <definedName name="срлрл" localSheetId="0">#REF!</definedName>
    <definedName name="срлрл" localSheetId="1">#REF!</definedName>
    <definedName name="срлрл" localSheetId="2">#REF!</definedName>
    <definedName name="срлрл" localSheetId="3">#REF!</definedName>
    <definedName name="срлрл" localSheetId="4">#REF!</definedName>
    <definedName name="срлрл" localSheetId="7">#REF!</definedName>
    <definedName name="срлрл">#REF!</definedName>
    <definedName name="срьрьс" localSheetId="0">#REF!</definedName>
    <definedName name="срьрьс" localSheetId="1">#REF!</definedName>
    <definedName name="срьрьс" localSheetId="2">#REF!</definedName>
    <definedName name="срьрьс" localSheetId="3">#REF!</definedName>
    <definedName name="срьрьс" localSheetId="4">#REF!</definedName>
    <definedName name="срьрьс" localSheetId="7">#REF!</definedName>
    <definedName name="срьрьс">#REF!</definedName>
    <definedName name="ссс" localSheetId="0">#REF!</definedName>
    <definedName name="ссс" localSheetId="1">#REF!</definedName>
    <definedName name="ссс" localSheetId="2">#REF!</definedName>
    <definedName name="ссс" localSheetId="3">#REF!</definedName>
    <definedName name="ссс" localSheetId="4">#REF!</definedName>
    <definedName name="ссс" localSheetId="7">#REF!</definedName>
    <definedName name="ссс">#REF!</definedName>
    <definedName name="сссс" localSheetId="0">#REF!</definedName>
    <definedName name="сссс" localSheetId="1">#REF!</definedName>
    <definedName name="сссс" localSheetId="2">#REF!</definedName>
    <definedName name="сссс" localSheetId="3">#REF!</definedName>
    <definedName name="сссс" localSheetId="4">#REF!</definedName>
    <definedName name="сссс" localSheetId="7">#REF!</definedName>
    <definedName name="сссс">#REF!</definedName>
    <definedName name="СтавкаWACC">#REF!</definedName>
    <definedName name="СтавкаАмортизации" localSheetId="3">#REF!</definedName>
    <definedName name="СтавкаАмортизации" localSheetId="4">#REF!</definedName>
    <definedName name="СтавкаАмортизации" localSheetId="5">#REF!</definedName>
    <definedName name="СтавкаАмортизации" localSheetId="6">#REF!</definedName>
    <definedName name="СтавкаАмортизации">#REF!</definedName>
    <definedName name="СтавкаДепозитов" localSheetId="3">#REF!</definedName>
    <definedName name="СтавкаДепозитов" localSheetId="4">#REF!</definedName>
    <definedName name="СтавкаДепозитов" localSheetId="5">#REF!</definedName>
    <definedName name="СтавкаДепозитов" localSheetId="6">#REF!</definedName>
    <definedName name="СтавкаДепозитов">#REF!</definedName>
    <definedName name="СтавкаДивидендов" localSheetId="3">#REF!</definedName>
    <definedName name="СтавкаДивидендов" localSheetId="4">#REF!</definedName>
    <definedName name="СтавкаДивидендов" localSheetId="5">#REF!</definedName>
    <definedName name="СтавкаДивидендов" localSheetId="6">#REF!</definedName>
    <definedName name="СтавкаДивидендов">#REF!</definedName>
    <definedName name="СтавкаДКЗ" localSheetId="3">#REF!</definedName>
    <definedName name="СтавкаДКЗ" localSheetId="4">#REF!</definedName>
    <definedName name="СтавкаДКЗ">#REF!</definedName>
    <definedName name="СтавкаЕСН" localSheetId="3">#REF!</definedName>
    <definedName name="СтавкаЕСН" localSheetId="4">#REF!</definedName>
    <definedName name="СтавкаЕСН">#REF!</definedName>
    <definedName name="СтавкаНДС" localSheetId="3">#REF!</definedName>
    <definedName name="СтавкаНДС" localSheetId="4">#REF!</definedName>
    <definedName name="СтавкаНДС">#REF!</definedName>
    <definedName name="СтавкаНП" localSheetId="3">#REF!</definedName>
    <definedName name="СтавкаНП" localSheetId="4">#REF!</definedName>
    <definedName name="СтавкаНП">#REF!</definedName>
    <definedName name="СтавкаСНС" localSheetId="3">#REF!</definedName>
    <definedName name="СтавкаСНС" localSheetId="4">#REF!</definedName>
    <definedName name="СтавкаСНС">#REF!</definedName>
    <definedName name="Ставропольский_край" localSheetId="0">#REF!</definedName>
    <definedName name="Ставропольский_край" localSheetId="1">#REF!</definedName>
    <definedName name="Ставропольский_край" localSheetId="2">#REF!</definedName>
    <definedName name="Ставропольский_край" localSheetId="3">#REF!</definedName>
    <definedName name="Ставропольский_край" localSheetId="4">#REF!</definedName>
    <definedName name="Ставропольский_край" localSheetId="7">#REF!</definedName>
    <definedName name="Ставропольский_край">#REF!</definedName>
    <definedName name="Стадия_проектирования" localSheetId="0">#REF!</definedName>
    <definedName name="Стадия_проектирования" localSheetId="1">#REF!</definedName>
    <definedName name="Стадия_проектирования" localSheetId="2">#REF!</definedName>
    <definedName name="Стадия_проектирования" localSheetId="3">#REF!</definedName>
    <definedName name="Стадия_проектирования" localSheetId="4">#REF!</definedName>
    <definedName name="Стадия_проектирования" localSheetId="5">#REF!</definedName>
    <definedName name="Стадия_проектирования" localSheetId="7">#REF!</definedName>
    <definedName name="Стадия_проектирования">#REF!</definedName>
    <definedName name="Станц10">#REF!</definedName>
    <definedName name="Стоимость" localSheetId="0">#REF!</definedName>
    <definedName name="Стоимость" localSheetId="1">#REF!</definedName>
    <definedName name="Стоимость" localSheetId="2">#REF!</definedName>
    <definedName name="Стоимость" localSheetId="3">#REF!</definedName>
    <definedName name="Стоимость" localSheetId="4">#REF!</definedName>
    <definedName name="Стоимость" localSheetId="5">#REF!</definedName>
    <definedName name="Стоимость" localSheetId="7">#REF!</definedName>
    <definedName name="Стоимость">#REF!</definedName>
    <definedName name="Стоимость_Коэффициент" localSheetId="0">#REF!</definedName>
    <definedName name="Стоимость_Коэффициент" localSheetId="1">#REF!</definedName>
    <definedName name="Стоимость_Коэффициент" localSheetId="2">#REF!</definedName>
    <definedName name="Стоимость_Коэффициент" localSheetId="3">#REF!</definedName>
    <definedName name="Стоимость_Коэффициент" localSheetId="4">#REF!</definedName>
    <definedName name="Стоимость_Коэффициент" localSheetId="7">#REF!</definedName>
    <definedName name="Стоимость_Коэффициент">#REF!</definedName>
    <definedName name="Стоимость_по_акту_выполненных_работ_в_базисных_ценах" localSheetId="0">#REF!</definedName>
    <definedName name="Стоимость_по_акту_выполненных_работ_в_базисных_ценах" localSheetId="1">#REF!</definedName>
    <definedName name="Стоимость_по_акту_выполненных_работ_в_базисных_ценах" localSheetId="2">#REF!</definedName>
    <definedName name="Стоимость_по_акту_выполненных_работ_в_базисных_ценах" localSheetId="3">#REF!</definedName>
    <definedName name="Стоимость_по_акту_выполненных_работ_в_базисных_ценах" localSheetId="4">#REF!</definedName>
    <definedName name="Стоимость_по_акту_выполненных_работ_в_базисных_ценах" localSheetId="7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 localSheetId="0">#REF!</definedName>
    <definedName name="Стоимость_по_акту_выполненных_работ_при_ресурсном_расчете" localSheetId="1">#REF!</definedName>
    <definedName name="Стоимость_по_акту_выполненных_работ_при_ресурсном_расчете" localSheetId="2">#REF!</definedName>
    <definedName name="Стоимость_по_акту_выполненных_работ_при_ресурсном_расчете" localSheetId="3">#REF!</definedName>
    <definedName name="Стоимость_по_акту_выполненных_работ_при_ресурсном_расчете" localSheetId="4">#REF!</definedName>
    <definedName name="Стоимость_по_акту_выполненных_работ_при_ресурсном_расчете" localSheetId="7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 localSheetId="3">#REF!</definedName>
    <definedName name="страх" localSheetId="4">#REF!</definedName>
    <definedName name="страх" localSheetId="5">#REF!</definedName>
    <definedName name="страх" localSheetId="6">#REF!</definedName>
    <definedName name="страх">#REF!</definedName>
    <definedName name="страхов" localSheetId="3">#REF!</definedName>
    <definedName name="страхов" localSheetId="4">#REF!</definedName>
    <definedName name="страхов" localSheetId="5">#REF!</definedName>
    <definedName name="страхов" localSheetId="6">#REF!</definedName>
    <definedName name="страхов">#REF!</definedName>
    <definedName name="СтрДУ">#REF!</definedName>
    <definedName name="Стрелки">#REF!</definedName>
    <definedName name="Строительная_полоса" localSheetId="0">#REF!</definedName>
    <definedName name="Строительная_полоса" localSheetId="1">#REF!</definedName>
    <definedName name="Строительная_полоса" localSheetId="2">#REF!</definedName>
    <definedName name="Строительная_полоса" localSheetId="3">#REF!</definedName>
    <definedName name="Строительная_полоса" localSheetId="4">#REF!</definedName>
    <definedName name="Строительная_полоса" localSheetId="5">#REF!</definedName>
    <definedName name="Строительная_полоса" localSheetId="7">#REF!</definedName>
    <definedName name="Строительная_полоса">#REF!</definedName>
    <definedName name="Строительные_работы_в_базисных_ценах" localSheetId="0">#REF!</definedName>
    <definedName name="Строительные_работы_в_базисных_ценах" localSheetId="1">#REF!</definedName>
    <definedName name="Строительные_работы_в_базисных_ценах" localSheetId="2">#REF!</definedName>
    <definedName name="Строительные_работы_в_базисных_ценах" localSheetId="3">#REF!</definedName>
    <definedName name="Строительные_работы_в_базисных_ценах" localSheetId="4">#REF!</definedName>
    <definedName name="Строительные_работы_в_базисных_ценах" localSheetId="7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 localSheetId="0">#REF!</definedName>
    <definedName name="т" localSheetId="1">#REF!</definedName>
    <definedName name="т" localSheetId="2">#REF!</definedName>
    <definedName name="т" localSheetId="3">#REF!</definedName>
    <definedName name="т" localSheetId="4">#REF!</definedName>
    <definedName name="т" localSheetId="5">#REF!</definedName>
    <definedName name="т" localSheetId="7">#REF!</definedName>
    <definedName name="т">#REF!</definedName>
    <definedName name="Тамбовская_область" localSheetId="0">#REF!</definedName>
    <definedName name="Тамбовская_область" localSheetId="1">#REF!</definedName>
    <definedName name="Тамбовская_область" localSheetId="2">#REF!</definedName>
    <definedName name="Тамбовская_область" localSheetId="3">#REF!</definedName>
    <definedName name="Тамбовская_область" localSheetId="4">#REF!</definedName>
    <definedName name="Тамбовская_область" localSheetId="5">#REF!</definedName>
    <definedName name="Тамбовская_область" localSheetId="7">#REF!</definedName>
    <definedName name="Тамбовская_область">#REF!</definedName>
    <definedName name="Тверская_область" localSheetId="0">#REF!</definedName>
    <definedName name="Тверская_область" localSheetId="1">#REF!</definedName>
    <definedName name="Тверская_область" localSheetId="2">#REF!</definedName>
    <definedName name="Тверская_область" localSheetId="3">#REF!</definedName>
    <definedName name="Тверская_область" localSheetId="4">#REF!</definedName>
    <definedName name="Тверская_область" localSheetId="7">#REF!</definedName>
    <definedName name="Тверская_область">#REF!</definedName>
    <definedName name="Территориальная_поправка_к_ТЕР" localSheetId="0">#REF!</definedName>
    <definedName name="Территориальная_поправка_к_ТЕР" localSheetId="1">#REF!</definedName>
    <definedName name="Территориальная_поправка_к_ТЕР" localSheetId="2">#REF!</definedName>
    <definedName name="Территориальная_поправка_к_ТЕР" localSheetId="3">#REF!</definedName>
    <definedName name="Территориальная_поправка_к_ТЕР" localSheetId="4">#REF!</definedName>
    <definedName name="Территориальная_поправка_к_ТЕР" localSheetId="7">#REF!</definedName>
    <definedName name="Территориальная_поправка_к_ТЕР">#REF!</definedName>
    <definedName name="техник" localSheetId="0">#REF!</definedName>
    <definedName name="техник" localSheetId="1">#REF!</definedName>
    <definedName name="техник" localSheetId="2">#REF!</definedName>
    <definedName name="техник" localSheetId="3">#REF!</definedName>
    <definedName name="техник" localSheetId="4">#REF!</definedName>
    <definedName name="техник" localSheetId="7">#REF!</definedName>
    <definedName name="техник">#REF!</definedName>
    <definedName name="технич" localSheetId="0">#REF!</definedName>
    <definedName name="технич" localSheetId="1">#REF!</definedName>
    <definedName name="технич" localSheetId="2">#REF!</definedName>
    <definedName name="технич" localSheetId="3">#REF!</definedName>
    <definedName name="технич" localSheetId="4">#REF!</definedName>
    <definedName name="технич" localSheetId="7">#REF!</definedName>
    <definedName name="технич">#REF!</definedName>
    <definedName name="Технический_директор" localSheetId="0">#REF!</definedName>
    <definedName name="Технический_директор" localSheetId="1">#REF!</definedName>
    <definedName name="Технический_директор" localSheetId="2">#REF!</definedName>
    <definedName name="Технический_директор" localSheetId="3">#REF!</definedName>
    <definedName name="Технический_директор" localSheetId="4">#REF!</definedName>
    <definedName name="Технический_директор" localSheetId="7">#REF!</definedName>
    <definedName name="Технический_директор">#REF!</definedName>
    <definedName name="титул">#REF!</definedName>
    <definedName name="Томская_область" localSheetId="0">#REF!</definedName>
    <definedName name="Томская_область" localSheetId="1">#REF!</definedName>
    <definedName name="Томская_область" localSheetId="2">#REF!</definedName>
    <definedName name="Томская_область" localSheetId="3">#REF!</definedName>
    <definedName name="Томская_область" localSheetId="4">#REF!</definedName>
    <definedName name="Томская_область" localSheetId="5">#REF!</definedName>
    <definedName name="Томская_область" localSheetId="7">#REF!</definedName>
    <definedName name="Томская_область">#REF!</definedName>
    <definedName name="Томская_область_1" localSheetId="0">#REF!</definedName>
    <definedName name="Томская_область_1" localSheetId="1">#REF!</definedName>
    <definedName name="Томская_область_1" localSheetId="2">#REF!</definedName>
    <definedName name="Томская_область_1" localSheetId="3">#REF!</definedName>
    <definedName name="Томская_область_1" localSheetId="4">#REF!</definedName>
    <definedName name="Томская_область_1" localSheetId="7">#REF!</definedName>
    <definedName name="Томская_область_1">#REF!</definedName>
    <definedName name="топ1" localSheetId="0">#REF!</definedName>
    <definedName name="топ1" localSheetId="1">#REF!</definedName>
    <definedName name="топ1" localSheetId="2">#REF!</definedName>
    <definedName name="топ1" localSheetId="3">#REF!</definedName>
    <definedName name="топ1" localSheetId="4">#REF!</definedName>
    <definedName name="топ1" localSheetId="7">#REF!</definedName>
    <definedName name="топ1">#REF!</definedName>
    <definedName name="топ2" localSheetId="0">#REF!</definedName>
    <definedName name="топ2" localSheetId="1">#REF!</definedName>
    <definedName name="топ2" localSheetId="2">#REF!</definedName>
    <definedName name="топ2" localSheetId="3">#REF!</definedName>
    <definedName name="топ2" localSheetId="4">#REF!</definedName>
    <definedName name="топ2" localSheetId="7">#REF!</definedName>
    <definedName name="топ2">#REF!</definedName>
    <definedName name="топо" localSheetId="0">#REF!</definedName>
    <definedName name="топо" localSheetId="1">#REF!</definedName>
    <definedName name="топо" localSheetId="2">#REF!</definedName>
    <definedName name="топо" localSheetId="3">#REF!</definedName>
    <definedName name="топо" localSheetId="4">#REF!</definedName>
    <definedName name="топо" localSheetId="7">#REF!</definedName>
    <definedName name="топо">#REF!</definedName>
    <definedName name="топогр1" localSheetId="0">#REF!</definedName>
    <definedName name="топогр1" localSheetId="1">#REF!</definedName>
    <definedName name="топогр1" localSheetId="2">#REF!</definedName>
    <definedName name="топогр1" localSheetId="3">#REF!</definedName>
    <definedName name="топогр1" localSheetId="4">#REF!</definedName>
    <definedName name="топогр1" localSheetId="7">#REF!</definedName>
    <definedName name="топогр1">#REF!</definedName>
    <definedName name="топограф" localSheetId="0">#REF!</definedName>
    <definedName name="топограф" localSheetId="1">#REF!</definedName>
    <definedName name="топограф" localSheetId="2">#REF!</definedName>
    <definedName name="топограф" localSheetId="3">#REF!</definedName>
    <definedName name="топограф" localSheetId="4">#REF!</definedName>
    <definedName name="топограф" localSheetId="7">#REF!</definedName>
    <definedName name="топограф">#REF!</definedName>
    <definedName name="третий" localSheetId="0">#REF!</definedName>
    <definedName name="третий" localSheetId="1">#REF!</definedName>
    <definedName name="третий" localSheetId="2">#REF!</definedName>
    <definedName name="третий" localSheetId="3">#REF!</definedName>
    <definedName name="третий" localSheetId="4">#REF!</definedName>
    <definedName name="третий" localSheetId="5">#REF!</definedName>
    <definedName name="третий" localSheetId="7">#REF!</definedName>
    <definedName name="третий">#REF!</definedName>
    <definedName name="третья_кат" localSheetId="0">#REF!</definedName>
    <definedName name="третья_кат" localSheetId="1">#REF!</definedName>
    <definedName name="третья_кат" localSheetId="2">#REF!</definedName>
    <definedName name="третья_кат" localSheetId="3">#REF!</definedName>
    <definedName name="третья_кат" localSheetId="4">#REF!</definedName>
    <definedName name="третья_кат" localSheetId="7">#REF!</definedName>
    <definedName name="третья_кат">#REF!</definedName>
    <definedName name="трол" localSheetId="0">#REF!</definedName>
    <definedName name="трол" localSheetId="1">#REF!</definedName>
    <definedName name="трол" localSheetId="2">#REF!</definedName>
    <definedName name="трол" localSheetId="3">#REF!</definedName>
    <definedName name="трол" localSheetId="4">#REF!</definedName>
    <definedName name="трол" localSheetId="7">#REF!</definedName>
    <definedName name="трол">#REF!</definedName>
    <definedName name="Труд_механизаторов_по_акту_вып_работ_с_учетом_к_тов" localSheetId="0">#REF!</definedName>
    <definedName name="Труд_механизаторов_по_акту_вып_работ_с_учетом_к_тов" localSheetId="1">#REF!</definedName>
    <definedName name="Труд_механизаторов_по_акту_вып_работ_с_учетом_к_тов" localSheetId="2">#REF!</definedName>
    <definedName name="Труд_механизаторов_по_акту_вып_работ_с_учетом_к_тов" localSheetId="3">#REF!</definedName>
    <definedName name="Труд_механизаторов_по_акту_вып_работ_с_учетом_к_тов" localSheetId="4">#REF!</definedName>
    <definedName name="Труд_механизаторов_по_акту_вып_работ_с_учетом_к_тов" localSheetId="7">#REF!</definedName>
    <definedName name="Труд_механизаторов_по_акту_вып_работ_с_учетом_к_тов">#REF!</definedName>
    <definedName name="Труд_основн_рабочих_по_акту_вып_работ_с_учетом_к_тов" localSheetId="0">#REF!</definedName>
    <definedName name="Труд_основн_рабочих_по_акту_вып_работ_с_учетом_к_тов" localSheetId="1">#REF!</definedName>
    <definedName name="Труд_основн_рабочих_по_акту_вып_работ_с_учетом_к_тов" localSheetId="2">#REF!</definedName>
    <definedName name="Труд_основн_рабочих_по_акту_вып_работ_с_учетом_к_тов" localSheetId="3">#REF!</definedName>
    <definedName name="Труд_основн_рабочих_по_акту_вып_работ_с_учетом_к_тов" localSheetId="4">#REF!</definedName>
    <definedName name="Труд_основн_рабочих_по_акту_вып_работ_с_учетом_к_тов" localSheetId="7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 localSheetId="0">#REF!</definedName>
    <definedName name="Трудоемкость_механизаторов_по_акту_выполненных_работ" localSheetId="1">#REF!</definedName>
    <definedName name="Трудоемкость_механизаторов_по_акту_выполненных_работ" localSheetId="2">#REF!</definedName>
    <definedName name="Трудоемкость_механизаторов_по_акту_выполненных_работ" localSheetId="3">#REF!</definedName>
    <definedName name="Трудоемкость_механизаторов_по_акту_выполненных_работ" localSheetId="4">#REF!</definedName>
    <definedName name="Трудоемкость_механизаторов_по_акту_выполненных_работ" localSheetId="7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 localSheetId="0">#REF!</definedName>
    <definedName name="Трудоемкость_основных_рабочих_по_акту_выполненных_работ" localSheetId="1">#REF!</definedName>
    <definedName name="Трудоемкость_основных_рабочих_по_акту_выполненных_работ" localSheetId="2">#REF!</definedName>
    <definedName name="Трудоемкость_основных_рабочих_по_акту_выполненных_работ" localSheetId="3">#REF!</definedName>
    <definedName name="Трудоемкость_основных_рабочих_по_акту_выполненных_работ" localSheetId="4">#REF!</definedName>
    <definedName name="Трудоемкость_основных_рабочих_по_акту_выполненных_работ" localSheetId="7">#REF!</definedName>
    <definedName name="Трудоемкость_основных_рабочих_по_акту_выполненных_работ">#REF!</definedName>
    <definedName name="ТС1" localSheetId="0">#REF!</definedName>
    <definedName name="ТС1" localSheetId="1">#REF!</definedName>
    <definedName name="ТС1" localSheetId="2">#REF!</definedName>
    <definedName name="ТС1" localSheetId="3">#REF!</definedName>
    <definedName name="ТС1" localSheetId="4">#REF!</definedName>
    <definedName name="ТС1" localSheetId="7">#REF!</definedName>
    <definedName name="ТС1">#REF!</definedName>
    <definedName name="ттт" localSheetId="0">#REF!</definedName>
    <definedName name="ттт" localSheetId="1">#REF!</definedName>
    <definedName name="ттт" localSheetId="2">#REF!</definedName>
    <definedName name="ттт" localSheetId="13">#REF!</definedName>
    <definedName name="ттт" localSheetId="14">#REF!</definedName>
    <definedName name="ттт" localSheetId="3">#REF!</definedName>
    <definedName name="ттт" localSheetId="4">#REF!</definedName>
    <definedName name="ттт" localSheetId="7">#REF!</definedName>
    <definedName name="ттт" localSheetId="11">#REF!</definedName>
    <definedName name="ттт">#REF!</definedName>
    <definedName name="Тульская_область" localSheetId="0">#REF!</definedName>
    <definedName name="Тульская_область" localSheetId="1">#REF!</definedName>
    <definedName name="Тульская_область" localSheetId="2">#REF!</definedName>
    <definedName name="Тульская_область" localSheetId="3">#REF!</definedName>
    <definedName name="Тульская_область" localSheetId="4">#REF!</definedName>
    <definedName name="Тульская_область" localSheetId="7">#REF!</definedName>
    <definedName name="Тульская_область">#REF!</definedName>
    <definedName name="тыс" localSheetId="0">{0,"тысячz";1,"тысячаz";2,"тысячиz";5,"тысячz"}</definedName>
    <definedName name="тыс" localSheetId="1">{0,"тысячz";1,"тысячаz";2,"тысячиz";5,"тысячz"}</definedName>
    <definedName name="тыс" localSheetId="2">{0,"тысячz";1,"тысячаz";2,"тысячиz";5,"тысячz"}</definedName>
    <definedName name="тыс" localSheetId="12">{0,"тысячz";1,"тысячаz";2,"тысячиz";5,"тысячz"}</definedName>
    <definedName name="тыс" localSheetId="14">{0,"тысячz";1,"тысячаz";2,"тысячиz";5,"тысячz"}</definedName>
    <definedName name="тыс" localSheetId="3">{0,"тысячz";1,"тысячаz";2,"тысячиz";5,"тысячz"}</definedName>
    <definedName name="тыс" localSheetId="10">{0,"тысячz";1,"тысячаz";2,"тысячиz";5,"тысячz"}</definedName>
    <definedName name="тыс" localSheetId="4">{0,"тысячz";1,"тысячаz";2,"тысячиz";5,"тысячz"}</definedName>
    <definedName name="тыс" localSheetId="5">{0,"тысячz";1,"тысячаz";2,"тысячиz";5,"тысячz"}</definedName>
    <definedName name="тыс" localSheetId="6">{0,"тысячz";1,"тысячаz";2,"тысячиz";5,"тысячz"}</definedName>
    <definedName name="тыс" localSheetId="7">{0,"тысячz";1,"тысячаz";2,"тысячиz";5,"тысячz"}</definedName>
    <definedName name="тыс" localSheetId="11">{0,"тысячz";1,"тысячаz";2,"тысячиz";5,"тысячz"}</definedName>
    <definedName name="тыс">{0,"тысячz";1,"тысячаz";2,"тысячиz";5,"тысячz"}</definedName>
    <definedName name="тьбю" localSheetId="0">#REF!</definedName>
    <definedName name="тьбю" localSheetId="1">#REF!</definedName>
    <definedName name="тьбю" localSheetId="2">#REF!</definedName>
    <definedName name="тьбю" localSheetId="3">#REF!</definedName>
    <definedName name="тьбю" localSheetId="4">#REF!</definedName>
    <definedName name="тьбю" localSheetId="5">#REF!</definedName>
    <definedName name="тьбю" localSheetId="7">#REF!</definedName>
    <definedName name="тьбю">#REF!</definedName>
    <definedName name="тьтб" localSheetId="0">#REF!</definedName>
    <definedName name="тьтб" localSheetId="1">#REF!</definedName>
    <definedName name="тьтб" localSheetId="2">#REF!</definedName>
    <definedName name="тьтб" localSheetId="3">#REF!</definedName>
    <definedName name="тьтб" localSheetId="4">#REF!</definedName>
    <definedName name="тьтб" localSheetId="7">#REF!</definedName>
    <definedName name="тьтб">#REF!</definedName>
    <definedName name="тьюит" localSheetId="0">#REF!</definedName>
    <definedName name="тьюит" localSheetId="1">#REF!</definedName>
    <definedName name="тьюит" localSheetId="2">#REF!</definedName>
    <definedName name="тьюит" localSheetId="3">#REF!</definedName>
    <definedName name="тьюит" localSheetId="4">#REF!</definedName>
    <definedName name="тьюит" localSheetId="7">#REF!</definedName>
    <definedName name="тьюит">#REF!</definedName>
    <definedName name="Тюменская_область" localSheetId="0">#REF!</definedName>
    <definedName name="Тюменская_область" localSheetId="1">#REF!</definedName>
    <definedName name="Тюменская_область" localSheetId="2">#REF!</definedName>
    <definedName name="Тюменская_область" localSheetId="3">#REF!</definedName>
    <definedName name="Тюменская_область" localSheetId="4">#REF!</definedName>
    <definedName name="Тюменская_область" localSheetId="7">#REF!</definedName>
    <definedName name="Тюменская_область">#REF!</definedName>
    <definedName name="Тюменская_область_1" localSheetId="0">#REF!</definedName>
    <definedName name="Тюменская_область_1" localSheetId="1">#REF!</definedName>
    <definedName name="Тюменская_область_1" localSheetId="2">#REF!</definedName>
    <definedName name="Тюменская_область_1" localSheetId="3">#REF!</definedName>
    <definedName name="Тюменская_область_1" localSheetId="4">#REF!</definedName>
    <definedName name="Тюменская_область_1" localSheetId="7">#REF!</definedName>
    <definedName name="Тюменская_область_1">#REF!</definedName>
    <definedName name="у" localSheetId="0">#REF!</definedName>
    <definedName name="у" localSheetId="1">#REF!</definedName>
    <definedName name="у" localSheetId="2">#REF!</definedName>
    <definedName name="у" localSheetId="3">#REF!</definedName>
    <definedName name="у" localSheetId="4">#REF!</definedName>
    <definedName name="у" localSheetId="7">#REF!</definedName>
    <definedName name="у">#REF!</definedName>
    <definedName name="убыль" localSheetId="0">#REF!</definedName>
    <definedName name="убыль" localSheetId="1">#REF!</definedName>
    <definedName name="убыль" localSheetId="2">#REF!</definedName>
    <definedName name="убыль" localSheetId="3">#REF!</definedName>
    <definedName name="убыль" localSheetId="4">#REF!</definedName>
    <definedName name="убыль" localSheetId="7">#REF!</definedName>
    <definedName name="убыль">#REF!</definedName>
    <definedName name="уг" localSheetId="0">#REF!</definedName>
    <definedName name="уг" localSheetId="1">#REF!</definedName>
    <definedName name="уг" localSheetId="2">#REF!</definedName>
    <definedName name="уг" localSheetId="3">#REF!</definedName>
    <definedName name="уг" localSheetId="4">#REF!</definedName>
    <definedName name="уг" localSheetId="7">#REF!</definedName>
    <definedName name="уг">#REF!</definedName>
    <definedName name="Удмуртская_Республика" localSheetId="0">#REF!</definedName>
    <definedName name="Удмуртская_Республика" localSheetId="1">#REF!</definedName>
    <definedName name="Удмуртская_Республика" localSheetId="2">#REF!</definedName>
    <definedName name="Удмуртская_Республика" localSheetId="3">#REF!</definedName>
    <definedName name="Удмуртская_Республика" localSheetId="4">#REF!</definedName>
    <definedName name="Удмуртская_Республика" localSheetId="7">#REF!</definedName>
    <definedName name="Удмуртская_Республика">#REF!</definedName>
    <definedName name="Удмуртская_Республика_1" localSheetId="0">#REF!</definedName>
    <definedName name="Удмуртская_Республика_1" localSheetId="1">#REF!</definedName>
    <definedName name="Удмуртская_Республика_1" localSheetId="2">#REF!</definedName>
    <definedName name="Удмуртская_Республика_1" localSheetId="3">#REF!</definedName>
    <definedName name="Удмуртская_Республика_1" localSheetId="4">#REF!</definedName>
    <definedName name="Удмуртская_Республика_1" localSheetId="7">#REF!</definedName>
    <definedName name="Удмуртская_Республика_1">#REF!</definedName>
    <definedName name="уено" localSheetId="0">#REF!</definedName>
    <definedName name="уено" localSheetId="1">#REF!</definedName>
    <definedName name="уено" localSheetId="2">#REF!</definedName>
    <definedName name="уено" localSheetId="3">#REF!</definedName>
    <definedName name="уено" localSheetId="4">#REF!</definedName>
    <definedName name="уено" localSheetId="7">#REF!</definedName>
    <definedName name="уено">#REF!</definedName>
    <definedName name="уенонео" localSheetId="0">#REF!</definedName>
    <definedName name="уенонео" localSheetId="1">#REF!</definedName>
    <definedName name="уенонео" localSheetId="2">#REF!</definedName>
    <definedName name="уенонео" localSheetId="3">#REF!</definedName>
    <definedName name="уенонео" localSheetId="4">#REF!</definedName>
    <definedName name="уенонео" localSheetId="7">#REF!</definedName>
    <definedName name="уенонео">#REF!</definedName>
    <definedName name="уер" localSheetId="0">#REF!</definedName>
    <definedName name="уер" localSheetId="1">#REF!</definedName>
    <definedName name="уер" localSheetId="2">#REF!</definedName>
    <definedName name="уер" localSheetId="3">#REF!</definedName>
    <definedName name="уер" localSheetId="4">#REF!</definedName>
    <definedName name="уер" localSheetId="7">#REF!</definedName>
    <definedName name="уер">#REF!</definedName>
    <definedName name="уеро" localSheetId="0">#REF!</definedName>
    <definedName name="уеро" localSheetId="1">#REF!</definedName>
    <definedName name="уеро" localSheetId="2">#REF!</definedName>
    <definedName name="уеро" localSheetId="3">#REF!</definedName>
    <definedName name="уеро" localSheetId="4">#REF!</definedName>
    <definedName name="уеро" localSheetId="7">#REF!</definedName>
    <definedName name="уеро">#REF!</definedName>
    <definedName name="уерор" localSheetId="0">#REF!</definedName>
    <definedName name="уерор" localSheetId="1">#REF!</definedName>
    <definedName name="уерор" localSheetId="2">#REF!</definedName>
    <definedName name="уерор" localSheetId="3">#REF!</definedName>
    <definedName name="уерор" localSheetId="4">#REF!</definedName>
    <definedName name="уерор" localSheetId="7">#REF!</definedName>
    <definedName name="уерор">#REF!</definedName>
    <definedName name="ук" localSheetId="0">#REF!</definedName>
    <definedName name="ук" localSheetId="1">#REF!</definedName>
    <definedName name="ук" localSheetId="2">#REF!</definedName>
    <definedName name="ук" localSheetId="3">#REF!</definedName>
    <definedName name="ук" localSheetId="4">#REF!</definedName>
    <definedName name="ук" localSheetId="7">#REF!</definedName>
    <definedName name="ук">#REF!</definedName>
    <definedName name="уке" localSheetId="0">#REF!</definedName>
    <definedName name="уке" localSheetId="1">#REF!</definedName>
    <definedName name="уке" localSheetId="2">#REF!</definedName>
    <definedName name="уке" localSheetId="3">#REF!</definedName>
    <definedName name="уке" localSheetId="4">#REF!</definedName>
    <definedName name="уке" localSheetId="7">#REF!</definedName>
    <definedName name="уке">#REF!</definedName>
    <definedName name="укее" localSheetId="0">#REF!</definedName>
    <definedName name="укее" localSheetId="1">#REF!</definedName>
    <definedName name="укее" localSheetId="2">#REF!</definedName>
    <definedName name="укее" localSheetId="3">#REF!</definedName>
    <definedName name="укее" localSheetId="4">#REF!</definedName>
    <definedName name="укее" localSheetId="7">#REF!</definedName>
    <definedName name="укее">#REF!</definedName>
    <definedName name="укк_м" localSheetId="0">#REF!</definedName>
    <definedName name="укк_м" localSheetId="1">#REF!</definedName>
    <definedName name="укк_м" localSheetId="2">#REF!</definedName>
    <definedName name="укк_м" localSheetId="3">#REF!</definedName>
    <definedName name="укк_м" localSheetId="4">#REF!</definedName>
    <definedName name="укк_м" localSheetId="7">#REF!</definedName>
    <definedName name="укк_м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текущих_ценах_и_ценах_2001г." localSheetId="2">#REF!</definedName>
    <definedName name="Укрупненный_норматив_НР_для_расчета_в_текущих_ценах_и_ценах_2001г." localSheetId="3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текущих_ценах_и_ценах_2001г." localSheetId="7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 localSheetId="0">#REF!</definedName>
    <definedName name="Укрупненный_норматив_НР_для_расчета_в_ценах_1984г." localSheetId="1">#REF!</definedName>
    <definedName name="Укрупненный_норматив_НР_для_расчета_в_ценах_1984г." localSheetId="2">#REF!</definedName>
    <definedName name="Укрупненный_норматив_НР_для_расчета_в_ценах_1984г." localSheetId="3">#REF!</definedName>
    <definedName name="Укрупненный_норматив_НР_для_расчета_в_ценах_1984г." localSheetId="4">#REF!</definedName>
    <definedName name="Укрупненный_норматив_НР_для_расчета_в_ценах_1984г." localSheetId="7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текущих_ценах_и_ценах_2001г." localSheetId="2">#REF!</definedName>
    <definedName name="Укрупненный_норматив_СП_для_расчета_в_текущих_ценах_и_ценах_2001г." localSheetId="3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текущих_ценах_и_ценах_2001г." localSheetId="7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 localSheetId="0">#REF!</definedName>
    <definedName name="Укрупненный_норматив_СП_для_расчета_в_ценах_1984г." localSheetId="1">#REF!</definedName>
    <definedName name="Укрупненный_норматив_СП_для_расчета_в_ценах_1984г." localSheetId="2">#REF!</definedName>
    <definedName name="Укрупненный_норматив_СП_для_расчета_в_ценах_1984г." localSheetId="3">#REF!</definedName>
    <definedName name="Укрупненный_норматив_СП_для_расчета_в_ценах_1984г." localSheetId="4">#REF!</definedName>
    <definedName name="Укрупненный_норматив_СП_для_расчета_в_ценах_1984г." localSheetId="7">#REF!</definedName>
    <definedName name="Укрупненный_норматив_СП_для_расчета_в_ценах_1984г.">#REF!</definedName>
    <definedName name="укц" localSheetId="0">#REF!</definedName>
    <definedName name="укц" localSheetId="1">#REF!</definedName>
    <definedName name="укц" localSheetId="2">#REF!</definedName>
    <definedName name="укц" localSheetId="3">#REF!</definedName>
    <definedName name="укц" localSheetId="4">#REF!</definedName>
    <definedName name="укц" localSheetId="7">#REF!</definedName>
    <definedName name="укц">#REF!</definedName>
    <definedName name="Ульяновская_область" localSheetId="0">#REF!</definedName>
    <definedName name="Ульяновская_область" localSheetId="1">#REF!</definedName>
    <definedName name="Ульяновская_область" localSheetId="2">#REF!</definedName>
    <definedName name="Ульяновская_область" localSheetId="3">#REF!</definedName>
    <definedName name="Ульяновская_область" localSheetId="4">#REF!</definedName>
    <definedName name="Ульяновская_область" localSheetId="7">#REF!</definedName>
    <definedName name="Ульяновская_область">#REF!</definedName>
    <definedName name="уне" localSheetId="0">#REF!</definedName>
    <definedName name="уне" localSheetId="1">#REF!</definedName>
    <definedName name="уне" localSheetId="2">#REF!</definedName>
    <definedName name="уне" localSheetId="3">#REF!</definedName>
    <definedName name="уне" localSheetId="4">#REF!</definedName>
    <definedName name="уне" localSheetId="7">#REF!</definedName>
    <definedName name="уне">#REF!</definedName>
    <definedName name="уно" localSheetId="0">#REF!</definedName>
    <definedName name="уно" localSheetId="1">#REF!</definedName>
    <definedName name="уно" localSheetId="2">#REF!</definedName>
    <definedName name="уно" localSheetId="3">#REF!</definedName>
    <definedName name="уно" localSheetId="4">#REF!</definedName>
    <definedName name="уно" localSheetId="7">#REF!</definedName>
    <definedName name="уно">#REF!</definedName>
    <definedName name="уо" localSheetId="0">#REF!</definedName>
    <definedName name="уо" localSheetId="1">#REF!</definedName>
    <definedName name="уо" localSheetId="2">#REF!</definedName>
    <definedName name="уо" localSheetId="3">#REF!</definedName>
    <definedName name="уо" localSheetId="4">#REF!</definedName>
    <definedName name="уо" localSheetId="7">#REF!</definedName>
    <definedName name="уо">#REF!</definedName>
    <definedName name="уое" localSheetId="0">#REF!</definedName>
    <definedName name="уое" localSheetId="1">#REF!</definedName>
    <definedName name="уое" localSheetId="2">#REF!</definedName>
    <definedName name="уое" localSheetId="3">#REF!</definedName>
    <definedName name="уое" localSheetId="4">#REF!</definedName>
    <definedName name="уое" localSheetId="7">#REF!</definedName>
    <definedName name="уое">#REF!</definedName>
    <definedName name="упроуо" localSheetId="0">#REF!</definedName>
    <definedName name="упроуо" localSheetId="1">#REF!</definedName>
    <definedName name="упроуо" localSheetId="2">#REF!</definedName>
    <definedName name="упроуо" localSheetId="3">#REF!</definedName>
    <definedName name="упроуо" localSheetId="4">#REF!</definedName>
    <definedName name="упроуо" localSheetId="7">#REF!</definedName>
    <definedName name="упроуо">#REF!</definedName>
    <definedName name="упрт" localSheetId="0">#REF!</definedName>
    <definedName name="упрт" localSheetId="1">#REF!</definedName>
    <definedName name="упрт" localSheetId="2">#REF!</definedName>
    <definedName name="упрт" localSheetId="3">#REF!</definedName>
    <definedName name="упрт" localSheetId="4">#REF!</definedName>
    <definedName name="упрт" localSheetId="7">#REF!</definedName>
    <definedName name="упрт">#REF!</definedName>
    <definedName name="ур" localSheetId="0">#REF!</definedName>
    <definedName name="ур" localSheetId="1">#REF!</definedName>
    <definedName name="ур" localSheetId="2">#REF!</definedName>
    <definedName name="ур" localSheetId="3">#REF!</definedName>
    <definedName name="ур" localSheetId="4">#REF!</definedName>
    <definedName name="ур" localSheetId="7">#REF!</definedName>
    <definedName name="ур">#REF!</definedName>
    <definedName name="уре" localSheetId="0">#REF!</definedName>
    <definedName name="уре" localSheetId="1">#REF!</definedName>
    <definedName name="уре" localSheetId="2">#REF!</definedName>
    <definedName name="уре" localSheetId="3">#REF!</definedName>
    <definedName name="уре" localSheetId="4">#REF!</definedName>
    <definedName name="уре" localSheetId="7">#REF!</definedName>
    <definedName name="уре">#REF!</definedName>
    <definedName name="урк" localSheetId="0">#REF!</definedName>
    <definedName name="урк" localSheetId="1">#REF!</definedName>
    <definedName name="урк" localSheetId="2">#REF!</definedName>
    <definedName name="урк" localSheetId="3">#REF!</definedName>
    <definedName name="урк" localSheetId="4">#REF!</definedName>
    <definedName name="урк" localSheetId="7">#REF!</definedName>
    <definedName name="урк">#REF!</definedName>
    <definedName name="урн" localSheetId="0">#REF!</definedName>
    <definedName name="урн" localSheetId="1">#REF!</definedName>
    <definedName name="урн" localSheetId="2">#REF!</definedName>
    <definedName name="урн" localSheetId="3">#REF!</definedName>
    <definedName name="урн" localSheetId="4">#REF!</definedName>
    <definedName name="урн" localSheetId="7">#REF!</definedName>
    <definedName name="урн">#REF!</definedName>
    <definedName name="урс" localSheetId="0">#REF!</definedName>
    <definedName name="урс" localSheetId="1">#REF!</definedName>
    <definedName name="урс" localSheetId="2">#REF!</definedName>
    <definedName name="урс" localSheetId="3">#REF!</definedName>
    <definedName name="урс" localSheetId="4">#REF!</definedName>
    <definedName name="урс" localSheetId="7">#REF!</definedName>
    <definedName name="урс">#REF!</definedName>
    <definedName name="урс123" localSheetId="0">#REF!</definedName>
    <definedName name="урс123" localSheetId="1">#REF!</definedName>
    <definedName name="урс123" localSheetId="2">#REF!</definedName>
    <definedName name="урс123" localSheetId="3">#REF!</definedName>
    <definedName name="урс123" localSheetId="4">#REF!</definedName>
    <definedName name="урс123" localSheetId="7">#REF!</definedName>
    <definedName name="урс123">#REF!</definedName>
    <definedName name="УслугиТОиР_ГС" localSheetId="3">#REF!</definedName>
    <definedName name="УслугиТОиР_ГС" localSheetId="4">#REF!</definedName>
    <definedName name="УслугиТОиР_ГС" localSheetId="5">#REF!</definedName>
    <definedName name="УслугиТОиР_ГС" localSheetId="6">#REF!</definedName>
    <definedName name="УслугиТОиР_ГС">#REF!</definedName>
    <definedName name="УслугиТОиР_ЭСС" localSheetId="3">#REF!</definedName>
    <definedName name="УслугиТОиР_ЭСС" localSheetId="4">#REF!</definedName>
    <definedName name="УслугиТОиР_ЭСС" localSheetId="5">#REF!</definedName>
    <definedName name="УслугиТОиР_ЭСС" localSheetId="6">#REF!</definedName>
    <definedName name="УслугиТОиР_ЭСС">#REF!</definedName>
    <definedName name="уу" localSheetId="0">#REF!</definedName>
    <definedName name="уу" localSheetId="1">#REF!</definedName>
    <definedName name="уу" localSheetId="2">#REF!</definedName>
    <definedName name="уу" localSheetId="3">#REF!</definedName>
    <definedName name="уу" localSheetId="4">#REF!</definedName>
    <definedName name="уу" localSheetId="7">#REF!</definedName>
    <definedName name="уу">#REF!</definedName>
    <definedName name="уцуц" localSheetId="0">#REF!</definedName>
    <definedName name="уцуц" localSheetId="1">#REF!</definedName>
    <definedName name="уцуц" localSheetId="2">#REF!</definedName>
    <definedName name="уцуц" localSheetId="3">#REF!</definedName>
    <definedName name="уцуц" localSheetId="4">#REF!</definedName>
    <definedName name="уцуц" localSheetId="7">#REF!</definedName>
    <definedName name="уцуц">#REF!</definedName>
    <definedName name="Участок" localSheetId="0">#REF!</definedName>
    <definedName name="Участок" localSheetId="1">#REF!</definedName>
    <definedName name="Участок" localSheetId="2">#REF!</definedName>
    <definedName name="Участок" localSheetId="3">#REF!</definedName>
    <definedName name="Участок" localSheetId="4">#REF!</definedName>
    <definedName name="Участок" localSheetId="7">#REF!</definedName>
    <definedName name="Участок">#REF!</definedName>
    <definedName name="УчестьСлияние" localSheetId="3">#REF!</definedName>
    <definedName name="УчестьСлияние" localSheetId="4">#REF!</definedName>
    <definedName name="УчестьСлияние">#REF!</definedName>
    <definedName name="ушщпгу" localSheetId="0">#REF!</definedName>
    <definedName name="ушщпгу" localSheetId="1">#REF!</definedName>
    <definedName name="ушщпгу" localSheetId="2">#REF!</definedName>
    <definedName name="ушщпгу" localSheetId="3">#REF!</definedName>
    <definedName name="ушщпгу" localSheetId="4">#REF!</definedName>
    <definedName name="ушщпгу" localSheetId="7">#REF!</definedName>
    <definedName name="ушщпгу">#REF!</definedName>
    <definedName name="ф" localSheetId="0">#REF!</definedName>
    <definedName name="ф" localSheetId="1">#REF!</definedName>
    <definedName name="ф" localSheetId="2">#REF!</definedName>
    <definedName name="ф" localSheetId="3">#REF!</definedName>
    <definedName name="ф" localSheetId="4">#REF!</definedName>
    <definedName name="ф" localSheetId="7">#REF!</definedName>
    <definedName name="ф">#REF!</definedName>
    <definedName name="ф1" localSheetId="0">#REF!</definedName>
    <definedName name="ф1" localSheetId="1">#REF!</definedName>
    <definedName name="ф1" localSheetId="2">#REF!</definedName>
    <definedName name="ф1" localSheetId="3">#REF!</definedName>
    <definedName name="ф1" localSheetId="4">#REF!</definedName>
    <definedName name="ф1" localSheetId="7">#REF!</definedName>
    <definedName name="ф1">#REF!</definedName>
    <definedName name="Ф5.1" localSheetId="0">#REF!</definedName>
    <definedName name="Ф5.1" localSheetId="1">#REF!</definedName>
    <definedName name="Ф5.1" localSheetId="2">#REF!</definedName>
    <definedName name="Ф5.1" localSheetId="3">#REF!</definedName>
    <definedName name="Ф5.1" localSheetId="4">#REF!</definedName>
    <definedName name="Ф5.1" localSheetId="5">#REF!</definedName>
    <definedName name="Ф5.1" localSheetId="7">#REF!</definedName>
    <definedName name="Ф5.1">#REF!</definedName>
    <definedName name="Ф91" localSheetId="0">#REF!</definedName>
    <definedName name="Ф91" localSheetId="1">#REF!</definedName>
    <definedName name="Ф91" localSheetId="2">#REF!</definedName>
    <definedName name="Ф91" localSheetId="3">#REF!</definedName>
    <definedName name="Ф91" localSheetId="4">#REF!</definedName>
    <definedName name="Ф91" localSheetId="5">#REF!</definedName>
    <definedName name="Ф91" localSheetId="7">#REF!</definedName>
    <definedName name="Ф91">#REF!</definedName>
    <definedName name="фавр" localSheetId="0">#REF!</definedName>
    <definedName name="фавр" localSheetId="1">#REF!</definedName>
    <definedName name="фавр" localSheetId="2">#REF!</definedName>
    <definedName name="фавр" localSheetId="3">#REF!</definedName>
    <definedName name="фавр" localSheetId="4">#REF!</definedName>
    <definedName name="фавр" localSheetId="7">#REF!</definedName>
    <definedName name="фавр">#REF!</definedName>
    <definedName name="фапиаи" localSheetId="0">#REF!</definedName>
    <definedName name="фапиаи" localSheetId="1">#REF!</definedName>
    <definedName name="фапиаи" localSheetId="2">#REF!</definedName>
    <definedName name="фапиаи" localSheetId="3">#REF!</definedName>
    <definedName name="фапиаи" localSheetId="4">#REF!</definedName>
    <definedName name="фапиаи" localSheetId="7">#REF!</definedName>
    <definedName name="фапиаи">#REF!</definedName>
    <definedName name="фвап" localSheetId="0">#REF!</definedName>
    <definedName name="фвап" localSheetId="1">#REF!</definedName>
    <definedName name="фвап" localSheetId="2">#REF!</definedName>
    <definedName name="фвап" localSheetId="3">#REF!</definedName>
    <definedName name="фвап" localSheetId="4">#REF!</definedName>
    <definedName name="фвап" localSheetId="7">#REF!</definedName>
    <definedName name="фвап">#REF!</definedName>
    <definedName name="фвапив" localSheetId="0">#REF!</definedName>
    <definedName name="фвапив" localSheetId="1">#REF!</definedName>
    <definedName name="фвапив" localSheetId="2">#REF!</definedName>
    <definedName name="фвапив" localSheetId="3">#REF!</definedName>
    <definedName name="фвапив" localSheetId="4">#REF!</definedName>
    <definedName name="фвапив" localSheetId="7">#REF!</definedName>
    <definedName name="фвапив">#REF!</definedName>
    <definedName name="фед">#REF!</definedName>
    <definedName name="Финансирование_Y2017" localSheetId="0">#REF!</definedName>
    <definedName name="Финансирование_Y2017" localSheetId="1">#REF!</definedName>
    <definedName name="Финансирование_Y2017" localSheetId="2">#REF!</definedName>
    <definedName name="Финансирование_Y2017" localSheetId="3">#REF!</definedName>
    <definedName name="Финансирование_Y2017" localSheetId="4">#REF!</definedName>
    <definedName name="Финансирование_Y2017" localSheetId="5">#REF!</definedName>
    <definedName name="Финансирование_Y2017" localSheetId="7">#REF!</definedName>
    <definedName name="Финансирование_Y2017">#REF!</definedName>
    <definedName name="Финансирование_Y2018" localSheetId="0">#REF!</definedName>
    <definedName name="Финансирование_Y2018" localSheetId="1">#REF!</definedName>
    <definedName name="Финансирование_Y2018" localSheetId="2">#REF!</definedName>
    <definedName name="Финансирование_Y2018" localSheetId="3">#REF!</definedName>
    <definedName name="Финансирование_Y2018" localSheetId="4">#REF!</definedName>
    <definedName name="Финансирование_Y2018" localSheetId="7">#REF!</definedName>
    <definedName name="Финансирование_Y2018">#REF!</definedName>
    <definedName name="Финансирование_Y2019" localSheetId="0">#REF!</definedName>
    <definedName name="Финансирование_Y2019" localSheetId="1">#REF!</definedName>
    <definedName name="Финансирование_Y2019" localSheetId="2">#REF!</definedName>
    <definedName name="Финансирование_Y2019" localSheetId="3">#REF!</definedName>
    <definedName name="Финансирование_Y2019" localSheetId="4">#REF!</definedName>
    <definedName name="Финансирование_Y2019" localSheetId="7">#REF!</definedName>
    <definedName name="Финансирование_Y2019">#REF!</definedName>
    <definedName name="Финансирование_Y2020" localSheetId="0">#REF!</definedName>
    <definedName name="Финансирование_Y2020" localSheetId="1">#REF!</definedName>
    <definedName name="Финансирование_Y2020" localSheetId="2">#REF!</definedName>
    <definedName name="Финансирование_Y2020" localSheetId="3">#REF!</definedName>
    <definedName name="Финансирование_Y2020" localSheetId="4">#REF!</definedName>
    <definedName name="Финансирование_Y2020" localSheetId="7">#REF!</definedName>
    <definedName name="Финансирование_Y2020">#REF!</definedName>
    <definedName name="Финансирование_Y2021" localSheetId="0">#REF!</definedName>
    <definedName name="Финансирование_Y2021" localSheetId="1">#REF!</definedName>
    <definedName name="Финансирование_Y2021" localSheetId="2">#REF!</definedName>
    <definedName name="Финансирование_Y2021" localSheetId="3">#REF!</definedName>
    <definedName name="Финансирование_Y2021" localSheetId="4">#REF!</definedName>
    <definedName name="Финансирование_Y2021" localSheetId="7">#REF!</definedName>
    <definedName name="Финансирование_Y2021">#REF!</definedName>
    <definedName name="Финансирование_Y2022" localSheetId="0">#REF!</definedName>
    <definedName name="Финансирование_Y2022" localSheetId="1">#REF!</definedName>
    <definedName name="Финансирование_Y2022" localSheetId="2">#REF!</definedName>
    <definedName name="Финансирование_Y2022" localSheetId="3">#REF!</definedName>
    <definedName name="Финансирование_Y2022" localSheetId="4">#REF!</definedName>
    <definedName name="Финансирование_Y2022" localSheetId="7">#REF!</definedName>
    <definedName name="Финансирование_Y2022">#REF!</definedName>
    <definedName name="Финансирование_Y2023" localSheetId="0">#REF!</definedName>
    <definedName name="Финансирование_Y2023" localSheetId="1">#REF!</definedName>
    <definedName name="Финансирование_Y2023" localSheetId="2">#REF!</definedName>
    <definedName name="Финансирование_Y2023" localSheetId="3">#REF!</definedName>
    <definedName name="Финансирование_Y2023" localSheetId="4">#REF!</definedName>
    <definedName name="Финансирование_Y2023" localSheetId="7">#REF!</definedName>
    <definedName name="Финансирование_Y2023">#REF!</definedName>
    <definedName name="Финансирование_Y2024" localSheetId="0">#REF!</definedName>
    <definedName name="Финансирование_Y2024" localSheetId="1">#REF!</definedName>
    <definedName name="Финансирование_Y2024" localSheetId="2">#REF!</definedName>
    <definedName name="Финансирование_Y2024" localSheetId="3">#REF!</definedName>
    <definedName name="Финансирование_Y2024" localSheetId="4">#REF!</definedName>
    <definedName name="Финансирование_Y2024" localSheetId="7">#REF!</definedName>
    <definedName name="Финансирование_Y2024">#REF!</definedName>
    <definedName name="Финансирование_Y2025" localSheetId="0">#REF!</definedName>
    <definedName name="Финансирование_Y2025" localSheetId="1">#REF!</definedName>
    <definedName name="Финансирование_Y2025" localSheetId="2">#REF!</definedName>
    <definedName name="Финансирование_Y2025" localSheetId="3">#REF!</definedName>
    <definedName name="Финансирование_Y2025" localSheetId="4">#REF!</definedName>
    <definedName name="Финансирование_Y2025" localSheetId="7">#REF!</definedName>
    <definedName name="Финансирование_Y2025">#REF!</definedName>
    <definedName name="фнн" localSheetId="0">#REF!</definedName>
    <definedName name="фнн" localSheetId="1">#REF!</definedName>
    <definedName name="фнн" localSheetId="2">#REF!</definedName>
    <definedName name="фнн" localSheetId="3">#REF!</definedName>
    <definedName name="фнн" localSheetId="4">#REF!</definedName>
    <definedName name="фнн" localSheetId="7">#REF!</definedName>
    <definedName name="фнн">#REF!</definedName>
    <definedName name="ФОТ_АУП">#REF!</definedName>
    <definedName name="ФОТ_ПЭЭ">#REF!</definedName>
    <definedName name="ФОТ_ТП">#REF!</definedName>
    <definedName name="фукек" localSheetId="0">#REF!</definedName>
    <definedName name="фукек" localSheetId="1">#REF!</definedName>
    <definedName name="фукек" localSheetId="2">#REF!</definedName>
    <definedName name="фукек" localSheetId="3">#REF!</definedName>
    <definedName name="фукек" localSheetId="4">#REF!</definedName>
    <definedName name="фукек" localSheetId="5">#REF!</definedName>
    <definedName name="фукек" localSheetId="7">#REF!</definedName>
    <definedName name="фукек">#REF!</definedName>
    <definedName name="ффггг" localSheetId="0">#REF!</definedName>
    <definedName name="ффггг" localSheetId="1">#REF!</definedName>
    <definedName name="ффггг" localSheetId="2">#REF!</definedName>
    <definedName name="ффггг" localSheetId="3">#REF!</definedName>
    <definedName name="ффггг" localSheetId="4">#REF!</definedName>
    <definedName name="ффггг" localSheetId="5">#REF!</definedName>
    <definedName name="ффггг" localSheetId="7">#REF!</definedName>
    <definedName name="ффггг">#REF!</definedName>
    <definedName name="ффф" localSheetId="0">#REF!</definedName>
    <definedName name="ффф" localSheetId="1">#REF!</definedName>
    <definedName name="ффф" localSheetId="2">#REF!</definedName>
    <definedName name="ффф" localSheetId="13">#REF!</definedName>
    <definedName name="ффф" localSheetId="14">#REF!</definedName>
    <definedName name="ффф" localSheetId="3">#REF!</definedName>
    <definedName name="ффф" localSheetId="4">#REF!</definedName>
    <definedName name="ффф" localSheetId="7">#REF!</definedName>
    <definedName name="ффф" localSheetId="11">#REF!</definedName>
    <definedName name="ффф">#REF!</definedName>
    <definedName name="фффффф" localSheetId="0">#REF!</definedName>
    <definedName name="фффффф" localSheetId="1">#REF!</definedName>
    <definedName name="фффффф" localSheetId="2">#REF!</definedName>
    <definedName name="фффффф" localSheetId="3">#REF!</definedName>
    <definedName name="фффффф" localSheetId="4">#REF!</definedName>
    <definedName name="фффффф" localSheetId="7">#REF!</definedName>
    <definedName name="фффффф">#REF!</definedName>
    <definedName name="ффыв" localSheetId="0">#REF!</definedName>
    <definedName name="ффыв" localSheetId="1">#REF!</definedName>
    <definedName name="ффыв" localSheetId="2">#REF!</definedName>
    <definedName name="ффыв" localSheetId="3">#REF!</definedName>
    <definedName name="ффыв" localSheetId="4">#REF!</definedName>
    <definedName name="ффыв" localSheetId="7">#REF!</definedName>
    <definedName name="ффыв">#REF!</definedName>
    <definedName name="фыв" localSheetId="0">#REF!</definedName>
    <definedName name="фыв" localSheetId="1">#REF!</definedName>
    <definedName name="фыв" localSheetId="2">#REF!</definedName>
    <definedName name="фыв" localSheetId="3">#REF!</definedName>
    <definedName name="фыв" localSheetId="4">#REF!</definedName>
    <definedName name="фыв" localSheetId="7">#REF!</definedName>
    <definedName name="фыв">#REF!</definedName>
    <definedName name="Хабаровский_край" localSheetId="0">#REF!</definedName>
    <definedName name="Хабаровский_край" localSheetId="1">#REF!</definedName>
    <definedName name="Хабаровский_край" localSheetId="2">#REF!</definedName>
    <definedName name="Хабаровский_край" localSheetId="3">#REF!</definedName>
    <definedName name="Хабаровский_край" localSheetId="4">#REF!</definedName>
    <definedName name="Хабаровский_край" localSheetId="7">#REF!</definedName>
    <definedName name="Хабаровский_край">#REF!</definedName>
    <definedName name="Хабаровский_край_1" localSheetId="0">#REF!</definedName>
    <definedName name="Хабаровский_край_1" localSheetId="1">#REF!</definedName>
    <definedName name="Хабаровский_край_1" localSheetId="2">#REF!</definedName>
    <definedName name="Хабаровский_край_1" localSheetId="3">#REF!</definedName>
    <definedName name="Хабаровский_край_1" localSheetId="4">#REF!</definedName>
    <definedName name="Хабаровский_край_1" localSheetId="7">#REF!</definedName>
    <definedName name="Хабаровский_край_1">#REF!</definedName>
    <definedName name="Характеристика" localSheetId="0">#REF!</definedName>
    <definedName name="Характеристика" localSheetId="1">#REF!</definedName>
    <definedName name="Характеристика" localSheetId="2">#REF!</definedName>
    <definedName name="Характеристика" localSheetId="3">#REF!</definedName>
    <definedName name="Характеристика" localSheetId="4">#REF!</definedName>
    <definedName name="Характеристика" localSheetId="7">#REF!</definedName>
    <definedName name="Характеристика">#REF!</definedName>
    <definedName name="хд" localSheetId="0">#REF!</definedName>
    <definedName name="хд" localSheetId="1">#REF!</definedName>
    <definedName name="хд" localSheetId="2">#REF!</definedName>
    <definedName name="хд" localSheetId="3">#REF!</definedName>
    <definedName name="хд" localSheetId="4">#REF!</definedName>
    <definedName name="хд" localSheetId="7">#REF!</definedName>
    <definedName name="хд">#REF!</definedName>
    <definedName name="хх" localSheetId="0">#REF!</definedName>
    <definedName name="хх" localSheetId="1">#REF!</definedName>
    <definedName name="хх" localSheetId="2">#REF!</definedName>
    <definedName name="хх" localSheetId="13">#REF!</definedName>
    <definedName name="хх" localSheetId="14">#REF!</definedName>
    <definedName name="хх" localSheetId="3">#REF!</definedName>
    <definedName name="хх" localSheetId="4">#REF!</definedName>
    <definedName name="хх" localSheetId="7">#REF!</definedName>
    <definedName name="хх" localSheetId="11">#REF!</definedName>
    <definedName name="хх">#REF!</definedName>
    <definedName name="ц" localSheetId="0">#REF!</definedName>
    <definedName name="ц" localSheetId="1">#REF!</definedName>
    <definedName name="ц" localSheetId="2">#REF!</definedName>
    <definedName name="ц" localSheetId="3">#REF!</definedName>
    <definedName name="ц" localSheetId="4">#REF!</definedName>
    <definedName name="ц" localSheetId="7">#REF!</definedName>
    <definedName name="ц">#REF!</definedName>
    <definedName name="цакыф" localSheetId="0">#REF!</definedName>
    <definedName name="цакыф" localSheetId="1">#REF!</definedName>
    <definedName name="цакыф" localSheetId="2">#REF!</definedName>
    <definedName name="цакыф" localSheetId="3">#REF!</definedName>
    <definedName name="цакыф" localSheetId="4">#REF!</definedName>
    <definedName name="цакыф" localSheetId="7">#REF!</definedName>
    <definedName name="цакыф">#REF!</definedName>
    <definedName name="цена">#N/A</definedName>
    <definedName name="цена___0" localSheetId="0">#REF!</definedName>
    <definedName name="цена___0" localSheetId="1">#REF!</definedName>
    <definedName name="цена___0" localSheetId="2">#REF!</definedName>
    <definedName name="цена___0" localSheetId="3">#REF!</definedName>
    <definedName name="цена___0" localSheetId="4">#REF!</definedName>
    <definedName name="цена___0" localSheetId="5">#REF!</definedName>
    <definedName name="цена___0" localSheetId="7">#REF!</definedName>
    <definedName name="цена___0">#REF!</definedName>
    <definedName name="цена___0___0" localSheetId="0">#REF!</definedName>
    <definedName name="цена___0___0" localSheetId="1">#REF!</definedName>
    <definedName name="цена___0___0" localSheetId="2">#REF!</definedName>
    <definedName name="цена___0___0" localSheetId="3">#REF!</definedName>
    <definedName name="цена___0___0" localSheetId="4">#REF!</definedName>
    <definedName name="цена___0___0" localSheetId="7">#REF!</definedName>
    <definedName name="цена___0___0">#REF!</definedName>
    <definedName name="цена___0___0___0" localSheetId="0">#REF!</definedName>
    <definedName name="цена___0___0___0" localSheetId="1">#REF!</definedName>
    <definedName name="цена___0___0___0" localSheetId="2">#REF!</definedName>
    <definedName name="цена___0___0___0" localSheetId="3">#REF!</definedName>
    <definedName name="цена___0___0___0" localSheetId="4">#REF!</definedName>
    <definedName name="цена___0___0___0" localSheetId="7">#REF!</definedName>
    <definedName name="цена___0___0___0">#REF!</definedName>
    <definedName name="цена___0___0___0___0" localSheetId="0">#REF!</definedName>
    <definedName name="цена___0___0___0___0" localSheetId="1">#REF!</definedName>
    <definedName name="цена___0___0___0___0" localSheetId="2">#REF!</definedName>
    <definedName name="цена___0___0___0___0" localSheetId="3">#REF!</definedName>
    <definedName name="цена___0___0___0___0" localSheetId="4">#REF!</definedName>
    <definedName name="цена___0___0___0___0" localSheetId="7">#REF!</definedName>
    <definedName name="цена___0___0___0___0">#REF!</definedName>
    <definedName name="цена___0___0___2" localSheetId="0">#REF!</definedName>
    <definedName name="цена___0___0___2" localSheetId="1">#REF!</definedName>
    <definedName name="цена___0___0___2" localSheetId="2">#REF!</definedName>
    <definedName name="цена___0___0___2" localSheetId="3">#REF!</definedName>
    <definedName name="цена___0___0___2" localSheetId="4">#REF!</definedName>
    <definedName name="цена___0___0___2" localSheetId="7">#REF!</definedName>
    <definedName name="цена___0___0___2">#REF!</definedName>
    <definedName name="цена___0___0___3" localSheetId="0">#REF!</definedName>
    <definedName name="цена___0___0___3" localSheetId="1">#REF!</definedName>
    <definedName name="цена___0___0___3" localSheetId="2">#REF!</definedName>
    <definedName name="цена___0___0___3" localSheetId="3">#REF!</definedName>
    <definedName name="цена___0___0___3" localSheetId="4">#REF!</definedName>
    <definedName name="цена___0___0___3" localSheetId="7">#REF!</definedName>
    <definedName name="цена___0___0___3">#REF!</definedName>
    <definedName name="цена___0___0___4" localSheetId="0">#REF!</definedName>
    <definedName name="цена___0___0___4" localSheetId="1">#REF!</definedName>
    <definedName name="цена___0___0___4" localSheetId="2">#REF!</definedName>
    <definedName name="цена___0___0___4" localSheetId="3">#REF!</definedName>
    <definedName name="цена___0___0___4" localSheetId="4">#REF!</definedName>
    <definedName name="цена___0___0___4" localSheetId="7">#REF!</definedName>
    <definedName name="цена___0___0___4">#REF!</definedName>
    <definedName name="цена___0___1" localSheetId="0">#REF!</definedName>
    <definedName name="цена___0___1" localSheetId="1">#REF!</definedName>
    <definedName name="цена___0___1" localSheetId="2">#REF!</definedName>
    <definedName name="цена___0___1" localSheetId="3">#REF!</definedName>
    <definedName name="цена___0___1" localSheetId="4">#REF!</definedName>
    <definedName name="цена___0___1" localSheetId="7">#REF!</definedName>
    <definedName name="цена___0___1">#REF!</definedName>
    <definedName name="цена___0___10" localSheetId="0">#REF!</definedName>
    <definedName name="цена___0___10" localSheetId="1">#REF!</definedName>
    <definedName name="цена___0___10" localSheetId="2">#REF!</definedName>
    <definedName name="цена___0___10" localSheetId="3">#REF!</definedName>
    <definedName name="цена___0___10" localSheetId="4">#REF!</definedName>
    <definedName name="цена___0___10" localSheetId="7">#REF!</definedName>
    <definedName name="цена___0___10">#REF!</definedName>
    <definedName name="цена___0___12" localSheetId="0">#REF!</definedName>
    <definedName name="цена___0___12" localSheetId="1">#REF!</definedName>
    <definedName name="цена___0___12" localSheetId="2">#REF!</definedName>
    <definedName name="цена___0___12" localSheetId="3">#REF!</definedName>
    <definedName name="цена___0___12" localSheetId="4">#REF!</definedName>
    <definedName name="цена___0___12" localSheetId="7">#REF!</definedName>
    <definedName name="цена___0___12">#REF!</definedName>
    <definedName name="цена___0___2" localSheetId="0">#REF!</definedName>
    <definedName name="цена___0___2" localSheetId="1">#REF!</definedName>
    <definedName name="цена___0___2" localSheetId="2">#REF!</definedName>
    <definedName name="цена___0___2" localSheetId="3">#REF!</definedName>
    <definedName name="цена___0___2" localSheetId="4">#REF!</definedName>
    <definedName name="цена___0___2" localSheetId="7">#REF!</definedName>
    <definedName name="цена___0___2">#REF!</definedName>
    <definedName name="цена___0___2___0" localSheetId="0">#REF!</definedName>
    <definedName name="цена___0___2___0" localSheetId="1">#REF!</definedName>
    <definedName name="цена___0___2___0" localSheetId="2">#REF!</definedName>
    <definedName name="цена___0___2___0" localSheetId="3">#REF!</definedName>
    <definedName name="цена___0___2___0" localSheetId="4">#REF!</definedName>
    <definedName name="цена___0___2___0" localSheetId="7">#REF!</definedName>
    <definedName name="цена___0___2___0">#REF!</definedName>
    <definedName name="цена___0___3" localSheetId="0">#REF!</definedName>
    <definedName name="цена___0___3" localSheetId="1">#REF!</definedName>
    <definedName name="цена___0___3" localSheetId="2">#REF!</definedName>
    <definedName name="цена___0___3" localSheetId="3">#REF!</definedName>
    <definedName name="цена___0___3" localSheetId="4">#REF!</definedName>
    <definedName name="цена___0___3" localSheetId="7">#REF!</definedName>
    <definedName name="цена___0___3">#REF!</definedName>
    <definedName name="цена___0___4" localSheetId="0">#REF!</definedName>
    <definedName name="цена___0___4" localSheetId="1">#REF!</definedName>
    <definedName name="цена___0___4" localSheetId="2">#REF!</definedName>
    <definedName name="цена___0___4" localSheetId="3">#REF!</definedName>
    <definedName name="цена___0___4" localSheetId="4">#REF!</definedName>
    <definedName name="цена___0___4" localSheetId="7">#REF!</definedName>
    <definedName name="цена___0___4">#REF!</definedName>
    <definedName name="цена___0___5" localSheetId="0">#REF!</definedName>
    <definedName name="цена___0___5" localSheetId="1">#REF!</definedName>
    <definedName name="цена___0___5" localSheetId="2">#REF!</definedName>
    <definedName name="цена___0___5" localSheetId="3">#REF!</definedName>
    <definedName name="цена___0___5" localSheetId="4">#REF!</definedName>
    <definedName name="цена___0___5" localSheetId="7">#REF!</definedName>
    <definedName name="цена___0___5">#REF!</definedName>
    <definedName name="цена___0___6" localSheetId="0">#REF!</definedName>
    <definedName name="цена___0___6" localSheetId="1">#REF!</definedName>
    <definedName name="цена___0___6" localSheetId="2">#REF!</definedName>
    <definedName name="цена___0___6" localSheetId="3">#REF!</definedName>
    <definedName name="цена___0___6" localSheetId="4">#REF!</definedName>
    <definedName name="цена___0___6" localSheetId="7">#REF!</definedName>
    <definedName name="цена___0___6">#REF!</definedName>
    <definedName name="цена___0___8" localSheetId="0">#REF!</definedName>
    <definedName name="цена___0___8" localSheetId="1">#REF!</definedName>
    <definedName name="цена___0___8" localSheetId="2">#REF!</definedName>
    <definedName name="цена___0___8" localSheetId="3">#REF!</definedName>
    <definedName name="цена___0___8" localSheetId="4">#REF!</definedName>
    <definedName name="цена___0___8" localSheetId="7">#REF!</definedName>
    <definedName name="цена___0___8">#REF!</definedName>
    <definedName name="цена___1" localSheetId="0">#REF!</definedName>
    <definedName name="цена___1" localSheetId="1">#REF!</definedName>
    <definedName name="цена___1" localSheetId="2">#REF!</definedName>
    <definedName name="цена___1" localSheetId="3">#REF!</definedName>
    <definedName name="цена___1" localSheetId="4">#REF!</definedName>
    <definedName name="цена___1" localSheetId="7">#REF!</definedName>
    <definedName name="цена___1">#REF!</definedName>
    <definedName name="цена___1___0" localSheetId="0">#REF!</definedName>
    <definedName name="цена___1___0" localSheetId="1">#REF!</definedName>
    <definedName name="цена___1___0" localSheetId="2">#REF!</definedName>
    <definedName name="цена___1___0" localSheetId="3">#REF!</definedName>
    <definedName name="цена___1___0" localSheetId="4">#REF!</definedName>
    <definedName name="цена___1___0" localSheetId="7">#REF!</definedName>
    <definedName name="цена___1___0">#REF!</definedName>
    <definedName name="цена___10" localSheetId="0">#REF!</definedName>
    <definedName name="цена___10" localSheetId="1">#REF!</definedName>
    <definedName name="цена___10" localSheetId="2">#REF!</definedName>
    <definedName name="цена___10" localSheetId="3">#REF!</definedName>
    <definedName name="цена___10" localSheetId="4">#REF!</definedName>
    <definedName name="цена___10" localSheetId="7">#REF!</definedName>
    <definedName name="цена___10">#REF!</definedName>
    <definedName name="цена___10___0">NA()</definedName>
    <definedName name="цена___10___0___0" localSheetId="0">#REF!</definedName>
    <definedName name="цена___10___0___0" localSheetId="1">#REF!</definedName>
    <definedName name="цена___10___0___0" localSheetId="2">#REF!</definedName>
    <definedName name="цена___10___0___0" localSheetId="3">#REF!</definedName>
    <definedName name="цена___10___0___0" localSheetId="4">#REF!</definedName>
    <definedName name="цена___10___0___0" localSheetId="5">#REF!</definedName>
    <definedName name="цена___10___0___0" localSheetId="7">#REF!</definedName>
    <definedName name="цена___10___0___0">#REF!</definedName>
    <definedName name="цена___10___1" localSheetId="0">#REF!</definedName>
    <definedName name="цена___10___1" localSheetId="1">#REF!</definedName>
    <definedName name="цена___10___1" localSheetId="2">#REF!</definedName>
    <definedName name="цена___10___1" localSheetId="3">#REF!</definedName>
    <definedName name="цена___10___1" localSheetId="4">#REF!</definedName>
    <definedName name="цена___10___1" localSheetId="7">#REF!</definedName>
    <definedName name="цена___10___1">#REF!</definedName>
    <definedName name="цена___10___10" localSheetId="0">#REF!</definedName>
    <definedName name="цена___10___10" localSheetId="1">#REF!</definedName>
    <definedName name="цена___10___10" localSheetId="2">#REF!</definedName>
    <definedName name="цена___10___10" localSheetId="3">#REF!</definedName>
    <definedName name="цена___10___10" localSheetId="4">#REF!</definedName>
    <definedName name="цена___10___10" localSheetId="7">#REF!</definedName>
    <definedName name="цена___10___10">#REF!</definedName>
    <definedName name="цена___10___12" localSheetId="0">#REF!</definedName>
    <definedName name="цена___10___12" localSheetId="1">#REF!</definedName>
    <definedName name="цена___10___12" localSheetId="2">#REF!</definedName>
    <definedName name="цена___10___12" localSheetId="3">#REF!</definedName>
    <definedName name="цена___10___12" localSheetId="4">#REF!</definedName>
    <definedName name="цена___10___12" localSheetId="7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 localSheetId="0">#REF!</definedName>
    <definedName name="цена___11" localSheetId="1">#REF!</definedName>
    <definedName name="цена___11" localSheetId="2">#REF!</definedName>
    <definedName name="цена___11" localSheetId="3">#REF!</definedName>
    <definedName name="цена___11" localSheetId="4">#REF!</definedName>
    <definedName name="цена___11" localSheetId="5">#REF!</definedName>
    <definedName name="цена___11" localSheetId="7">#REF!</definedName>
    <definedName name="цена___11">#REF!</definedName>
    <definedName name="цена___11___0">NA()</definedName>
    <definedName name="цена___11___10" localSheetId="0">#REF!</definedName>
    <definedName name="цена___11___10" localSheetId="1">#REF!</definedName>
    <definedName name="цена___11___10" localSheetId="2">#REF!</definedName>
    <definedName name="цена___11___10" localSheetId="3">#REF!</definedName>
    <definedName name="цена___11___10" localSheetId="4">#REF!</definedName>
    <definedName name="цена___11___10" localSheetId="5">#REF!</definedName>
    <definedName name="цена___11___10" localSheetId="7">#REF!</definedName>
    <definedName name="цена___11___10">#REF!</definedName>
    <definedName name="цена___11___2" localSheetId="0">#REF!</definedName>
    <definedName name="цена___11___2" localSheetId="1">#REF!</definedName>
    <definedName name="цена___11___2" localSheetId="2">#REF!</definedName>
    <definedName name="цена___11___2" localSheetId="3">#REF!</definedName>
    <definedName name="цена___11___2" localSheetId="4">#REF!</definedName>
    <definedName name="цена___11___2" localSheetId="7">#REF!</definedName>
    <definedName name="цена___11___2">#REF!</definedName>
    <definedName name="цена___11___4" localSheetId="0">#REF!</definedName>
    <definedName name="цена___11___4" localSheetId="1">#REF!</definedName>
    <definedName name="цена___11___4" localSheetId="2">#REF!</definedName>
    <definedName name="цена___11___4" localSheetId="3">#REF!</definedName>
    <definedName name="цена___11___4" localSheetId="4">#REF!</definedName>
    <definedName name="цена___11___4" localSheetId="7">#REF!</definedName>
    <definedName name="цена___11___4">#REF!</definedName>
    <definedName name="цена___11___6" localSheetId="0">#REF!</definedName>
    <definedName name="цена___11___6" localSheetId="1">#REF!</definedName>
    <definedName name="цена___11___6" localSheetId="2">#REF!</definedName>
    <definedName name="цена___11___6" localSheetId="3">#REF!</definedName>
    <definedName name="цена___11___6" localSheetId="4">#REF!</definedName>
    <definedName name="цена___11___6" localSheetId="7">#REF!</definedName>
    <definedName name="цена___11___6">#REF!</definedName>
    <definedName name="цена___11___8" localSheetId="0">#REF!</definedName>
    <definedName name="цена___11___8" localSheetId="1">#REF!</definedName>
    <definedName name="цена___11___8" localSheetId="2">#REF!</definedName>
    <definedName name="цена___11___8" localSheetId="3">#REF!</definedName>
    <definedName name="цена___11___8" localSheetId="4">#REF!</definedName>
    <definedName name="цена___11___8" localSheetId="7">#REF!</definedName>
    <definedName name="цена___11___8">#REF!</definedName>
    <definedName name="цена___12">NA()</definedName>
    <definedName name="цена___2" localSheetId="0">#REF!</definedName>
    <definedName name="цена___2" localSheetId="1">#REF!</definedName>
    <definedName name="цена___2" localSheetId="2">#REF!</definedName>
    <definedName name="цена___2" localSheetId="3">#REF!</definedName>
    <definedName name="цена___2" localSheetId="4">#REF!</definedName>
    <definedName name="цена___2" localSheetId="5">#REF!</definedName>
    <definedName name="цена___2" localSheetId="7">#REF!</definedName>
    <definedName name="цена___2">#REF!</definedName>
    <definedName name="цена___2___0" localSheetId="0">#REF!</definedName>
    <definedName name="цена___2___0" localSheetId="1">#REF!</definedName>
    <definedName name="цена___2___0" localSheetId="2">#REF!</definedName>
    <definedName name="цена___2___0" localSheetId="3">#REF!</definedName>
    <definedName name="цена___2___0" localSheetId="4">#REF!</definedName>
    <definedName name="цена___2___0" localSheetId="7">#REF!</definedName>
    <definedName name="цена___2___0">#REF!</definedName>
    <definedName name="цена___2___0___0" localSheetId="0">#REF!</definedName>
    <definedName name="цена___2___0___0" localSheetId="1">#REF!</definedName>
    <definedName name="цена___2___0___0" localSheetId="2">#REF!</definedName>
    <definedName name="цена___2___0___0" localSheetId="3">#REF!</definedName>
    <definedName name="цена___2___0___0" localSheetId="4">#REF!</definedName>
    <definedName name="цена___2___0___0" localSheetId="7">#REF!</definedName>
    <definedName name="цена___2___0___0">#REF!</definedName>
    <definedName name="цена___2___0___0___0" localSheetId="0">#REF!</definedName>
    <definedName name="цена___2___0___0___0" localSheetId="1">#REF!</definedName>
    <definedName name="цена___2___0___0___0" localSheetId="2">#REF!</definedName>
    <definedName name="цена___2___0___0___0" localSheetId="3">#REF!</definedName>
    <definedName name="цена___2___0___0___0" localSheetId="4">#REF!</definedName>
    <definedName name="цена___2___0___0___0" localSheetId="7">#REF!</definedName>
    <definedName name="цена___2___0___0___0">#REF!</definedName>
    <definedName name="цена___2___1" localSheetId="0">#REF!</definedName>
    <definedName name="цена___2___1" localSheetId="1">#REF!</definedName>
    <definedName name="цена___2___1" localSheetId="2">#REF!</definedName>
    <definedName name="цена___2___1" localSheetId="3">#REF!</definedName>
    <definedName name="цена___2___1" localSheetId="4">#REF!</definedName>
    <definedName name="цена___2___1" localSheetId="7">#REF!</definedName>
    <definedName name="цена___2___1">#REF!</definedName>
    <definedName name="цена___2___10" localSheetId="0">#REF!</definedName>
    <definedName name="цена___2___10" localSheetId="1">#REF!</definedName>
    <definedName name="цена___2___10" localSheetId="2">#REF!</definedName>
    <definedName name="цена___2___10" localSheetId="3">#REF!</definedName>
    <definedName name="цена___2___10" localSheetId="4">#REF!</definedName>
    <definedName name="цена___2___10" localSheetId="7">#REF!</definedName>
    <definedName name="цена___2___10">#REF!</definedName>
    <definedName name="цена___2___12" localSheetId="0">#REF!</definedName>
    <definedName name="цена___2___12" localSheetId="1">#REF!</definedName>
    <definedName name="цена___2___12" localSheetId="2">#REF!</definedName>
    <definedName name="цена___2___12" localSheetId="3">#REF!</definedName>
    <definedName name="цена___2___12" localSheetId="4">#REF!</definedName>
    <definedName name="цена___2___12" localSheetId="7">#REF!</definedName>
    <definedName name="цена___2___12">#REF!</definedName>
    <definedName name="цена___2___2" localSheetId="0">#REF!</definedName>
    <definedName name="цена___2___2" localSheetId="1">#REF!</definedName>
    <definedName name="цена___2___2" localSheetId="2">#REF!</definedName>
    <definedName name="цена___2___2" localSheetId="3">#REF!</definedName>
    <definedName name="цена___2___2" localSheetId="4">#REF!</definedName>
    <definedName name="цена___2___2" localSheetId="7">#REF!</definedName>
    <definedName name="цена___2___2">#REF!</definedName>
    <definedName name="цена___2___3" localSheetId="0">#REF!</definedName>
    <definedName name="цена___2___3" localSheetId="1">#REF!</definedName>
    <definedName name="цена___2___3" localSheetId="2">#REF!</definedName>
    <definedName name="цена___2___3" localSheetId="3">#REF!</definedName>
    <definedName name="цена___2___3" localSheetId="4">#REF!</definedName>
    <definedName name="цена___2___3" localSheetId="7">#REF!</definedName>
    <definedName name="цена___2___3">#REF!</definedName>
    <definedName name="цена___2___4" localSheetId="0">#REF!</definedName>
    <definedName name="цена___2___4" localSheetId="1">#REF!</definedName>
    <definedName name="цена___2___4" localSheetId="2">#REF!</definedName>
    <definedName name="цена___2___4" localSheetId="3">#REF!</definedName>
    <definedName name="цена___2___4" localSheetId="4">#REF!</definedName>
    <definedName name="цена___2___4" localSheetId="7">#REF!</definedName>
    <definedName name="цена___2___4">#REF!</definedName>
    <definedName name="цена___2___6" localSheetId="0">#REF!</definedName>
    <definedName name="цена___2___6" localSheetId="1">#REF!</definedName>
    <definedName name="цена___2___6" localSheetId="2">#REF!</definedName>
    <definedName name="цена___2___6" localSheetId="3">#REF!</definedName>
    <definedName name="цена___2___6" localSheetId="4">#REF!</definedName>
    <definedName name="цена___2___6" localSheetId="7">#REF!</definedName>
    <definedName name="цена___2___6">#REF!</definedName>
    <definedName name="цена___2___8" localSheetId="0">#REF!</definedName>
    <definedName name="цена___2___8" localSheetId="1">#REF!</definedName>
    <definedName name="цена___2___8" localSheetId="2">#REF!</definedName>
    <definedName name="цена___2___8" localSheetId="3">#REF!</definedName>
    <definedName name="цена___2___8" localSheetId="4">#REF!</definedName>
    <definedName name="цена___2___8" localSheetId="7">#REF!</definedName>
    <definedName name="цена___2___8">#REF!</definedName>
    <definedName name="цена___3" localSheetId="0">#REF!</definedName>
    <definedName name="цена___3" localSheetId="1">#REF!</definedName>
    <definedName name="цена___3" localSheetId="2">#REF!</definedName>
    <definedName name="цена___3" localSheetId="3">#REF!</definedName>
    <definedName name="цена___3" localSheetId="4">#REF!</definedName>
    <definedName name="цена___3" localSheetId="7">#REF!</definedName>
    <definedName name="цена___3">#REF!</definedName>
    <definedName name="цена___3___0" localSheetId="0">#REF!</definedName>
    <definedName name="цена___3___0" localSheetId="1">#REF!</definedName>
    <definedName name="цена___3___0" localSheetId="2">#REF!</definedName>
    <definedName name="цена___3___0" localSheetId="3">#REF!</definedName>
    <definedName name="цена___3___0" localSheetId="4">#REF!</definedName>
    <definedName name="цена___3___0" localSheetId="7">#REF!</definedName>
    <definedName name="цена___3___0">#REF!</definedName>
    <definedName name="цена___3___0___0">NA()</definedName>
    <definedName name="цена___3___10" localSheetId="0">#REF!</definedName>
    <definedName name="цена___3___10" localSheetId="1">#REF!</definedName>
    <definedName name="цена___3___10" localSheetId="2">#REF!</definedName>
    <definedName name="цена___3___10" localSheetId="3">#REF!</definedName>
    <definedName name="цена___3___10" localSheetId="4">#REF!</definedName>
    <definedName name="цена___3___10" localSheetId="5">#REF!</definedName>
    <definedName name="цена___3___10" localSheetId="7">#REF!</definedName>
    <definedName name="цена___3___10">#REF!</definedName>
    <definedName name="цена___3___2" localSheetId="0">#REF!</definedName>
    <definedName name="цена___3___2" localSheetId="1">#REF!</definedName>
    <definedName name="цена___3___2" localSheetId="2">#REF!</definedName>
    <definedName name="цена___3___2" localSheetId="3">#REF!</definedName>
    <definedName name="цена___3___2" localSheetId="4">#REF!</definedName>
    <definedName name="цена___3___2" localSheetId="7">#REF!</definedName>
    <definedName name="цена___3___2">#REF!</definedName>
    <definedName name="цена___3___3" localSheetId="0">#REF!</definedName>
    <definedName name="цена___3___3" localSheetId="1">#REF!</definedName>
    <definedName name="цена___3___3" localSheetId="2">#REF!</definedName>
    <definedName name="цена___3___3" localSheetId="3">#REF!</definedName>
    <definedName name="цена___3___3" localSheetId="4">#REF!</definedName>
    <definedName name="цена___3___3" localSheetId="7">#REF!</definedName>
    <definedName name="цена___3___3">#REF!</definedName>
    <definedName name="цена___3___4" localSheetId="0">#REF!</definedName>
    <definedName name="цена___3___4" localSheetId="1">#REF!</definedName>
    <definedName name="цена___3___4" localSheetId="2">#REF!</definedName>
    <definedName name="цена___3___4" localSheetId="3">#REF!</definedName>
    <definedName name="цена___3___4" localSheetId="4">#REF!</definedName>
    <definedName name="цена___3___4" localSheetId="7">#REF!</definedName>
    <definedName name="цена___3___4">#REF!</definedName>
    <definedName name="цена___3___6" localSheetId="0">#REF!</definedName>
    <definedName name="цена___3___6" localSheetId="1">#REF!</definedName>
    <definedName name="цена___3___6" localSheetId="2">#REF!</definedName>
    <definedName name="цена___3___6" localSheetId="3">#REF!</definedName>
    <definedName name="цена___3___6" localSheetId="4">#REF!</definedName>
    <definedName name="цена___3___6" localSheetId="7">#REF!</definedName>
    <definedName name="цена___3___6">#REF!</definedName>
    <definedName name="цена___3___8" localSheetId="0">#REF!</definedName>
    <definedName name="цена___3___8" localSheetId="1">#REF!</definedName>
    <definedName name="цена___3___8" localSheetId="2">#REF!</definedName>
    <definedName name="цена___3___8" localSheetId="3">#REF!</definedName>
    <definedName name="цена___3___8" localSheetId="4">#REF!</definedName>
    <definedName name="цена___3___8" localSheetId="7">#REF!</definedName>
    <definedName name="цена___3___8">#REF!</definedName>
    <definedName name="цена___4" localSheetId="0">#REF!</definedName>
    <definedName name="цена___4" localSheetId="1">#REF!</definedName>
    <definedName name="цена___4" localSheetId="2">#REF!</definedName>
    <definedName name="цена___4" localSheetId="3">#REF!</definedName>
    <definedName name="цена___4" localSheetId="4">#REF!</definedName>
    <definedName name="цена___4" localSheetId="7">#REF!</definedName>
    <definedName name="цена___4">#REF!</definedName>
    <definedName name="цена___4___0">NA()</definedName>
    <definedName name="цена___4___0___0" localSheetId="0">#REF!</definedName>
    <definedName name="цена___4___0___0" localSheetId="1">#REF!</definedName>
    <definedName name="цена___4___0___0" localSheetId="2">#REF!</definedName>
    <definedName name="цена___4___0___0" localSheetId="3">#REF!</definedName>
    <definedName name="цена___4___0___0" localSheetId="4">#REF!</definedName>
    <definedName name="цена___4___0___0" localSheetId="5">#REF!</definedName>
    <definedName name="цена___4___0___0" localSheetId="7">#REF!</definedName>
    <definedName name="цена___4___0___0">#REF!</definedName>
    <definedName name="цена___4___0___0___0" localSheetId="0">#REF!</definedName>
    <definedName name="цена___4___0___0___0" localSheetId="1">#REF!</definedName>
    <definedName name="цена___4___0___0___0" localSheetId="2">#REF!</definedName>
    <definedName name="цена___4___0___0___0" localSheetId="3">#REF!</definedName>
    <definedName name="цена___4___0___0___0" localSheetId="4">#REF!</definedName>
    <definedName name="цена___4___0___0___0" localSheetId="7">#REF!</definedName>
    <definedName name="цена___4___0___0___0">#REF!</definedName>
    <definedName name="цена___4___10" localSheetId="0">#REF!</definedName>
    <definedName name="цена___4___10" localSheetId="1">#REF!</definedName>
    <definedName name="цена___4___10" localSheetId="2">#REF!</definedName>
    <definedName name="цена___4___10" localSheetId="3">#REF!</definedName>
    <definedName name="цена___4___10" localSheetId="4">#REF!</definedName>
    <definedName name="цена___4___10" localSheetId="7">#REF!</definedName>
    <definedName name="цена___4___10">#REF!</definedName>
    <definedName name="цена___4___12" localSheetId="0">#REF!</definedName>
    <definedName name="цена___4___12" localSheetId="1">#REF!</definedName>
    <definedName name="цена___4___12" localSheetId="2">#REF!</definedName>
    <definedName name="цена___4___12" localSheetId="3">#REF!</definedName>
    <definedName name="цена___4___12" localSheetId="4">#REF!</definedName>
    <definedName name="цена___4___12" localSheetId="7">#REF!</definedName>
    <definedName name="цена___4___12">#REF!</definedName>
    <definedName name="цена___4___2" localSheetId="0">#REF!</definedName>
    <definedName name="цена___4___2" localSheetId="1">#REF!</definedName>
    <definedName name="цена___4___2" localSheetId="2">#REF!</definedName>
    <definedName name="цена___4___2" localSheetId="3">#REF!</definedName>
    <definedName name="цена___4___2" localSheetId="4">#REF!</definedName>
    <definedName name="цена___4___2" localSheetId="7">#REF!</definedName>
    <definedName name="цена___4___2">#REF!</definedName>
    <definedName name="цена___4___3" localSheetId="0">#REF!</definedName>
    <definedName name="цена___4___3" localSheetId="1">#REF!</definedName>
    <definedName name="цена___4___3" localSheetId="2">#REF!</definedName>
    <definedName name="цена___4___3" localSheetId="3">#REF!</definedName>
    <definedName name="цена___4___3" localSheetId="4">#REF!</definedName>
    <definedName name="цена___4___3" localSheetId="7">#REF!</definedName>
    <definedName name="цена___4___3">#REF!</definedName>
    <definedName name="цена___4___4" localSheetId="0">#REF!</definedName>
    <definedName name="цена___4___4" localSheetId="1">#REF!</definedName>
    <definedName name="цена___4___4" localSheetId="2">#REF!</definedName>
    <definedName name="цена___4___4" localSheetId="3">#REF!</definedName>
    <definedName name="цена___4___4" localSheetId="4">#REF!</definedName>
    <definedName name="цена___4___4" localSheetId="7">#REF!</definedName>
    <definedName name="цена___4___4">#REF!</definedName>
    <definedName name="цена___4___6" localSheetId="0">#REF!</definedName>
    <definedName name="цена___4___6" localSheetId="1">#REF!</definedName>
    <definedName name="цена___4___6" localSheetId="2">#REF!</definedName>
    <definedName name="цена___4___6" localSheetId="3">#REF!</definedName>
    <definedName name="цена___4___6" localSheetId="4">#REF!</definedName>
    <definedName name="цена___4___6" localSheetId="7">#REF!</definedName>
    <definedName name="цена___4___6">#REF!</definedName>
    <definedName name="цена___4___8" localSheetId="0">#REF!</definedName>
    <definedName name="цена___4___8" localSheetId="1">#REF!</definedName>
    <definedName name="цена___4___8" localSheetId="2">#REF!</definedName>
    <definedName name="цена___4___8" localSheetId="3">#REF!</definedName>
    <definedName name="цена___4___8" localSheetId="4">#REF!</definedName>
    <definedName name="цена___4___8" localSheetId="7">#REF!</definedName>
    <definedName name="цена___4___8">#REF!</definedName>
    <definedName name="цена___5">NA()</definedName>
    <definedName name="цена___5___0" localSheetId="0">#REF!</definedName>
    <definedName name="цена___5___0" localSheetId="1">#REF!</definedName>
    <definedName name="цена___5___0" localSheetId="2">#REF!</definedName>
    <definedName name="цена___5___0" localSheetId="3">#REF!</definedName>
    <definedName name="цена___5___0" localSheetId="4">#REF!</definedName>
    <definedName name="цена___5___0" localSheetId="5">#REF!</definedName>
    <definedName name="цена___5___0" localSheetId="7">#REF!</definedName>
    <definedName name="цена___5___0">#REF!</definedName>
    <definedName name="цена___5___0___0" localSheetId="0">#REF!</definedName>
    <definedName name="цена___5___0___0" localSheetId="1">#REF!</definedName>
    <definedName name="цена___5___0___0" localSheetId="2">#REF!</definedName>
    <definedName name="цена___5___0___0" localSheetId="3">#REF!</definedName>
    <definedName name="цена___5___0___0" localSheetId="4">#REF!</definedName>
    <definedName name="цена___5___0___0" localSheetId="7">#REF!</definedName>
    <definedName name="цена___5___0___0">#REF!</definedName>
    <definedName name="цена___5___0___0___0" localSheetId="0">#REF!</definedName>
    <definedName name="цена___5___0___0___0" localSheetId="1">#REF!</definedName>
    <definedName name="цена___5___0___0___0" localSheetId="2">#REF!</definedName>
    <definedName name="цена___5___0___0___0" localSheetId="3">#REF!</definedName>
    <definedName name="цена___5___0___0___0" localSheetId="4">#REF!</definedName>
    <definedName name="цена___5___0___0___0" localSheetId="7">#REF!</definedName>
    <definedName name="цена___5___0___0___0">#REF!</definedName>
    <definedName name="цена___5___3">NA()</definedName>
    <definedName name="цена___6">NA()</definedName>
    <definedName name="цена___6___0" localSheetId="0">#REF!</definedName>
    <definedName name="цена___6___0" localSheetId="1">#REF!</definedName>
    <definedName name="цена___6___0" localSheetId="2">#REF!</definedName>
    <definedName name="цена___6___0" localSheetId="3">#REF!</definedName>
    <definedName name="цена___6___0" localSheetId="4">#REF!</definedName>
    <definedName name="цена___6___0" localSheetId="5">#REF!</definedName>
    <definedName name="цена___6___0" localSheetId="7">#REF!</definedName>
    <definedName name="цена___6___0">#REF!</definedName>
    <definedName name="цена___6___0___0" localSheetId="0">#REF!</definedName>
    <definedName name="цена___6___0___0" localSheetId="1">#REF!</definedName>
    <definedName name="цена___6___0___0" localSheetId="2">#REF!</definedName>
    <definedName name="цена___6___0___0" localSheetId="3">#REF!</definedName>
    <definedName name="цена___6___0___0" localSheetId="4">#REF!</definedName>
    <definedName name="цена___6___0___0" localSheetId="7">#REF!</definedName>
    <definedName name="цена___6___0___0">#REF!</definedName>
    <definedName name="цена___6___0___0___0" localSheetId="0">#REF!</definedName>
    <definedName name="цена___6___0___0___0" localSheetId="1">#REF!</definedName>
    <definedName name="цена___6___0___0___0" localSheetId="2">#REF!</definedName>
    <definedName name="цена___6___0___0___0" localSheetId="3">#REF!</definedName>
    <definedName name="цена___6___0___0___0" localSheetId="4">#REF!</definedName>
    <definedName name="цена___6___0___0___0" localSheetId="7">#REF!</definedName>
    <definedName name="цена___6___0___0___0">#REF!</definedName>
    <definedName name="цена___6___1" localSheetId="0">#REF!</definedName>
    <definedName name="цена___6___1" localSheetId="1">#REF!</definedName>
    <definedName name="цена___6___1" localSheetId="2">#REF!</definedName>
    <definedName name="цена___6___1" localSheetId="3">#REF!</definedName>
    <definedName name="цена___6___1" localSheetId="4">#REF!</definedName>
    <definedName name="цена___6___1" localSheetId="7">#REF!</definedName>
    <definedName name="цена___6___1">#REF!</definedName>
    <definedName name="цена___6___10" localSheetId="0">#REF!</definedName>
    <definedName name="цена___6___10" localSheetId="1">#REF!</definedName>
    <definedName name="цена___6___10" localSheetId="2">#REF!</definedName>
    <definedName name="цена___6___10" localSheetId="3">#REF!</definedName>
    <definedName name="цена___6___10" localSheetId="4">#REF!</definedName>
    <definedName name="цена___6___10" localSheetId="7">#REF!</definedName>
    <definedName name="цена___6___10">#REF!</definedName>
    <definedName name="цена___6___12" localSheetId="0">#REF!</definedName>
    <definedName name="цена___6___12" localSheetId="1">#REF!</definedName>
    <definedName name="цена___6___12" localSheetId="2">#REF!</definedName>
    <definedName name="цена___6___12" localSheetId="3">#REF!</definedName>
    <definedName name="цена___6___12" localSheetId="4">#REF!</definedName>
    <definedName name="цена___6___12" localSheetId="7">#REF!</definedName>
    <definedName name="цена___6___12">#REF!</definedName>
    <definedName name="цена___6___2" localSheetId="0">#REF!</definedName>
    <definedName name="цена___6___2" localSheetId="1">#REF!</definedName>
    <definedName name="цена___6___2" localSheetId="2">#REF!</definedName>
    <definedName name="цена___6___2" localSheetId="3">#REF!</definedName>
    <definedName name="цена___6___2" localSheetId="4">#REF!</definedName>
    <definedName name="цена___6___2" localSheetId="7">#REF!</definedName>
    <definedName name="цена___6___2">#REF!</definedName>
    <definedName name="цена___6___4" localSheetId="0">#REF!</definedName>
    <definedName name="цена___6___4" localSheetId="1">#REF!</definedName>
    <definedName name="цена___6___4" localSheetId="2">#REF!</definedName>
    <definedName name="цена___6___4" localSheetId="3">#REF!</definedName>
    <definedName name="цена___6___4" localSheetId="4">#REF!</definedName>
    <definedName name="цена___6___4" localSheetId="7">#REF!</definedName>
    <definedName name="цена___6___4">#REF!</definedName>
    <definedName name="цена___6___6" localSheetId="0">#REF!</definedName>
    <definedName name="цена___6___6" localSheetId="1">#REF!</definedName>
    <definedName name="цена___6___6" localSheetId="2">#REF!</definedName>
    <definedName name="цена___6___6" localSheetId="3">#REF!</definedName>
    <definedName name="цена___6___6" localSheetId="4">#REF!</definedName>
    <definedName name="цена___6___6" localSheetId="7">#REF!</definedName>
    <definedName name="цена___6___6">#REF!</definedName>
    <definedName name="цена___6___8" localSheetId="0">#REF!</definedName>
    <definedName name="цена___6___8" localSheetId="1">#REF!</definedName>
    <definedName name="цена___6___8" localSheetId="2">#REF!</definedName>
    <definedName name="цена___6___8" localSheetId="3">#REF!</definedName>
    <definedName name="цена___6___8" localSheetId="4">#REF!</definedName>
    <definedName name="цена___6___8" localSheetId="7">#REF!</definedName>
    <definedName name="цена___6___8">#REF!</definedName>
    <definedName name="цена___7" localSheetId="0">#REF!</definedName>
    <definedName name="цена___7" localSheetId="1">#REF!</definedName>
    <definedName name="цена___7" localSheetId="2">#REF!</definedName>
    <definedName name="цена___7" localSheetId="3">#REF!</definedName>
    <definedName name="цена___7" localSheetId="4">#REF!</definedName>
    <definedName name="цена___7" localSheetId="7">#REF!</definedName>
    <definedName name="цена___7">#REF!</definedName>
    <definedName name="цена___7___0" localSheetId="0">#REF!</definedName>
    <definedName name="цена___7___0" localSheetId="1">#REF!</definedName>
    <definedName name="цена___7___0" localSheetId="2">#REF!</definedName>
    <definedName name="цена___7___0" localSheetId="3">#REF!</definedName>
    <definedName name="цена___7___0" localSheetId="4">#REF!</definedName>
    <definedName name="цена___7___0" localSheetId="7">#REF!</definedName>
    <definedName name="цена___7___0">#REF!</definedName>
    <definedName name="цена___7___10" localSheetId="0">#REF!</definedName>
    <definedName name="цена___7___10" localSheetId="1">#REF!</definedName>
    <definedName name="цена___7___10" localSheetId="2">#REF!</definedName>
    <definedName name="цена___7___10" localSheetId="3">#REF!</definedName>
    <definedName name="цена___7___10" localSheetId="4">#REF!</definedName>
    <definedName name="цена___7___10" localSheetId="7">#REF!</definedName>
    <definedName name="цена___7___10">#REF!</definedName>
    <definedName name="цена___7___2" localSheetId="0">#REF!</definedName>
    <definedName name="цена___7___2" localSheetId="1">#REF!</definedName>
    <definedName name="цена___7___2" localSheetId="2">#REF!</definedName>
    <definedName name="цена___7___2" localSheetId="3">#REF!</definedName>
    <definedName name="цена___7___2" localSheetId="4">#REF!</definedName>
    <definedName name="цена___7___2" localSheetId="7">#REF!</definedName>
    <definedName name="цена___7___2">#REF!</definedName>
    <definedName name="цена___7___4" localSheetId="0">#REF!</definedName>
    <definedName name="цена___7___4" localSheetId="1">#REF!</definedName>
    <definedName name="цена___7___4" localSheetId="2">#REF!</definedName>
    <definedName name="цена___7___4" localSheetId="3">#REF!</definedName>
    <definedName name="цена___7___4" localSheetId="4">#REF!</definedName>
    <definedName name="цена___7___4" localSheetId="7">#REF!</definedName>
    <definedName name="цена___7___4">#REF!</definedName>
    <definedName name="цена___7___6" localSheetId="0">#REF!</definedName>
    <definedName name="цена___7___6" localSheetId="1">#REF!</definedName>
    <definedName name="цена___7___6" localSheetId="2">#REF!</definedName>
    <definedName name="цена___7___6" localSheetId="3">#REF!</definedName>
    <definedName name="цена___7___6" localSheetId="4">#REF!</definedName>
    <definedName name="цена___7___6" localSheetId="7">#REF!</definedName>
    <definedName name="цена___7___6">#REF!</definedName>
    <definedName name="цена___7___8" localSheetId="0">#REF!</definedName>
    <definedName name="цена___7___8" localSheetId="1">#REF!</definedName>
    <definedName name="цена___7___8" localSheetId="2">#REF!</definedName>
    <definedName name="цена___7___8" localSheetId="3">#REF!</definedName>
    <definedName name="цена___7___8" localSheetId="4">#REF!</definedName>
    <definedName name="цена___7___8" localSheetId="7">#REF!</definedName>
    <definedName name="цена___7___8">#REF!</definedName>
    <definedName name="цена___8" localSheetId="0">#REF!</definedName>
    <definedName name="цена___8" localSheetId="1">#REF!</definedName>
    <definedName name="цена___8" localSheetId="2">#REF!</definedName>
    <definedName name="цена___8" localSheetId="3">#REF!</definedName>
    <definedName name="цена___8" localSheetId="4">#REF!</definedName>
    <definedName name="цена___8" localSheetId="7">#REF!</definedName>
    <definedName name="цена___8">#REF!</definedName>
    <definedName name="цена___8___0" localSheetId="0">#REF!</definedName>
    <definedName name="цена___8___0" localSheetId="1">#REF!</definedName>
    <definedName name="цена___8___0" localSheetId="2">#REF!</definedName>
    <definedName name="цена___8___0" localSheetId="3">#REF!</definedName>
    <definedName name="цена___8___0" localSheetId="4">#REF!</definedName>
    <definedName name="цена___8___0" localSheetId="7">#REF!</definedName>
    <definedName name="цена___8___0">#REF!</definedName>
    <definedName name="цена___8___0___0" localSheetId="0">#REF!</definedName>
    <definedName name="цена___8___0___0" localSheetId="1">#REF!</definedName>
    <definedName name="цена___8___0___0" localSheetId="2">#REF!</definedName>
    <definedName name="цена___8___0___0" localSheetId="3">#REF!</definedName>
    <definedName name="цена___8___0___0" localSheetId="4">#REF!</definedName>
    <definedName name="цена___8___0___0" localSheetId="7">#REF!</definedName>
    <definedName name="цена___8___0___0">#REF!</definedName>
    <definedName name="цена___8___0___0___0" localSheetId="0">#REF!</definedName>
    <definedName name="цена___8___0___0___0" localSheetId="1">#REF!</definedName>
    <definedName name="цена___8___0___0___0" localSheetId="2">#REF!</definedName>
    <definedName name="цена___8___0___0___0" localSheetId="3">#REF!</definedName>
    <definedName name="цена___8___0___0___0" localSheetId="4">#REF!</definedName>
    <definedName name="цена___8___0___0___0" localSheetId="7">#REF!</definedName>
    <definedName name="цена___8___0___0___0">#REF!</definedName>
    <definedName name="цена___8___1" localSheetId="0">#REF!</definedName>
    <definedName name="цена___8___1" localSheetId="1">#REF!</definedName>
    <definedName name="цена___8___1" localSheetId="2">#REF!</definedName>
    <definedName name="цена___8___1" localSheetId="3">#REF!</definedName>
    <definedName name="цена___8___1" localSheetId="4">#REF!</definedName>
    <definedName name="цена___8___1" localSheetId="7">#REF!</definedName>
    <definedName name="цена___8___1">#REF!</definedName>
    <definedName name="цена___8___10" localSheetId="0">#REF!</definedName>
    <definedName name="цена___8___10" localSheetId="1">#REF!</definedName>
    <definedName name="цена___8___10" localSheetId="2">#REF!</definedName>
    <definedName name="цена___8___10" localSheetId="3">#REF!</definedName>
    <definedName name="цена___8___10" localSheetId="4">#REF!</definedName>
    <definedName name="цена___8___10" localSheetId="7">#REF!</definedName>
    <definedName name="цена___8___10">#REF!</definedName>
    <definedName name="цена___8___12" localSheetId="0">#REF!</definedName>
    <definedName name="цена___8___12" localSheetId="1">#REF!</definedName>
    <definedName name="цена___8___12" localSheetId="2">#REF!</definedName>
    <definedName name="цена___8___12" localSheetId="3">#REF!</definedName>
    <definedName name="цена___8___12" localSheetId="4">#REF!</definedName>
    <definedName name="цена___8___12" localSheetId="7">#REF!</definedName>
    <definedName name="цена___8___12">#REF!</definedName>
    <definedName name="цена___8___2" localSheetId="0">#REF!</definedName>
    <definedName name="цена___8___2" localSheetId="1">#REF!</definedName>
    <definedName name="цена___8___2" localSheetId="2">#REF!</definedName>
    <definedName name="цена___8___2" localSheetId="3">#REF!</definedName>
    <definedName name="цена___8___2" localSheetId="4">#REF!</definedName>
    <definedName name="цена___8___2" localSheetId="7">#REF!</definedName>
    <definedName name="цена___8___2">#REF!</definedName>
    <definedName name="цена___8___4" localSheetId="0">#REF!</definedName>
    <definedName name="цена___8___4" localSheetId="1">#REF!</definedName>
    <definedName name="цена___8___4" localSheetId="2">#REF!</definedName>
    <definedName name="цена___8___4" localSheetId="3">#REF!</definedName>
    <definedName name="цена___8___4" localSheetId="4">#REF!</definedName>
    <definedName name="цена___8___4" localSheetId="7">#REF!</definedName>
    <definedName name="цена___8___4">#REF!</definedName>
    <definedName name="цена___8___6" localSheetId="0">#REF!</definedName>
    <definedName name="цена___8___6" localSheetId="1">#REF!</definedName>
    <definedName name="цена___8___6" localSheetId="2">#REF!</definedName>
    <definedName name="цена___8___6" localSheetId="3">#REF!</definedName>
    <definedName name="цена___8___6" localSheetId="4">#REF!</definedName>
    <definedName name="цена___8___6" localSheetId="7">#REF!</definedName>
    <definedName name="цена___8___6">#REF!</definedName>
    <definedName name="цена___8___8" localSheetId="0">#REF!</definedName>
    <definedName name="цена___8___8" localSheetId="1">#REF!</definedName>
    <definedName name="цена___8___8" localSheetId="2">#REF!</definedName>
    <definedName name="цена___8___8" localSheetId="3">#REF!</definedName>
    <definedName name="цена___8___8" localSheetId="4">#REF!</definedName>
    <definedName name="цена___8___8" localSheetId="7">#REF!</definedName>
    <definedName name="цена___8___8">#REF!</definedName>
    <definedName name="цена___9" localSheetId="0">#REF!</definedName>
    <definedName name="цена___9" localSheetId="1">#REF!</definedName>
    <definedName name="цена___9" localSheetId="2">#REF!</definedName>
    <definedName name="цена___9" localSheetId="3">#REF!</definedName>
    <definedName name="цена___9" localSheetId="4">#REF!</definedName>
    <definedName name="цена___9" localSheetId="7">#REF!</definedName>
    <definedName name="цена___9">#REF!</definedName>
    <definedName name="цена___9___0" localSheetId="0">#REF!</definedName>
    <definedName name="цена___9___0" localSheetId="1">#REF!</definedName>
    <definedName name="цена___9___0" localSheetId="2">#REF!</definedName>
    <definedName name="цена___9___0" localSheetId="3">#REF!</definedName>
    <definedName name="цена___9___0" localSheetId="4">#REF!</definedName>
    <definedName name="цена___9___0" localSheetId="7">#REF!</definedName>
    <definedName name="цена___9___0">#REF!</definedName>
    <definedName name="цена___9___0___0" localSheetId="0">#REF!</definedName>
    <definedName name="цена___9___0___0" localSheetId="1">#REF!</definedName>
    <definedName name="цена___9___0___0" localSheetId="2">#REF!</definedName>
    <definedName name="цена___9___0___0" localSheetId="3">#REF!</definedName>
    <definedName name="цена___9___0___0" localSheetId="4">#REF!</definedName>
    <definedName name="цена___9___0___0" localSheetId="7">#REF!</definedName>
    <definedName name="цена___9___0___0">#REF!</definedName>
    <definedName name="цена___9___0___0___0" localSheetId="0">#REF!</definedName>
    <definedName name="цена___9___0___0___0" localSheetId="1">#REF!</definedName>
    <definedName name="цена___9___0___0___0" localSheetId="2">#REF!</definedName>
    <definedName name="цена___9___0___0___0" localSheetId="3">#REF!</definedName>
    <definedName name="цена___9___0___0___0" localSheetId="4">#REF!</definedName>
    <definedName name="цена___9___0___0___0" localSheetId="7">#REF!</definedName>
    <definedName name="цена___9___0___0___0">#REF!</definedName>
    <definedName name="цена___9___10" localSheetId="0">#REF!</definedName>
    <definedName name="цена___9___10" localSheetId="1">#REF!</definedName>
    <definedName name="цена___9___10" localSheetId="2">#REF!</definedName>
    <definedName name="цена___9___10" localSheetId="3">#REF!</definedName>
    <definedName name="цена___9___10" localSheetId="4">#REF!</definedName>
    <definedName name="цена___9___10" localSheetId="7">#REF!</definedName>
    <definedName name="цена___9___10">#REF!</definedName>
    <definedName name="цена___9___2" localSheetId="0">#REF!</definedName>
    <definedName name="цена___9___2" localSheetId="1">#REF!</definedName>
    <definedName name="цена___9___2" localSheetId="2">#REF!</definedName>
    <definedName name="цена___9___2" localSheetId="3">#REF!</definedName>
    <definedName name="цена___9___2" localSheetId="4">#REF!</definedName>
    <definedName name="цена___9___2" localSheetId="7">#REF!</definedName>
    <definedName name="цена___9___2">#REF!</definedName>
    <definedName name="цена___9___4" localSheetId="0">#REF!</definedName>
    <definedName name="цена___9___4" localSheetId="1">#REF!</definedName>
    <definedName name="цена___9___4" localSheetId="2">#REF!</definedName>
    <definedName name="цена___9___4" localSheetId="3">#REF!</definedName>
    <definedName name="цена___9___4" localSheetId="4">#REF!</definedName>
    <definedName name="цена___9___4" localSheetId="7">#REF!</definedName>
    <definedName name="цена___9___4">#REF!</definedName>
    <definedName name="цена___9___6" localSheetId="0">#REF!</definedName>
    <definedName name="цена___9___6" localSheetId="1">#REF!</definedName>
    <definedName name="цена___9___6" localSheetId="2">#REF!</definedName>
    <definedName name="цена___9___6" localSheetId="3">#REF!</definedName>
    <definedName name="цена___9___6" localSheetId="4">#REF!</definedName>
    <definedName name="цена___9___6" localSheetId="7">#REF!</definedName>
    <definedName name="цена___9___6">#REF!</definedName>
    <definedName name="цена___9___8" localSheetId="0">#REF!</definedName>
    <definedName name="цена___9___8" localSheetId="1">#REF!</definedName>
    <definedName name="цена___9___8" localSheetId="2">#REF!</definedName>
    <definedName name="цена___9___8" localSheetId="3">#REF!</definedName>
    <definedName name="цена___9___8" localSheetId="4">#REF!</definedName>
    <definedName name="цена___9___8" localSheetId="7">#REF!</definedName>
    <definedName name="цена___9___8">#REF!</definedName>
    <definedName name="ЦенаШурфов" localSheetId="0">#REF!</definedName>
    <definedName name="ЦенаШурфов" localSheetId="1">#REF!</definedName>
    <definedName name="ЦенаШурфов" localSheetId="2">#REF!</definedName>
    <definedName name="ЦенаШурфов" localSheetId="3">#REF!</definedName>
    <definedName name="ЦенаШурфов" localSheetId="4">#REF!</definedName>
    <definedName name="ЦенаШурфов" localSheetId="5">#REF!</definedName>
    <definedName name="ЦенаШурфов" localSheetId="7">#REF!</definedName>
    <definedName name="ЦенаШурфов">#REF!</definedName>
    <definedName name="цук" localSheetId="0">#REF!</definedName>
    <definedName name="цук" localSheetId="1">#REF!</definedName>
    <definedName name="цук" localSheetId="2">#REF!</definedName>
    <definedName name="цук" localSheetId="3">#REF!</definedName>
    <definedName name="цук" localSheetId="4">#REF!</definedName>
    <definedName name="цук" localSheetId="7">#REF!</definedName>
    <definedName name="цук">#REF!</definedName>
    <definedName name="цукеп" localSheetId="0">#REF!</definedName>
    <definedName name="цукеп" localSheetId="1">#REF!</definedName>
    <definedName name="цукеп" localSheetId="2">#REF!</definedName>
    <definedName name="цукеп" localSheetId="3">#REF!</definedName>
    <definedName name="цукеп" localSheetId="4">#REF!</definedName>
    <definedName name="цукеп" localSheetId="7">#REF!</definedName>
    <definedName name="цукеп">#REF!</definedName>
    <definedName name="цукцук" localSheetId="0">#REF!</definedName>
    <definedName name="цукцук" localSheetId="1">#REF!</definedName>
    <definedName name="цукцук" localSheetId="2">#REF!</definedName>
    <definedName name="цукцук" localSheetId="3">#REF!</definedName>
    <definedName name="цукцук" localSheetId="4">#REF!</definedName>
    <definedName name="цукцук" localSheetId="7">#REF!</definedName>
    <definedName name="цукцук">#REF!</definedName>
    <definedName name="цукцукуцкцук" localSheetId="0">#REF!</definedName>
    <definedName name="цукцукуцкцук" localSheetId="1">#REF!</definedName>
    <definedName name="цукцукуцкцук" localSheetId="2">#REF!</definedName>
    <definedName name="цукцукуцкцук" localSheetId="3">#REF!</definedName>
    <definedName name="цукцукуцкцук" localSheetId="4">#REF!</definedName>
    <definedName name="цукцукуцкцук" localSheetId="7">#REF!</definedName>
    <definedName name="цукцукуцкцук">#REF!</definedName>
    <definedName name="цукцукцук" localSheetId="0">#REF!</definedName>
    <definedName name="цукцукцук" localSheetId="1">#REF!</definedName>
    <definedName name="цукцукцук" localSheetId="2">#REF!</definedName>
    <definedName name="цукцукцук" localSheetId="3">#REF!</definedName>
    <definedName name="цукцукцук" localSheetId="4">#REF!</definedName>
    <definedName name="цукцукцук" localSheetId="7">#REF!</definedName>
    <definedName name="цукцукцук">#REF!</definedName>
    <definedName name="цфйе" localSheetId="0">#REF!</definedName>
    <definedName name="цфйе" localSheetId="1">#REF!</definedName>
    <definedName name="цфйе" localSheetId="2">#REF!</definedName>
    <definedName name="цфйе" localSheetId="3">#REF!</definedName>
    <definedName name="цфйе" localSheetId="4">#REF!</definedName>
    <definedName name="цфйе" localSheetId="7">#REF!</definedName>
    <definedName name="цфйе">#REF!</definedName>
    <definedName name="цц" localSheetId="0">#REF!</definedName>
    <definedName name="цц" localSheetId="1">#REF!</definedName>
    <definedName name="цц" localSheetId="2">#REF!</definedName>
    <definedName name="цц" localSheetId="13">#REF!</definedName>
    <definedName name="цц" localSheetId="14">#REF!</definedName>
    <definedName name="цц" localSheetId="3">#REF!</definedName>
    <definedName name="цц" localSheetId="4">#REF!</definedName>
    <definedName name="цц" localSheetId="7">#REF!</definedName>
    <definedName name="цц" localSheetId="11">#REF!</definedName>
    <definedName name="цц">#REF!</definedName>
    <definedName name="ццц" localSheetId="0">#REF!</definedName>
    <definedName name="ццц" localSheetId="1">#REF!</definedName>
    <definedName name="ццц" localSheetId="2">#REF!</definedName>
    <definedName name="ццц" localSheetId="3">#REF!</definedName>
    <definedName name="ццц" localSheetId="4">#REF!</definedName>
    <definedName name="ццц" localSheetId="7">#REF!</definedName>
    <definedName name="ццц">#REF!</definedName>
    <definedName name="чапо" localSheetId="0">#REF!</definedName>
    <definedName name="чапо" localSheetId="1">#REF!</definedName>
    <definedName name="чапо" localSheetId="2">#REF!</definedName>
    <definedName name="чапо" localSheetId="3">#REF!</definedName>
    <definedName name="чапо" localSheetId="4">#REF!</definedName>
    <definedName name="чапо" localSheetId="7">#REF!</definedName>
    <definedName name="чапо">#REF!</definedName>
    <definedName name="чапр" localSheetId="0">#REF!</definedName>
    <definedName name="чапр" localSheetId="1">#REF!</definedName>
    <definedName name="чапр" localSheetId="2">#REF!</definedName>
    <definedName name="чапр" localSheetId="3">#REF!</definedName>
    <definedName name="чапр" localSheetId="4">#REF!</definedName>
    <definedName name="чапр" localSheetId="7">#REF!</definedName>
    <definedName name="чапр">#REF!</definedName>
    <definedName name="Части_и_главы" localSheetId="0">#REF!</definedName>
    <definedName name="Части_и_главы" localSheetId="1">#REF!</definedName>
    <definedName name="Части_и_главы" localSheetId="2">#REF!</definedName>
    <definedName name="Части_и_главы" localSheetId="3">#REF!</definedName>
    <definedName name="Части_и_главы" localSheetId="4">#REF!</definedName>
    <definedName name="Части_и_главы" localSheetId="7">#REF!</definedName>
    <definedName name="Части_и_главы">#REF!</definedName>
    <definedName name="Челябинская_область" localSheetId="0">#REF!</definedName>
    <definedName name="Челябинская_область" localSheetId="1">#REF!</definedName>
    <definedName name="Челябинская_область" localSheetId="2">#REF!</definedName>
    <definedName name="Челябинская_область" localSheetId="3">#REF!</definedName>
    <definedName name="Челябинская_область" localSheetId="4">#REF!</definedName>
    <definedName name="Челябинская_область" localSheetId="7">#REF!</definedName>
    <definedName name="Челябинская_область">#REF!</definedName>
    <definedName name="Челябинская_область_1" localSheetId="0">#REF!</definedName>
    <definedName name="Челябинская_область_1" localSheetId="1">#REF!</definedName>
    <definedName name="Челябинская_область_1" localSheetId="2">#REF!</definedName>
    <definedName name="Челябинская_область_1" localSheetId="3">#REF!</definedName>
    <definedName name="Челябинская_область_1" localSheetId="4">#REF!</definedName>
    <definedName name="Челябинская_область_1" localSheetId="7">#REF!</definedName>
    <definedName name="Челябинская_область_1">#REF!</definedName>
    <definedName name="черт." localSheetId="0">#REF!</definedName>
    <definedName name="черт." localSheetId="1">#REF!</definedName>
    <definedName name="черт." localSheetId="2">#REF!</definedName>
    <definedName name="черт." localSheetId="3">#REF!</definedName>
    <definedName name="черт." localSheetId="4">#REF!</definedName>
    <definedName name="черт." localSheetId="7">#REF!</definedName>
    <definedName name="черт.">#REF!</definedName>
    <definedName name="четвертый" localSheetId="0">#REF!</definedName>
    <definedName name="четвертый" localSheetId="1">#REF!</definedName>
    <definedName name="четвертый" localSheetId="2">#REF!</definedName>
    <definedName name="четвертый" localSheetId="3">#REF!</definedName>
    <definedName name="четвертый" localSheetId="4">#REF!</definedName>
    <definedName name="четвертый" localSheetId="7">#REF!</definedName>
    <definedName name="четвертый">#REF!</definedName>
    <definedName name="Чеченская_Республика" localSheetId="0">#REF!</definedName>
    <definedName name="Чеченская_Республика" localSheetId="1">#REF!</definedName>
    <definedName name="Чеченская_Республика" localSheetId="2">#REF!</definedName>
    <definedName name="Чеченская_Республика" localSheetId="3">#REF!</definedName>
    <definedName name="Чеченская_Республика" localSheetId="4">#REF!</definedName>
    <definedName name="Чеченская_Республика" localSheetId="7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 localSheetId="0">#REF!</definedName>
    <definedName name="Читинская_область" localSheetId="1">#REF!</definedName>
    <definedName name="Читинская_область" localSheetId="2">#REF!</definedName>
    <definedName name="Читинская_область" localSheetId="3">#REF!</definedName>
    <definedName name="Читинская_область" localSheetId="4">#REF!</definedName>
    <definedName name="Читинская_область" localSheetId="5">#REF!</definedName>
    <definedName name="Читинская_область" localSheetId="7">#REF!</definedName>
    <definedName name="Читинская_область">#REF!</definedName>
    <definedName name="Читинская_область_1" localSheetId="0">#REF!</definedName>
    <definedName name="Читинская_область_1" localSheetId="1">#REF!</definedName>
    <definedName name="Читинская_область_1" localSheetId="2">#REF!</definedName>
    <definedName name="Читинская_область_1" localSheetId="3">#REF!</definedName>
    <definedName name="Читинская_область_1" localSheetId="4">#REF!</definedName>
    <definedName name="Читинская_область_1" localSheetId="7">#REF!</definedName>
    <definedName name="Читинская_область_1">#REF!</definedName>
    <definedName name="чмтчмт" localSheetId="0">#REF!</definedName>
    <definedName name="чмтчмт" localSheetId="1">#REF!</definedName>
    <definedName name="чмтчмт" localSheetId="2">#REF!</definedName>
    <definedName name="чмтчмт" localSheetId="3">#REF!</definedName>
    <definedName name="чмтчмт" localSheetId="4">#REF!</definedName>
    <definedName name="чмтчмт" localSheetId="7">#REF!</definedName>
    <definedName name="чмтчмт">#REF!</definedName>
    <definedName name="чмтчт" localSheetId="0">#REF!</definedName>
    <definedName name="чмтчт" localSheetId="1">#REF!</definedName>
    <definedName name="чмтчт" localSheetId="2">#REF!</definedName>
    <definedName name="чмтчт" localSheetId="3">#REF!</definedName>
    <definedName name="чмтчт" localSheetId="4">#REF!</definedName>
    <definedName name="чмтчт" localSheetId="7">#REF!</definedName>
    <definedName name="чмтчт">#REF!</definedName>
    <definedName name="чс" localSheetId="0">#REF!</definedName>
    <definedName name="чс" localSheetId="1">#REF!</definedName>
    <definedName name="чс" localSheetId="2">#REF!</definedName>
    <definedName name="чс" localSheetId="3">#REF!</definedName>
    <definedName name="чс" localSheetId="4">#REF!</definedName>
    <definedName name="чс" localSheetId="7">#REF!</definedName>
    <definedName name="чс">#REF!</definedName>
    <definedName name="чсапр" localSheetId="0">#REF!</definedName>
    <definedName name="чсапр" localSheetId="1">#REF!</definedName>
    <definedName name="чсапр" localSheetId="2">#REF!</definedName>
    <definedName name="чсапр" localSheetId="3">#REF!</definedName>
    <definedName name="чсапр" localSheetId="4">#REF!</definedName>
    <definedName name="чсапр" localSheetId="7">#REF!</definedName>
    <definedName name="чсапр">#REF!</definedName>
    <definedName name="чсиь" localSheetId="0">#REF!</definedName>
    <definedName name="чсиь" localSheetId="1">#REF!</definedName>
    <definedName name="чсиь" localSheetId="2">#REF!</definedName>
    <definedName name="чсиь" localSheetId="3">#REF!</definedName>
    <definedName name="чсиь" localSheetId="4">#REF!</definedName>
    <definedName name="чсиь" localSheetId="7">#REF!</definedName>
    <definedName name="чсиь">#REF!</definedName>
    <definedName name="чсмт" localSheetId="0">#REF!</definedName>
    <definedName name="чсмт" localSheetId="1">#REF!</definedName>
    <definedName name="чсмт" localSheetId="2">#REF!</definedName>
    <definedName name="чсмт" localSheetId="3">#REF!</definedName>
    <definedName name="чсмт" localSheetId="4">#REF!</definedName>
    <definedName name="чсмт" localSheetId="7">#REF!</definedName>
    <definedName name="чсмт">#REF!</definedName>
    <definedName name="чстм" localSheetId="0">#REF!</definedName>
    <definedName name="чстм" localSheetId="1">#REF!</definedName>
    <definedName name="чстм" localSheetId="2">#REF!</definedName>
    <definedName name="чстм" localSheetId="3">#REF!</definedName>
    <definedName name="чстм" localSheetId="4">#REF!</definedName>
    <definedName name="чстм" localSheetId="7">#REF!</definedName>
    <definedName name="чстм">#REF!</definedName>
    <definedName name="чт" localSheetId="0">#REF!</definedName>
    <definedName name="чт" localSheetId="1">#REF!</definedName>
    <definedName name="чт" localSheetId="2">#REF!</definedName>
    <definedName name="чт" localSheetId="3">#REF!</definedName>
    <definedName name="чт" localSheetId="4">#REF!</definedName>
    <definedName name="чт" localSheetId="7">#REF!</definedName>
    <definedName name="чт">#REF!</definedName>
    <definedName name="чтм" localSheetId="0">#REF!</definedName>
    <definedName name="чтм" localSheetId="1">#REF!</definedName>
    <definedName name="чтм" localSheetId="2">#REF!</definedName>
    <definedName name="чтм" localSheetId="3">#REF!</definedName>
    <definedName name="чтм" localSheetId="4">#REF!</definedName>
    <definedName name="чтм" localSheetId="7">#REF!</definedName>
    <definedName name="чтм">#REF!</definedName>
    <definedName name="чть" localSheetId="0">#REF!</definedName>
    <definedName name="чть" localSheetId="1">#REF!</definedName>
    <definedName name="чть" localSheetId="2">#REF!</definedName>
    <definedName name="чть" localSheetId="3">#REF!</definedName>
    <definedName name="чть" localSheetId="4">#REF!</definedName>
    <definedName name="чть" localSheetId="7">#REF!</definedName>
    <definedName name="чть">#REF!</definedName>
    <definedName name="Чувашская_Республика___Чувашия" localSheetId="0">#REF!</definedName>
    <definedName name="Чувашская_Республика___Чувашия" localSheetId="1">#REF!</definedName>
    <definedName name="Чувашская_Республика___Чувашия" localSheetId="2">#REF!</definedName>
    <definedName name="Чувашская_Республика___Чувашия" localSheetId="3">#REF!</definedName>
    <definedName name="Чувашская_Республика___Чувашия" localSheetId="4">#REF!</definedName>
    <definedName name="Чувашская_Республика___Чувашия" localSheetId="7">#REF!</definedName>
    <definedName name="Чувашская_Республика___Чувашия">#REF!</definedName>
    <definedName name="Чукотский_автономный_округ" localSheetId="0">#REF!</definedName>
    <definedName name="Чукотский_автономный_округ" localSheetId="1">#REF!</definedName>
    <definedName name="Чукотский_автономный_округ" localSheetId="2">#REF!</definedName>
    <definedName name="Чукотский_автономный_округ" localSheetId="3">#REF!</definedName>
    <definedName name="Чукотский_автономный_округ" localSheetId="4">#REF!</definedName>
    <definedName name="Чукотский_автономный_округ" localSheetId="7">#REF!</definedName>
    <definedName name="Чукотский_автономный_округ">#REF!</definedName>
    <definedName name="Чукотский_автономный_округ_1" localSheetId="0">#REF!</definedName>
    <definedName name="Чукотский_автономный_округ_1" localSheetId="1">#REF!</definedName>
    <definedName name="Чукотский_автономный_округ_1" localSheetId="2">#REF!</definedName>
    <definedName name="Чукотский_автономный_округ_1" localSheetId="3">#REF!</definedName>
    <definedName name="Чукотский_автономный_округ_1" localSheetId="4">#REF!</definedName>
    <definedName name="Чукотский_автономный_округ_1" localSheetId="7">#REF!</definedName>
    <definedName name="Чукотский_автономный_округ_1">#REF!</definedName>
    <definedName name="ш" localSheetId="0">#REF!</definedName>
    <definedName name="ш" localSheetId="1">#REF!</definedName>
    <definedName name="ш" localSheetId="2">#REF!</definedName>
    <definedName name="ш" localSheetId="3">#REF!</definedName>
    <definedName name="ш" localSheetId="4">#REF!</definedName>
    <definedName name="ш" localSheetId="7">#REF!</definedName>
    <definedName name="ш">#REF!</definedName>
    <definedName name="Шапка" localSheetId="0">#REF!</definedName>
    <definedName name="Шапка" localSheetId="1">#REF!</definedName>
    <definedName name="Шапка" localSheetId="2">#REF!</definedName>
    <definedName name="Шапка" localSheetId="3">#REF!</definedName>
    <definedName name="Шапка" localSheetId="4">#REF!</definedName>
    <definedName name="Шапка" localSheetId="7">#REF!</definedName>
    <definedName name="Шапка">#REF!</definedName>
    <definedName name="Шапка2" localSheetId="0">#REF!</definedName>
    <definedName name="Шапка2" localSheetId="1">#REF!</definedName>
    <definedName name="Шапка2" localSheetId="2">#REF!</definedName>
    <definedName name="Шапка2" localSheetId="3">#REF!</definedName>
    <definedName name="Шапка2" localSheetId="4">#REF!</definedName>
    <definedName name="Шапка2" localSheetId="7">#REF!</definedName>
    <definedName name="Шапка2">#REF!</definedName>
    <definedName name="шгд" localSheetId="0">#REF!</definedName>
    <definedName name="шгд" localSheetId="1">#REF!</definedName>
    <definedName name="шгд" localSheetId="2">#REF!</definedName>
    <definedName name="шгд" localSheetId="3">#REF!</definedName>
    <definedName name="шгд" localSheetId="4">#REF!</definedName>
    <definedName name="шгд" localSheetId="7">#REF!</definedName>
    <definedName name="шгд">#REF!</definedName>
    <definedName name="шдгшж" localSheetId="0">#REF!</definedName>
    <definedName name="шдгшж" localSheetId="1">#REF!</definedName>
    <definedName name="шдгшж" localSheetId="2">#REF!</definedName>
    <definedName name="шдгшж" localSheetId="3">#REF!</definedName>
    <definedName name="шдгшж" localSheetId="4">#REF!</definedName>
    <definedName name="шдгшж" localSheetId="7">#REF!</definedName>
    <definedName name="шдгшж">#REF!</definedName>
    <definedName name="шестой" localSheetId="0">#REF!</definedName>
    <definedName name="шестой" localSheetId="1">#REF!</definedName>
    <definedName name="шестой" localSheetId="2">#REF!</definedName>
    <definedName name="шестой" localSheetId="3">#REF!</definedName>
    <definedName name="шестой" localSheetId="4">#REF!</definedName>
    <definedName name="шестой" localSheetId="7">#REF!</definedName>
    <definedName name="шестой">#REF!</definedName>
    <definedName name="Шесть" localSheetId="0">#REF!</definedName>
    <definedName name="Шесть" localSheetId="1">#REF!</definedName>
    <definedName name="Шесть" localSheetId="2">#REF!</definedName>
    <definedName name="Шесть" localSheetId="3">#REF!</definedName>
    <definedName name="Шесть" localSheetId="4">#REF!</definedName>
    <definedName name="Шесть" localSheetId="7">#REF!</definedName>
    <definedName name="Шесть">#REF!</definedName>
    <definedName name="Шкафы_ТМ" localSheetId="0">#REF!</definedName>
    <definedName name="Шкафы_ТМ" localSheetId="1">#REF!</definedName>
    <definedName name="Шкафы_ТМ" localSheetId="2">#REF!</definedName>
    <definedName name="Шкафы_ТМ" localSheetId="3">#REF!</definedName>
    <definedName name="Шкафы_ТМ" localSheetId="4">#REF!</definedName>
    <definedName name="Шкафы_ТМ" localSheetId="5">#REF!</definedName>
    <definedName name="Шкафы_ТМ" localSheetId="7">#REF!</definedName>
    <definedName name="Шкафы_ТМ">#REF!</definedName>
    <definedName name="шоссе" localSheetId="0">#REF!</definedName>
    <definedName name="шоссе" localSheetId="1">#REF!</definedName>
    <definedName name="шоссе" localSheetId="2">#REF!</definedName>
    <definedName name="шоссе" localSheetId="3">#REF!</definedName>
    <definedName name="шоссе" localSheetId="4">#REF!</definedName>
    <definedName name="шоссе" localSheetId="7">#REF!</definedName>
    <definedName name="шоссе">#REF!</definedName>
    <definedName name="шплю" localSheetId="0">#REF!</definedName>
    <definedName name="шплю" localSheetId="1">#REF!</definedName>
    <definedName name="шплю" localSheetId="2">#REF!</definedName>
    <definedName name="шплю" localSheetId="3">#REF!</definedName>
    <definedName name="шплю" localSheetId="4">#REF!</definedName>
    <definedName name="шплю" localSheetId="7">#REF!</definedName>
    <definedName name="шплю">#REF!</definedName>
    <definedName name="шпр" localSheetId="0">#REF!</definedName>
    <definedName name="шпр" localSheetId="1">#REF!</definedName>
    <definedName name="шпр" localSheetId="2">#REF!</definedName>
    <definedName name="шпр" localSheetId="3">#REF!</definedName>
    <definedName name="шпр" localSheetId="4">#REF!</definedName>
    <definedName name="шпр" localSheetId="7">#REF!</definedName>
    <definedName name="шпр">#REF!</definedName>
    <definedName name="шш" localSheetId="0">#REF!</definedName>
    <definedName name="шш" localSheetId="1">#REF!</definedName>
    <definedName name="шш" localSheetId="2">#REF!</definedName>
    <definedName name="шш" localSheetId="13">#REF!</definedName>
    <definedName name="шш" localSheetId="14">#REF!</definedName>
    <definedName name="шш" localSheetId="3">#REF!</definedName>
    <definedName name="шш" localSheetId="4">#REF!</definedName>
    <definedName name="шш" localSheetId="7">#REF!</definedName>
    <definedName name="шш" localSheetId="11">#REF!</definedName>
    <definedName name="шш">#REF!</definedName>
    <definedName name="шшш" localSheetId="0">#REF!</definedName>
    <definedName name="шшш" localSheetId="1">#REF!</definedName>
    <definedName name="шшш" localSheetId="2">#REF!</definedName>
    <definedName name="шшш" localSheetId="3">#REF!</definedName>
    <definedName name="шшш" localSheetId="4">#REF!</definedName>
    <definedName name="шшш" localSheetId="7">#REF!</definedName>
    <definedName name="шшш">#REF!</definedName>
    <definedName name="шщгщ9шщллщ" localSheetId="0">#REF!</definedName>
    <definedName name="шщгщ9шщллщ" localSheetId="1">#REF!</definedName>
    <definedName name="шщгщ9шщллщ" localSheetId="2">#REF!</definedName>
    <definedName name="шщгщ9шщллщ" localSheetId="3">#REF!</definedName>
    <definedName name="шщгщ9шщллщ" localSheetId="4">#REF!</definedName>
    <definedName name="шщгщ9шщллщ" localSheetId="7">#REF!</definedName>
    <definedName name="шщгщ9шщллщ">#REF!</definedName>
    <definedName name="щжэдж" localSheetId="0">#REF!</definedName>
    <definedName name="щжэдж" localSheetId="1">#REF!</definedName>
    <definedName name="щжэдж" localSheetId="2">#REF!</definedName>
    <definedName name="щжэдж" localSheetId="3">#REF!</definedName>
    <definedName name="щжэдж" localSheetId="4">#REF!</definedName>
    <definedName name="щжэдж" localSheetId="7">#REF!</definedName>
    <definedName name="щжэдж">#REF!</definedName>
    <definedName name="щшшщрг" localSheetId="0">#REF!</definedName>
    <definedName name="щшшщрг" localSheetId="1">#REF!</definedName>
    <definedName name="щшшщрг" localSheetId="2">#REF!</definedName>
    <definedName name="щшшщрг" localSheetId="3">#REF!</definedName>
    <definedName name="щшшщрг" localSheetId="4">#REF!</definedName>
    <definedName name="щшшщрг" localSheetId="7">#REF!</definedName>
    <definedName name="щшшщрг">#REF!</definedName>
    <definedName name="щщ" localSheetId="0">#REF!</definedName>
    <definedName name="щщ" localSheetId="1">#REF!</definedName>
    <definedName name="щщ" localSheetId="2">#REF!</definedName>
    <definedName name="щщ" localSheetId="13">#REF!</definedName>
    <definedName name="щщ" localSheetId="14">#REF!</definedName>
    <definedName name="щщ" localSheetId="3">#REF!</definedName>
    <definedName name="щщ" localSheetId="4">#REF!</definedName>
    <definedName name="щщ" localSheetId="7">#REF!</definedName>
    <definedName name="щщ" localSheetId="11">#REF!</definedName>
    <definedName name="щщ">#REF!</definedName>
    <definedName name="ъхз" localSheetId="0">#REF!</definedName>
    <definedName name="ъхз" localSheetId="1">#REF!</definedName>
    <definedName name="ъхз" localSheetId="2">#REF!</definedName>
    <definedName name="ъхз" localSheetId="3">#REF!</definedName>
    <definedName name="ъхз" localSheetId="4">#REF!</definedName>
    <definedName name="ъхз" localSheetId="7">#REF!</definedName>
    <definedName name="ъхз">#REF!</definedName>
    <definedName name="ыа" localSheetId="0">#REF!</definedName>
    <definedName name="ыа" localSheetId="1">#REF!</definedName>
    <definedName name="ыа" localSheetId="2">#REF!</definedName>
    <definedName name="ыа" localSheetId="3">#REF!</definedName>
    <definedName name="ыа" localSheetId="4">#REF!</definedName>
    <definedName name="ыа" localSheetId="5">#REF!</definedName>
    <definedName name="ыа" localSheetId="7">#REF!</definedName>
    <definedName name="ыа">#REF!</definedName>
    <definedName name="ыаоаы" localSheetId="0">#REF!</definedName>
    <definedName name="ыаоаы" localSheetId="1">#REF!</definedName>
    <definedName name="ыаоаы" localSheetId="2">#REF!</definedName>
    <definedName name="ыаоаы" localSheetId="3">#REF!</definedName>
    <definedName name="ыаоаы" localSheetId="4">#REF!</definedName>
    <definedName name="ыаоаы" localSheetId="7">#REF!</definedName>
    <definedName name="ыаоаы">#REF!</definedName>
    <definedName name="ыаоаыо" localSheetId="0">#REF!</definedName>
    <definedName name="ыаоаыо" localSheetId="1">#REF!</definedName>
    <definedName name="ыаоаыо" localSheetId="2">#REF!</definedName>
    <definedName name="ыаоаыо" localSheetId="3">#REF!</definedName>
    <definedName name="ыаоаыо" localSheetId="4">#REF!</definedName>
    <definedName name="ыаоаыо" localSheetId="7">#REF!</definedName>
    <definedName name="ыаоаыо">#REF!</definedName>
    <definedName name="ыаоаып" localSheetId="0">#REF!</definedName>
    <definedName name="ыаоаып" localSheetId="1">#REF!</definedName>
    <definedName name="ыаоаып" localSheetId="2">#REF!</definedName>
    <definedName name="ыаоаып" localSheetId="3">#REF!</definedName>
    <definedName name="ыаоаып" localSheetId="4">#REF!</definedName>
    <definedName name="ыаоаып" localSheetId="7">#REF!</definedName>
    <definedName name="ыаоаып">#REF!</definedName>
    <definedName name="ыаоп" localSheetId="0">#REF!</definedName>
    <definedName name="ыаоп" localSheetId="1">#REF!</definedName>
    <definedName name="ыаоп" localSheetId="2">#REF!</definedName>
    <definedName name="ыаоп" localSheetId="3">#REF!</definedName>
    <definedName name="ыаоп" localSheetId="4">#REF!</definedName>
    <definedName name="ыаоп" localSheetId="7">#REF!</definedName>
    <definedName name="ыаоп">#REF!</definedName>
    <definedName name="ыапо" localSheetId="0">#REF!</definedName>
    <definedName name="ыапо" localSheetId="1">#REF!</definedName>
    <definedName name="ыапо" localSheetId="2">#REF!</definedName>
    <definedName name="ыапо" localSheetId="3">#REF!</definedName>
    <definedName name="ыапо" localSheetId="4">#REF!</definedName>
    <definedName name="ыапо" localSheetId="7">#REF!</definedName>
    <definedName name="ыапо">#REF!</definedName>
    <definedName name="ыапоапоао" localSheetId="0">#REF!</definedName>
    <definedName name="ыапоапоао" localSheetId="1">#REF!</definedName>
    <definedName name="ыапоапоао" localSheetId="2">#REF!</definedName>
    <definedName name="ыапоапоао" localSheetId="3">#REF!</definedName>
    <definedName name="ыапоапоао" localSheetId="4">#REF!</definedName>
    <definedName name="ыапоапоао" localSheetId="7">#REF!</definedName>
    <definedName name="ыапоапоао">#REF!</definedName>
    <definedName name="ыапоаыо" localSheetId="0">#REF!</definedName>
    <definedName name="ыапоаыо" localSheetId="1">#REF!</definedName>
    <definedName name="ыапоаыо" localSheetId="2">#REF!</definedName>
    <definedName name="ыапоаыо" localSheetId="3">#REF!</definedName>
    <definedName name="ыапоаыо" localSheetId="4">#REF!</definedName>
    <definedName name="ыапоаыо" localSheetId="7">#REF!</definedName>
    <definedName name="ыапоаыо">#REF!</definedName>
    <definedName name="ыапоы" localSheetId="0">#REF!</definedName>
    <definedName name="ыапоы" localSheetId="1">#REF!</definedName>
    <definedName name="ыапоы" localSheetId="2">#REF!</definedName>
    <definedName name="ыапоы" localSheetId="3">#REF!</definedName>
    <definedName name="ыапоы" localSheetId="4">#REF!</definedName>
    <definedName name="ыапоы" localSheetId="7">#REF!</definedName>
    <definedName name="ыапоы">#REF!</definedName>
    <definedName name="ыапоыа" localSheetId="0">#REF!</definedName>
    <definedName name="ыапоыа" localSheetId="1">#REF!</definedName>
    <definedName name="ыапоыа" localSheetId="2">#REF!</definedName>
    <definedName name="ыапоыа" localSheetId="3">#REF!</definedName>
    <definedName name="ыапоыа" localSheetId="4">#REF!</definedName>
    <definedName name="ыапоыа" localSheetId="7">#REF!</definedName>
    <definedName name="ыапоыа">#REF!</definedName>
    <definedName name="ыапраыр" localSheetId="0">#REF!</definedName>
    <definedName name="ыапраыр" localSheetId="1">#REF!</definedName>
    <definedName name="ыапраыр" localSheetId="2">#REF!</definedName>
    <definedName name="ыапраыр" localSheetId="3">#REF!</definedName>
    <definedName name="ыапраыр" localSheetId="4">#REF!</definedName>
    <definedName name="ыапраыр" localSheetId="5">#REF!</definedName>
    <definedName name="ыапраыр" localSheetId="7">#REF!</definedName>
    <definedName name="ыапраыр">#REF!</definedName>
    <definedName name="ыаыаы" localSheetId="0">#REF!</definedName>
    <definedName name="ыаыаы" localSheetId="1">#REF!</definedName>
    <definedName name="ыаыаы" localSheetId="2">#REF!</definedName>
    <definedName name="ыаыаы" localSheetId="3">#REF!</definedName>
    <definedName name="ыаыаы" localSheetId="4">#REF!</definedName>
    <definedName name="ыаыаы" localSheetId="7">#REF!</definedName>
    <definedName name="ыаыаы">#REF!</definedName>
    <definedName name="ЫВGGGGGGGGGGGGGGG" localSheetId="0">#REF!</definedName>
    <definedName name="ЫВGGGGGGGGGGGGGGG" localSheetId="1">#REF!</definedName>
    <definedName name="ЫВGGGGGGGGGGGGGGG" localSheetId="2">#REF!</definedName>
    <definedName name="ЫВGGGGGGGGGGGGGGG" localSheetId="3">#REF!</definedName>
    <definedName name="ЫВGGGGGGGGGGGGGGG" localSheetId="4">#REF!</definedName>
    <definedName name="ЫВGGGGGGGGGGGGGGG" localSheetId="5">#REF!</definedName>
    <definedName name="ЫВGGGGGGGGGGGGGGG" localSheetId="7">#REF!</definedName>
    <definedName name="ЫВGGGGGGGGGGGGGGG">#REF!</definedName>
    <definedName name="ыва" localSheetId="0">#REF!</definedName>
    <definedName name="ыва" localSheetId="1">#REF!</definedName>
    <definedName name="ыва" localSheetId="2">#REF!</definedName>
    <definedName name="ыва" localSheetId="3">#REF!</definedName>
    <definedName name="ыва" localSheetId="4">#REF!</definedName>
    <definedName name="ыва" localSheetId="7">#REF!</definedName>
    <definedName name="ыва">#REF!</definedName>
    <definedName name="ываф" localSheetId="0">#REF!</definedName>
    <definedName name="ываф" localSheetId="1">#REF!</definedName>
    <definedName name="ываф" localSheetId="2">#REF!</definedName>
    <definedName name="ываф" localSheetId="3">#REF!</definedName>
    <definedName name="ываф" localSheetId="4">#REF!</definedName>
    <definedName name="ываф" localSheetId="5">#REF!</definedName>
    <definedName name="ываф" localSheetId="7">#REF!</definedName>
    <definedName name="ываф">#REF!</definedName>
    <definedName name="Ываы" localSheetId="0">#REF!</definedName>
    <definedName name="Ываы" localSheetId="1">#REF!</definedName>
    <definedName name="Ываы" localSheetId="2">#REF!</definedName>
    <definedName name="Ываы" localSheetId="3">#REF!</definedName>
    <definedName name="Ываы" localSheetId="4">#REF!</definedName>
    <definedName name="Ываы" localSheetId="7">#REF!</definedName>
    <definedName name="Ываы">#REF!</definedName>
    <definedName name="ЫВаЫа" localSheetId="0">#REF!</definedName>
    <definedName name="ЫВаЫа" localSheetId="1">#REF!</definedName>
    <definedName name="ЫВаЫа" localSheetId="2">#REF!</definedName>
    <definedName name="ЫВаЫа" localSheetId="3">#REF!</definedName>
    <definedName name="ЫВаЫа" localSheetId="4">#REF!</definedName>
    <definedName name="ЫВаЫа" localSheetId="7">#REF!</definedName>
    <definedName name="ЫВаЫа">#REF!</definedName>
    <definedName name="ЫВаЫваав" localSheetId="0">#REF!</definedName>
    <definedName name="ЫВаЫваав" localSheetId="1">#REF!</definedName>
    <definedName name="ЫВаЫваав" localSheetId="2">#REF!</definedName>
    <definedName name="ЫВаЫваав" localSheetId="3">#REF!</definedName>
    <definedName name="ЫВаЫваав" localSheetId="4">#REF!</definedName>
    <definedName name="ЫВаЫваав" localSheetId="7">#REF!</definedName>
    <definedName name="ЫВаЫваав">#REF!</definedName>
    <definedName name="ывпавар" localSheetId="0">#REF!</definedName>
    <definedName name="ывпавар" localSheetId="1">#REF!</definedName>
    <definedName name="ывпавар" localSheetId="2">#REF!</definedName>
    <definedName name="ывпавар" localSheetId="3">#REF!</definedName>
    <definedName name="ывпавар" localSheetId="4">#REF!</definedName>
    <definedName name="ывпавар" localSheetId="7">#REF!</definedName>
    <definedName name="ывпавар">#REF!</definedName>
    <definedName name="ыВПВП" localSheetId="0">#REF!</definedName>
    <definedName name="ыВПВП" localSheetId="1">#REF!</definedName>
    <definedName name="ыВПВП" localSheetId="2">#REF!</definedName>
    <definedName name="ыВПВП" localSheetId="3">#REF!</definedName>
    <definedName name="ыВПВП" localSheetId="4">#REF!</definedName>
    <definedName name="ыВПВП" localSheetId="5">#REF!</definedName>
    <definedName name="ыВПВП" localSheetId="7">#REF!</definedName>
    <definedName name="ыВПВП">#REF!</definedName>
    <definedName name="ывпыпвфкпа" localSheetId="3">#REF!</definedName>
    <definedName name="ывпыпвфкпа" localSheetId="4">#REF!</definedName>
    <definedName name="ывпыпвфкпа">#REF!</definedName>
    <definedName name="ыкен" localSheetId="0">#REF!</definedName>
    <definedName name="ыкен" localSheetId="1">#REF!</definedName>
    <definedName name="ыкен" localSheetId="2">#REF!</definedName>
    <definedName name="ыкен" localSheetId="3">#REF!</definedName>
    <definedName name="ыкен" localSheetId="4">#REF!</definedName>
    <definedName name="ыкен" localSheetId="7">#REF!</definedName>
    <definedName name="ыкен">#REF!</definedName>
    <definedName name="ыопвпо" localSheetId="0">#REF!</definedName>
    <definedName name="ыопвпо" localSheetId="1">#REF!</definedName>
    <definedName name="ыопвпо" localSheetId="2">#REF!</definedName>
    <definedName name="ыопвпо" localSheetId="3">#REF!</definedName>
    <definedName name="ыопвпо" localSheetId="4">#REF!</definedName>
    <definedName name="ыопвпо" localSheetId="7">#REF!</definedName>
    <definedName name="ыопвпо">#REF!</definedName>
    <definedName name="ып" localSheetId="0">#REF!</definedName>
    <definedName name="ып" localSheetId="1">#REF!</definedName>
    <definedName name="ып" localSheetId="2">#REF!</definedName>
    <definedName name="ып" localSheetId="3">#REF!</definedName>
    <definedName name="ып" localSheetId="4">#REF!</definedName>
    <definedName name="ып" localSheetId="7">#REF!</definedName>
    <definedName name="ып">#REF!</definedName>
    <definedName name="ыпаота" localSheetId="0">#REF!</definedName>
    <definedName name="ыпаота" localSheetId="1">#REF!</definedName>
    <definedName name="ыпаота" localSheetId="2">#REF!</definedName>
    <definedName name="ыпаота" localSheetId="3">#REF!</definedName>
    <definedName name="ыпаота" localSheetId="4">#REF!</definedName>
    <definedName name="ыпаота" localSheetId="7">#REF!</definedName>
    <definedName name="ыпаота">#REF!</definedName>
    <definedName name="ыпартап" localSheetId="0">#REF!</definedName>
    <definedName name="ыпартап" localSheetId="1">#REF!</definedName>
    <definedName name="ыпартап" localSheetId="2">#REF!</definedName>
    <definedName name="ыпартап" localSheetId="3">#REF!</definedName>
    <definedName name="ыпартап" localSheetId="4">#REF!</definedName>
    <definedName name="ыпартап" localSheetId="7">#REF!</definedName>
    <definedName name="ыпартап">#REF!</definedName>
    <definedName name="ыпатапт" localSheetId="0">#REF!</definedName>
    <definedName name="ыпатапт" localSheetId="1">#REF!</definedName>
    <definedName name="ыпатапт" localSheetId="2">#REF!</definedName>
    <definedName name="ыпатапт" localSheetId="3">#REF!</definedName>
    <definedName name="ыпатапт" localSheetId="4">#REF!</definedName>
    <definedName name="ыпатапт" localSheetId="7">#REF!</definedName>
    <definedName name="ыпатапт">#REF!</definedName>
    <definedName name="ыпми" localSheetId="0">#REF!</definedName>
    <definedName name="ыпми" localSheetId="1">#REF!</definedName>
    <definedName name="ыпми" localSheetId="2">#REF!</definedName>
    <definedName name="ыпми" localSheetId="3">#REF!</definedName>
    <definedName name="ыпми" localSheetId="4">#REF!</definedName>
    <definedName name="ыпми" localSheetId="7">#REF!</definedName>
    <definedName name="ыпми">#REF!</definedName>
    <definedName name="ыпо" localSheetId="0">#REF!</definedName>
    <definedName name="ыпо" localSheetId="1">#REF!</definedName>
    <definedName name="ыпо" localSheetId="2">#REF!</definedName>
    <definedName name="ыпо" localSheetId="3">#REF!</definedName>
    <definedName name="ыпо" localSheetId="4">#REF!</definedName>
    <definedName name="ыпо" localSheetId="7">#REF!</definedName>
    <definedName name="ыпо">#REF!</definedName>
    <definedName name="ыпоыа" localSheetId="0">#REF!</definedName>
    <definedName name="ыпоыа" localSheetId="1">#REF!</definedName>
    <definedName name="ыпоыа" localSheetId="2">#REF!</definedName>
    <definedName name="ыпоыа" localSheetId="3">#REF!</definedName>
    <definedName name="ыпоыа" localSheetId="4">#REF!</definedName>
    <definedName name="ыпоыа" localSheetId="7">#REF!</definedName>
    <definedName name="ыпоыа">#REF!</definedName>
    <definedName name="ыпоыапо" localSheetId="0">#REF!</definedName>
    <definedName name="ыпоыапо" localSheetId="1">#REF!</definedName>
    <definedName name="ыпоыапо" localSheetId="2">#REF!</definedName>
    <definedName name="ыпоыапо" localSheetId="3">#REF!</definedName>
    <definedName name="ыпоыапо" localSheetId="4">#REF!</definedName>
    <definedName name="ыпоыапо" localSheetId="7">#REF!</definedName>
    <definedName name="ыпоыапо">#REF!</definedName>
    <definedName name="ыпр" localSheetId="0">#REF!</definedName>
    <definedName name="ыпр" localSheetId="1">#REF!</definedName>
    <definedName name="ыпр" localSheetId="2">#REF!</definedName>
    <definedName name="ыпр" localSheetId="3">#REF!</definedName>
    <definedName name="ыпр" localSheetId="4">#REF!</definedName>
    <definedName name="ыпр" localSheetId="7">#REF!</definedName>
    <definedName name="ыпр">#REF!</definedName>
    <definedName name="ыпрапр" localSheetId="0">#REF!</definedName>
    <definedName name="ыпрапр" localSheetId="1">#REF!</definedName>
    <definedName name="ыпрапр" localSheetId="2">#REF!</definedName>
    <definedName name="ыпрапр" localSheetId="3">#REF!</definedName>
    <definedName name="ыпрапр" localSheetId="4">#REF!</definedName>
    <definedName name="ыпрапр" localSheetId="7">#REF!</definedName>
    <definedName name="ыпрапр">#REF!</definedName>
    <definedName name="ыпры" localSheetId="0">#REF!</definedName>
    <definedName name="ыпры" localSheetId="1">#REF!</definedName>
    <definedName name="ыпры" localSheetId="2">#REF!</definedName>
    <definedName name="ыпры" localSheetId="3">#REF!</definedName>
    <definedName name="ыпры" localSheetId="4">#REF!</definedName>
    <definedName name="ыпры" localSheetId="5">#REF!</definedName>
    <definedName name="ыпры" localSheetId="7">#REF!</definedName>
    <definedName name="ыпры">#REF!</definedName>
    <definedName name="ырипыр" localSheetId="0">#REF!</definedName>
    <definedName name="ырипыр" localSheetId="1">#REF!</definedName>
    <definedName name="ырипыр" localSheetId="2">#REF!</definedName>
    <definedName name="ырипыр" localSheetId="3">#REF!</definedName>
    <definedName name="ырипыр" localSheetId="4">#REF!</definedName>
    <definedName name="ырипыр" localSheetId="7">#REF!</definedName>
    <definedName name="ырипыр">#REF!</definedName>
    <definedName name="ырп" localSheetId="0">#REF!</definedName>
    <definedName name="ырп" localSheetId="1">#REF!</definedName>
    <definedName name="ырп" localSheetId="2">#REF!</definedName>
    <definedName name="ырп" localSheetId="3">#REF!</definedName>
    <definedName name="ырп" localSheetId="4">#REF!</definedName>
    <definedName name="ырп" localSheetId="7">#REF!</definedName>
    <definedName name="ырп">#REF!</definedName>
    <definedName name="ыукнр" localSheetId="0">#REF!</definedName>
    <definedName name="ыукнр" localSheetId="1">#REF!</definedName>
    <definedName name="ыукнр" localSheetId="2">#REF!</definedName>
    <definedName name="ыукнр" localSheetId="3">#REF!</definedName>
    <definedName name="ыукнр" localSheetId="4">#REF!</definedName>
    <definedName name="ыукнр" localSheetId="7">#REF!</definedName>
    <definedName name="ыукнр">#REF!</definedName>
    <definedName name="ыыы" localSheetId="0">#REF!</definedName>
    <definedName name="ыыы" localSheetId="1">#REF!</definedName>
    <definedName name="ыыы" localSheetId="2">#REF!</definedName>
    <definedName name="ыыы" localSheetId="3">#REF!</definedName>
    <definedName name="ыыы" localSheetId="4">#REF!</definedName>
    <definedName name="ыыы" localSheetId="7">#REF!</definedName>
    <definedName name="ыыы">#REF!</definedName>
    <definedName name="ыыыы" localSheetId="0">#REF!</definedName>
    <definedName name="ыыыы" localSheetId="1">#REF!</definedName>
    <definedName name="ыыыы" localSheetId="2">#REF!</definedName>
    <definedName name="ыыыы" localSheetId="3">#REF!</definedName>
    <definedName name="ыыыы" localSheetId="4">#REF!</definedName>
    <definedName name="ыыыы" localSheetId="7">#REF!</definedName>
    <definedName name="ыыыы">#REF!</definedName>
    <definedName name="ьбюбб" localSheetId="0">#REF!</definedName>
    <definedName name="ьбюбб" localSheetId="1">#REF!</definedName>
    <definedName name="ьбюбб" localSheetId="2">#REF!</definedName>
    <definedName name="ьбюбб" localSheetId="3">#REF!</definedName>
    <definedName name="ьбюбб" localSheetId="4">#REF!</definedName>
    <definedName name="ьбюбб" localSheetId="5">#REF!</definedName>
    <definedName name="ьбюбб" localSheetId="7">#REF!</definedName>
    <definedName name="ьбюбб">#REF!</definedName>
    <definedName name="ьбют" localSheetId="0">#REF!</definedName>
    <definedName name="ьбют" localSheetId="1">#REF!</definedName>
    <definedName name="ьбют" localSheetId="2">#REF!</definedName>
    <definedName name="ьбют" localSheetId="3">#REF!</definedName>
    <definedName name="ьбют" localSheetId="4">#REF!</definedName>
    <definedName name="ьбют" localSheetId="7">#REF!</definedName>
    <definedName name="ьбют">#REF!</definedName>
    <definedName name="ьвпрьрп" localSheetId="0">#REF!</definedName>
    <definedName name="ьвпрьрп" localSheetId="1">#REF!</definedName>
    <definedName name="ьвпрьрп" localSheetId="2">#REF!</definedName>
    <definedName name="ьвпрьрп" localSheetId="3">#REF!</definedName>
    <definedName name="ьвпрьрп" localSheetId="4">#REF!</definedName>
    <definedName name="ьвпрьрп" localSheetId="7">#REF!</definedName>
    <definedName name="ьвпрьрп">#REF!</definedName>
    <definedName name="ьврп" localSheetId="0">#REF!</definedName>
    <definedName name="ьврп" localSheetId="1">#REF!</definedName>
    <definedName name="ьврп" localSheetId="2">#REF!</definedName>
    <definedName name="ьврп" localSheetId="3">#REF!</definedName>
    <definedName name="ьврп" localSheetId="4">#REF!</definedName>
    <definedName name="ьврп" localSheetId="7">#REF!</definedName>
    <definedName name="ьврп">#REF!</definedName>
    <definedName name="ьдолдлю" localSheetId="0">#REF!</definedName>
    <definedName name="ьдолдлю" localSheetId="1">#REF!</definedName>
    <definedName name="ьдолдлю" localSheetId="2">#REF!</definedName>
    <definedName name="ьдолдлю" localSheetId="3">#REF!</definedName>
    <definedName name="ьдолдлю" localSheetId="4">#REF!</definedName>
    <definedName name="ьдолдлю" localSheetId="7">#REF!</definedName>
    <definedName name="ьдолдлю">#REF!</definedName>
    <definedName name="ьорл" localSheetId="0">#REF!</definedName>
    <definedName name="ьорл" localSheetId="1">#REF!</definedName>
    <definedName name="ьорл" localSheetId="2">#REF!</definedName>
    <definedName name="ьорл" localSheetId="3">#REF!</definedName>
    <definedName name="ьорл" localSheetId="4">#REF!</definedName>
    <definedName name="ьорл" localSheetId="7">#REF!</definedName>
    <definedName name="ьорл">#REF!</definedName>
    <definedName name="ьпрьп" localSheetId="0">#REF!</definedName>
    <definedName name="ьпрьп" localSheetId="1">#REF!</definedName>
    <definedName name="ьпрьп" localSheetId="2">#REF!</definedName>
    <definedName name="ьпрьп" localSheetId="3">#REF!</definedName>
    <definedName name="ьпрьп" localSheetId="4">#REF!</definedName>
    <definedName name="ьпрьп" localSheetId="7">#REF!</definedName>
    <definedName name="ьпрьп">#REF!</definedName>
    <definedName name="ььь" localSheetId="0">#REF!</definedName>
    <definedName name="ььь" localSheetId="1">#REF!</definedName>
    <definedName name="ььь" localSheetId="2">#REF!</definedName>
    <definedName name="ььь" localSheetId="13">#REF!</definedName>
    <definedName name="ььь" localSheetId="14">#REF!</definedName>
    <definedName name="ььь" localSheetId="3">#REF!</definedName>
    <definedName name="ььь" localSheetId="4">#REF!</definedName>
    <definedName name="ььь" localSheetId="7">#REF!</definedName>
    <definedName name="ььь" localSheetId="11">#REF!</definedName>
    <definedName name="ььь">#REF!</definedName>
    <definedName name="э" localSheetId="0">#REF!</definedName>
    <definedName name="э" localSheetId="1">#REF!</definedName>
    <definedName name="э" localSheetId="2">#REF!</definedName>
    <definedName name="э" localSheetId="13">#REF!</definedName>
    <definedName name="э" localSheetId="14">#REF!</definedName>
    <definedName name="э" localSheetId="3">#REF!</definedName>
    <definedName name="э" localSheetId="4">#REF!</definedName>
    <definedName name="э" localSheetId="7">#REF!</definedName>
    <definedName name="э" localSheetId="11">#REF!</definedName>
    <definedName name="э">#REF!</definedName>
    <definedName name="эк" localSheetId="0">#REF!</definedName>
    <definedName name="эк" localSheetId="1">#REF!</definedName>
    <definedName name="эк" localSheetId="2">#REF!</definedName>
    <definedName name="эк" localSheetId="3">#REF!</definedName>
    <definedName name="эк" localSheetId="4">#REF!</definedName>
    <definedName name="эк" localSheetId="7">#REF!</definedName>
    <definedName name="эк">#REF!</definedName>
    <definedName name="эк1" localSheetId="0">#REF!</definedName>
    <definedName name="эк1" localSheetId="1">#REF!</definedName>
    <definedName name="эк1" localSheetId="2">#REF!</definedName>
    <definedName name="эк1" localSheetId="3">#REF!</definedName>
    <definedName name="эк1" localSheetId="4">#REF!</definedName>
    <definedName name="эк1" localSheetId="7">#REF!</definedName>
    <definedName name="эк1">#REF!</definedName>
    <definedName name="эко" localSheetId="0">#REF!</definedName>
    <definedName name="эко" localSheetId="1">#REF!</definedName>
    <definedName name="эко" localSheetId="2">#REF!</definedName>
    <definedName name="эко" localSheetId="3">#REF!</definedName>
    <definedName name="эко" localSheetId="4">#REF!</definedName>
    <definedName name="эко" localSheetId="7">#REF!</definedName>
    <definedName name="эко">#REF!</definedName>
    <definedName name="эко1" localSheetId="0">#REF!</definedName>
    <definedName name="эко1" localSheetId="1">#REF!</definedName>
    <definedName name="эко1" localSheetId="2">#REF!</definedName>
    <definedName name="эко1" localSheetId="3">#REF!</definedName>
    <definedName name="эко1" localSheetId="4">#REF!</definedName>
    <definedName name="эко1" localSheetId="7">#REF!</definedName>
    <definedName name="эко1">#REF!</definedName>
    <definedName name="экол1" localSheetId="0">#REF!</definedName>
    <definedName name="экол1" localSheetId="1">#REF!</definedName>
    <definedName name="экол1" localSheetId="2">#REF!</definedName>
    <definedName name="экол1" localSheetId="3">#REF!</definedName>
    <definedName name="экол1" localSheetId="4">#REF!</definedName>
    <definedName name="экол1" localSheetId="5">#REF!</definedName>
    <definedName name="экол1" localSheetId="7">#REF!</definedName>
    <definedName name="экол1">#REF!</definedName>
    <definedName name="экол2" localSheetId="0">#REF!</definedName>
    <definedName name="экол2" localSheetId="1">#REF!</definedName>
    <definedName name="экол2" localSheetId="2">#REF!</definedName>
    <definedName name="экол2" localSheetId="3">#REF!</definedName>
    <definedName name="экол2" localSheetId="4">#REF!</definedName>
    <definedName name="экол2" localSheetId="7">#REF!</definedName>
    <definedName name="экол2">#REF!</definedName>
    <definedName name="Экол3" localSheetId="0">#REF!</definedName>
    <definedName name="Экол3" localSheetId="1">#REF!</definedName>
    <definedName name="Экол3" localSheetId="2">#REF!</definedName>
    <definedName name="Экол3" localSheetId="3">#REF!</definedName>
    <definedName name="Экол3" localSheetId="4">#REF!</definedName>
    <definedName name="Экол3" localSheetId="7">#REF!</definedName>
    <definedName name="Экол3">#REF!</definedName>
    <definedName name="эколог" localSheetId="0">#REF!</definedName>
    <definedName name="эколог" localSheetId="1">#REF!</definedName>
    <definedName name="эколог" localSheetId="2">#REF!</definedName>
    <definedName name="эколог" localSheetId="3">#REF!</definedName>
    <definedName name="эколог" localSheetId="4">#REF!</definedName>
    <definedName name="эколог" localSheetId="7">#REF!</definedName>
    <definedName name="эколог">#REF!</definedName>
    <definedName name="экология">NA()</definedName>
    <definedName name="ЭКСПО" localSheetId="0">граж</definedName>
    <definedName name="ЭКСПО" localSheetId="1">граж</definedName>
    <definedName name="ЭКСПО" localSheetId="2">граж</definedName>
    <definedName name="ЭКСПО" localSheetId="12">граж</definedName>
    <definedName name="ЭКСПО" localSheetId="14">граж</definedName>
    <definedName name="ЭКСПО" localSheetId="3">граж</definedName>
    <definedName name="ЭКСПО" localSheetId="10">граж</definedName>
    <definedName name="ЭКСПО" localSheetId="4">граж</definedName>
    <definedName name="ЭКСПО" localSheetId="5">граж</definedName>
    <definedName name="ЭКСПО" localSheetId="6">граж</definedName>
    <definedName name="ЭКСПО" localSheetId="7">граж</definedName>
    <definedName name="ЭКСПО" localSheetId="11">граж</definedName>
    <definedName name="ЭКСПО">#REF!</definedName>
    <definedName name="ЭКСПОФОРУМ" localSheetId="0">граж</definedName>
    <definedName name="ЭКСПОФОРУМ" localSheetId="1">граж</definedName>
    <definedName name="ЭКСПОФОРУМ" localSheetId="2">граж</definedName>
    <definedName name="ЭКСПОФОРУМ" localSheetId="12">граж</definedName>
    <definedName name="ЭКСПОФОРУМ" localSheetId="14">граж</definedName>
    <definedName name="ЭКСПОФОРУМ" localSheetId="3">граж</definedName>
    <definedName name="ЭКСПОФОРУМ" localSheetId="10">граж</definedName>
    <definedName name="ЭКСПОФОРУМ" localSheetId="4">граж</definedName>
    <definedName name="ЭКСПОФОРУМ" localSheetId="5">граж</definedName>
    <definedName name="ЭКСПОФОРУМ" localSheetId="6">граж</definedName>
    <definedName name="ЭКСПОФОРУМ" localSheetId="7">граж</definedName>
    <definedName name="ЭКСПОФОРУМ" localSheetId="11">граж</definedName>
    <definedName name="ЭКСПОФОРУМ">#REF!</definedName>
    <definedName name="экт" localSheetId="0">#REF!</definedName>
    <definedName name="экт" localSheetId="1">#REF!</definedName>
    <definedName name="экт" localSheetId="2">#REF!</definedName>
    <definedName name="экт" localSheetId="3">#REF!</definedName>
    <definedName name="экт" localSheetId="4">#REF!</definedName>
    <definedName name="экт" localSheetId="5">#REF!</definedName>
    <definedName name="экт" localSheetId="7">#REF!</definedName>
    <definedName name="экт">#REF!</definedName>
    <definedName name="электроэнер" localSheetId="3">#REF!</definedName>
    <definedName name="электроэнер" localSheetId="4">#REF!</definedName>
    <definedName name="электроэнер">#REF!</definedName>
    <definedName name="электроэнергия" localSheetId="3">#REF!</definedName>
    <definedName name="электроэнергия" localSheetId="4">#REF!</definedName>
    <definedName name="электроэнергия">#REF!</definedName>
    <definedName name="ЭлеСи_1" localSheetId="0">#REF!</definedName>
    <definedName name="ЭлеСи_1" localSheetId="1">#REF!</definedName>
    <definedName name="ЭлеСи_1" localSheetId="2">#REF!</definedName>
    <definedName name="ЭлеСи_1" localSheetId="3">#REF!</definedName>
    <definedName name="ЭлеСи_1" localSheetId="4">#REF!</definedName>
    <definedName name="ЭлеСи_1" localSheetId="5">#REF!</definedName>
    <definedName name="ЭлеСи_1" localSheetId="7">#REF!</definedName>
    <definedName name="ЭлеСи_1">#REF!</definedName>
    <definedName name="элрасч" localSheetId="0">#REF!</definedName>
    <definedName name="элрасч" localSheetId="1">#REF!</definedName>
    <definedName name="элрасч" localSheetId="2">#REF!</definedName>
    <definedName name="элрасч" localSheetId="3">#REF!</definedName>
    <definedName name="элрасч" localSheetId="4">#REF!</definedName>
    <definedName name="элрасч" localSheetId="7">#REF!</definedName>
    <definedName name="элрасч">#REF!</definedName>
    <definedName name="ЭЛСИ_Т" localSheetId="0">#REF!</definedName>
    <definedName name="ЭЛСИ_Т" localSheetId="1">#REF!</definedName>
    <definedName name="ЭЛСИ_Т" localSheetId="2">#REF!</definedName>
    <definedName name="ЭЛСИ_Т" localSheetId="3">#REF!</definedName>
    <definedName name="ЭЛСИ_Т" localSheetId="4">#REF!</definedName>
    <definedName name="ЭЛСИ_Т" localSheetId="7">#REF!</definedName>
    <definedName name="ЭЛСИ_Т">#REF!</definedName>
    <definedName name="юдшншджгп" localSheetId="0">#REF!</definedName>
    <definedName name="юдшншджгп" localSheetId="1">#REF!</definedName>
    <definedName name="юдшншджгп" localSheetId="2">#REF!</definedName>
    <definedName name="юдшншджгп" localSheetId="3">#REF!</definedName>
    <definedName name="юдшншджгп" localSheetId="4">#REF!</definedName>
    <definedName name="юдшншджгп" localSheetId="5">#REF!</definedName>
    <definedName name="юдшншджгп" localSheetId="7">#REF!</definedName>
    <definedName name="юдшншджгп">#REF!</definedName>
    <definedName name="ЮФУ" localSheetId="0">#REF!</definedName>
    <definedName name="ЮФУ" localSheetId="1">#REF!</definedName>
    <definedName name="ЮФУ" localSheetId="2">#REF!</definedName>
    <definedName name="ЮФУ" localSheetId="3">#REF!</definedName>
    <definedName name="ЮФУ" localSheetId="4">#REF!</definedName>
    <definedName name="ЮФУ" localSheetId="7">#REF!</definedName>
    <definedName name="ЮФУ">#REF!</definedName>
    <definedName name="ЮФУ2" localSheetId="0">#REF!</definedName>
    <definedName name="ЮФУ2" localSheetId="1">#REF!</definedName>
    <definedName name="ЮФУ2" localSheetId="2">#REF!</definedName>
    <definedName name="ЮФУ2" localSheetId="3">#REF!</definedName>
    <definedName name="ЮФУ2" localSheetId="4">#REF!</definedName>
    <definedName name="ЮФУ2" localSheetId="7">#REF!</definedName>
    <definedName name="ЮФУ2">#REF!</definedName>
    <definedName name="юююю" localSheetId="0">#REF!</definedName>
    <definedName name="юююю" localSheetId="1">#REF!</definedName>
    <definedName name="юююю" localSheetId="2">#REF!</definedName>
    <definedName name="юююю" localSheetId="13">#REF!</definedName>
    <definedName name="юююю" localSheetId="14">#REF!</definedName>
    <definedName name="юююю" localSheetId="3">#REF!</definedName>
    <definedName name="юююю" localSheetId="4">#REF!</definedName>
    <definedName name="юююю" localSheetId="7">#REF!</definedName>
    <definedName name="юююю" localSheetId="11">#REF!</definedName>
    <definedName name="юююю">#REF!</definedName>
    <definedName name="яапт" localSheetId="0">#REF!</definedName>
    <definedName name="яапт" localSheetId="1">#REF!</definedName>
    <definedName name="яапт" localSheetId="2">#REF!</definedName>
    <definedName name="яапт" localSheetId="3">#REF!</definedName>
    <definedName name="яапт" localSheetId="4">#REF!</definedName>
    <definedName name="яапт" localSheetId="5">#REF!</definedName>
    <definedName name="яапт" localSheetId="7">#REF!</definedName>
    <definedName name="яапт">#REF!</definedName>
    <definedName name="яапяяяя" localSheetId="0">#REF!</definedName>
    <definedName name="яапяяяя" localSheetId="1">#REF!</definedName>
    <definedName name="яапяяяя" localSheetId="2">#REF!</definedName>
    <definedName name="яапяяяя" localSheetId="3">#REF!</definedName>
    <definedName name="яапяяяя" localSheetId="4">#REF!</definedName>
    <definedName name="яапяяяя" localSheetId="7">#REF!</definedName>
    <definedName name="яапяяяя">#REF!</definedName>
    <definedName name="явапяап" localSheetId="0">#REF!</definedName>
    <definedName name="явапяап" localSheetId="1">#REF!</definedName>
    <definedName name="явапяап" localSheetId="2">#REF!</definedName>
    <definedName name="явапяап" localSheetId="3">#REF!</definedName>
    <definedName name="явапяап" localSheetId="4">#REF!</definedName>
    <definedName name="явапяап" localSheetId="7">#REF!</definedName>
    <definedName name="явапяап">#REF!</definedName>
    <definedName name="явапявп" localSheetId="0">#REF!</definedName>
    <definedName name="явапявп" localSheetId="1">#REF!</definedName>
    <definedName name="явапявп" localSheetId="2">#REF!</definedName>
    <definedName name="явапявп" localSheetId="3">#REF!</definedName>
    <definedName name="явапявп" localSheetId="4">#REF!</definedName>
    <definedName name="явапявп" localSheetId="7">#REF!</definedName>
    <definedName name="явапявп">#REF!</definedName>
    <definedName name="явар" localSheetId="0">#REF!</definedName>
    <definedName name="явар" localSheetId="1">#REF!</definedName>
    <definedName name="явар" localSheetId="2">#REF!</definedName>
    <definedName name="явар" localSheetId="3">#REF!</definedName>
    <definedName name="явар" localSheetId="4">#REF!</definedName>
    <definedName name="явар" localSheetId="7">#REF!</definedName>
    <definedName name="явар">#REF!</definedName>
    <definedName name="яваряра" localSheetId="0">#REF!</definedName>
    <definedName name="яваряра" localSheetId="1">#REF!</definedName>
    <definedName name="яваряра" localSheetId="2">#REF!</definedName>
    <definedName name="яваряра" localSheetId="3">#REF!</definedName>
    <definedName name="яваряра" localSheetId="4">#REF!</definedName>
    <definedName name="яваряра" localSheetId="7">#REF!</definedName>
    <definedName name="яваряра">#REF!</definedName>
    <definedName name="ярая" localSheetId="0">#REF!</definedName>
    <definedName name="ярая" localSheetId="1">#REF!</definedName>
    <definedName name="ярая" localSheetId="2">#REF!</definedName>
    <definedName name="ярая" localSheetId="3">#REF!</definedName>
    <definedName name="ярая" localSheetId="4">#REF!</definedName>
    <definedName name="ярая" localSheetId="7">#REF!</definedName>
    <definedName name="ярая">#REF!</definedName>
    <definedName name="яраяраря" localSheetId="0">#REF!</definedName>
    <definedName name="яраяраря" localSheetId="1">#REF!</definedName>
    <definedName name="яраяраря" localSheetId="2">#REF!</definedName>
    <definedName name="яраяраря" localSheetId="3">#REF!</definedName>
    <definedName name="яраяраря" localSheetId="4">#REF!</definedName>
    <definedName name="яраяраря" localSheetId="7">#REF!</definedName>
    <definedName name="яраяраря">#REF!</definedName>
    <definedName name="яроптап" localSheetId="0">#REF!</definedName>
    <definedName name="яроптап" localSheetId="1">#REF!</definedName>
    <definedName name="яроптап" localSheetId="2">#REF!</definedName>
    <definedName name="яроптап" localSheetId="3">#REF!</definedName>
    <definedName name="яроптап" localSheetId="4">#REF!</definedName>
    <definedName name="яроптап" localSheetId="7">#REF!</definedName>
    <definedName name="яроптап">#REF!</definedName>
    <definedName name="Ярославская_область" localSheetId="0">#REF!</definedName>
    <definedName name="Ярославская_область" localSheetId="1">#REF!</definedName>
    <definedName name="Ярославская_область" localSheetId="2">#REF!</definedName>
    <definedName name="Ярославская_область" localSheetId="3">#REF!</definedName>
    <definedName name="Ярославская_область" localSheetId="4">#REF!</definedName>
    <definedName name="Ярославская_область" localSheetId="7">#REF!</definedName>
    <definedName name="Ярославская_область">#REF!</definedName>
  </definedNames>
  <calcPr calcId="191029"/>
  <fileRecoveryPr repairLoad="1"/>
</workbook>
</file>

<file path=xl/calcChain.xml><?xml version="1.0" encoding="utf-8"?>
<calcChain xmlns="http://schemas.openxmlformats.org/spreadsheetml/2006/main">
  <c r="R23" i="15" l="1"/>
  <c r="Q23" i="15"/>
  <c r="P23" i="15"/>
  <c r="O23" i="15"/>
  <c r="N23" i="15"/>
  <c r="P22" i="15"/>
  <c r="O22" i="15"/>
  <c r="N22" i="15"/>
  <c r="H22" i="15"/>
  <c r="G22" i="15"/>
  <c r="F22" i="15"/>
  <c r="R21" i="15"/>
  <c r="P21" i="15"/>
  <c r="O21" i="15"/>
  <c r="N21" i="15"/>
  <c r="M21" i="15"/>
  <c r="L21" i="15"/>
  <c r="K21" i="15"/>
  <c r="J21" i="15"/>
  <c r="I21" i="15"/>
  <c r="H21" i="15"/>
  <c r="G21" i="15"/>
  <c r="F21" i="15"/>
  <c r="P20" i="15"/>
  <c r="O20" i="15"/>
  <c r="N20" i="15"/>
  <c r="R19" i="15"/>
  <c r="P19" i="15"/>
  <c r="O19" i="15"/>
  <c r="N19" i="15"/>
  <c r="P18" i="15"/>
  <c r="O18" i="15"/>
  <c r="N18" i="15"/>
  <c r="F18" i="15"/>
  <c r="R17" i="15"/>
  <c r="P17" i="15"/>
  <c r="O17" i="15"/>
  <c r="N17" i="15"/>
  <c r="M17" i="15"/>
  <c r="L17" i="15"/>
  <c r="K17" i="15"/>
  <c r="I17" i="15"/>
  <c r="H17" i="15"/>
  <c r="G17" i="15"/>
  <c r="F17" i="15"/>
  <c r="P16" i="15"/>
  <c r="O16" i="15"/>
  <c r="N16" i="15"/>
  <c r="R15" i="15"/>
  <c r="P15" i="15"/>
  <c r="O15" i="15"/>
  <c r="N15" i="15"/>
  <c r="P14" i="15"/>
  <c r="O14" i="15"/>
  <c r="N14" i="15"/>
  <c r="F14" i="15"/>
  <c r="R13" i="15"/>
  <c r="P13" i="15"/>
  <c r="O13" i="15"/>
  <c r="N13" i="15"/>
  <c r="M13" i="15"/>
  <c r="L13" i="15"/>
  <c r="K13" i="15"/>
  <c r="I13" i="15"/>
  <c r="H13" i="15"/>
  <c r="G13" i="15"/>
  <c r="F13" i="15"/>
  <c r="P12" i="15"/>
  <c r="O12" i="15"/>
  <c r="N12" i="15"/>
  <c r="F12" i="15"/>
  <c r="R11" i="15"/>
  <c r="P11" i="15"/>
  <c r="O11" i="15"/>
  <c r="N11" i="15"/>
  <c r="M11" i="15"/>
  <c r="L11" i="15"/>
  <c r="K11" i="15"/>
  <c r="I11" i="15"/>
  <c r="H11" i="15"/>
  <c r="G11" i="15"/>
  <c r="F11" i="15"/>
  <c r="P10" i="15"/>
  <c r="O10" i="15"/>
  <c r="N10" i="15"/>
  <c r="M10" i="15"/>
  <c r="K10" i="15"/>
  <c r="I10" i="15"/>
  <c r="H10" i="15"/>
  <c r="G10" i="15"/>
  <c r="F10" i="15"/>
  <c r="R9" i="15"/>
  <c r="P9" i="15"/>
  <c r="O9" i="15"/>
  <c r="N9" i="15"/>
  <c r="M9" i="15"/>
  <c r="K9" i="15"/>
  <c r="I9" i="15"/>
  <c r="H9" i="15"/>
  <c r="G9" i="15"/>
  <c r="F9" i="15"/>
  <c r="O16" i="14"/>
  <c r="O15" i="14"/>
  <c r="N15" i="14"/>
  <c r="M15" i="14"/>
  <c r="L15" i="14"/>
  <c r="K15" i="14"/>
  <c r="J15" i="14"/>
  <c r="D15" i="14"/>
  <c r="O14" i="14"/>
  <c r="N14" i="14"/>
  <c r="M14" i="14"/>
  <c r="L14" i="14"/>
  <c r="K14" i="14"/>
  <c r="J14" i="14"/>
  <c r="H14" i="14"/>
  <c r="D14" i="14"/>
  <c r="O13" i="14"/>
  <c r="N13" i="14"/>
  <c r="M13" i="14"/>
  <c r="L13" i="14"/>
  <c r="K13" i="14"/>
  <c r="J13" i="14"/>
  <c r="D13" i="14"/>
  <c r="O12" i="14"/>
  <c r="J12" i="14"/>
  <c r="D12" i="14"/>
  <c r="O11" i="14"/>
  <c r="N11" i="14"/>
  <c r="M11" i="14"/>
  <c r="L11" i="14"/>
  <c r="K11" i="14"/>
  <c r="J11" i="14"/>
  <c r="D11" i="14"/>
  <c r="O10" i="14"/>
  <c r="N10" i="14"/>
  <c r="M10" i="14"/>
  <c r="L10" i="14"/>
  <c r="K10" i="14"/>
  <c r="J10" i="14"/>
  <c r="I10" i="14"/>
  <c r="H10" i="14"/>
  <c r="F10" i="14"/>
  <c r="E10" i="14"/>
  <c r="D10" i="14"/>
  <c r="O9" i="14"/>
  <c r="N9" i="14"/>
  <c r="M9" i="14"/>
  <c r="L9" i="14"/>
  <c r="K9" i="14"/>
  <c r="J9" i="14"/>
  <c r="H9" i="14"/>
  <c r="F9" i="14"/>
  <c r="E9" i="14"/>
  <c r="D9" i="14"/>
  <c r="I21" i="13"/>
  <c r="I20" i="13"/>
  <c r="H20" i="13"/>
  <c r="G20" i="13"/>
  <c r="E20" i="13"/>
  <c r="I19" i="13"/>
  <c r="H19" i="13"/>
  <c r="G19" i="13"/>
  <c r="E19" i="13"/>
  <c r="I17" i="13"/>
  <c r="H17" i="13"/>
  <c r="I16" i="13"/>
  <c r="H16" i="13"/>
  <c r="J14" i="13"/>
  <c r="I14" i="13"/>
  <c r="H14" i="13"/>
  <c r="D14" i="13"/>
  <c r="I12" i="13"/>
  <c r="H12" i="13"/>
  <c r="I11" i="13"/>
  <c r="E11" i="13"/>
  <c r="I9" i="13"/>
  <c r="F9" i="13"/>
  <c r="E9" i="13"/>
  <c r="I8" i="13"/>
  <c r="G8" i="13"/>
  <c r="F8" i="13"/>
  <c r="E8" i="13"/>
  <c r="A3" i="13"/>
  <c r="E13" i="12"/>
  <c r="E8" i="12"/>
  <c r="A5" i="10"/>
  <c r="G37" i="9"/>
  <c r="G36" i="9"/>
  <c r="G35" i="9"/>
  <c r="G34" i="9"/>
  <c r="G33" i="9"/>
  <c r="G32" i="9"/>
  <c r="G31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J448" i="8"/>
  <c r="I448" i="8"/>
  <c r="G448" i="8"/>
  <c r="I447" i="8"/>
  <c r="J447" i="8" s="1"/>
  <c r="G447" i="8"/>
  <c r="I446" i="8"/>
  <c r="J446" i="8" s="1"/>
  <c r="G446" i="8"/>
  <c r="J445" i="8"/>
  <c r="I445" i="8"/>
  <c r="G445" i="8"/>
  <c r="I444" i="8"/>
  <c r="J444" i="8" s="1"/>
  <c r="G444" i="8"/>
  <c r="I443" i="8"/>
  <c r="J443" i="8" s="1"/>
  <c r="G443" i="8"/>
  <c r="J442" i="8"/>
  <c r="I442" i="8"/>
  <c r="G442" i="8"/>
  <c r="I441" i="8"/>
  <c r="J441" i="8" s="1"/>
  <c r="G441" i="8"/>
  <c r="I440" i="8"/>
  <c r="J440" i="8" s="1"/>
  <c r="G440" i="8"/>
  <c r="J439" i="8"/>
  <c r="I439" i="8"/>
  <c r="G439" i="8"/>
  <c r="I438" i="8"/>
  <c r="J438" i="8" s="1"/>
  <c r="G438" i="8"/>
  <c r="I437" i="8"/>
  <c r="J437" i="8" s="1"/>
  <c r="G437" i="8"/>
  <c r="J436" i="8"/>
  <c r="I436" i="8"/>
  <c r="G436" i="8"/>
  <c r="I435" i="8"/>
  <c r="J435" i="8" s="1"/>
  <c r="G435" i="8"/>
  <c r="I434" i="8"/>
  <c r="J434" i="8" s="1"/>
  <c r="G434" i="8"/>
  <c r="J433" i="8"/>
  <c r="I433" i="8"/>
  <c r="G433" i="8"/>
  <c r="I432" i="8"/>
  <c r="J432" i="8" s="1"/>
  <c r="G432" i="8"/>
  <c r="I431" i="8"/>
  <c r="J431" i="8" s="1"/>
  <c r="G431" i="8"/>
  <c r="J430" i="8"/>
  <c r="I430" i="8"/>
  <c r="G430" i="8"/>
  <c r="I429" i="8"/>
  <c r="J429" i="8" s="1"/>
  <c r="G429" i="8"/>
  <c r="I428" i="8"/>
  <c r="J428" i="8" s="1"/>
  <c r="G428" i="8"/>
  <c r="J427" i="8"/>
  <c r="I427" i="8"/>
  <c r="G427" i="8"/>
  <c r="I426" i="8"/>
  <c r="J426" i="8" s="1"/>
  <c r="G426" i="8"/>
  <c r="I425" i="8"/>
  <c r="J425" i="8" s="1"/>
  <c r="G425" i="8"/>
  <c r="J424" i="8"/>
  <c r="I424" i="8"/>
  <c r="G424" i="8"/>
  <c r="I423" i="8"/>
  <c r="J423" i="8" s="1"/>
  <c r="G423" i="8"/>
  <c r="I422" i="8"/>
  <c r="J422" i="8" s="1"/>
  <c r="G422" i="8"/>
  <c r="J421" i="8"/>
  <c r="I421" i="8"/>
  <c r="G421" i="8"/>
  <c r="I420" i="8"/>
  <c r="J420" i="8" s="1"/>
  <c r="G420" i="8"/>
  <c r="I419" i="8"/>
  <c r="J419" i="8" s="1"/>
  <c r="G419" i="8"/>
  <c r="J418" i="8"/>
  <c r="I418" i="8"/>
  <c r="G418" i="8"/>
  <c r="I417" i="8"/>
  <c r="J417" i="8" s="1"/>
  <c r="G417" i="8"/>
  <c r="I416" i="8"/>
  <c r="J416" i="8" s="1"/>
  <c r="G416" i="8"/>
  <c r="J415" i="8"/>
  <c r="I415" i="8"/>
  <c r="G415" i="8"/>
  <c r="I414" i="8"/>
  <c r="J414" i="8" s="1"/>
  <c r="G414" i="8"/>
  <c r="I413" i="8"/>
  <c r="J413" i="8" s="1"/>
  <c r="G413" i="8"/>
  <c r="J412" i="8"/>
  <c r="I412" i="8"/>
  <c r="G412" i="8"/>
  <c r="I411" i="8"/>
  <c r="J411" i="8" s="1"/>
  <c r="G411" i="8"/>
  <c r="I410" i="8"/>
  <c r="J410" i="8" s="1"/>
  <c r="G410" i="8"/>
  <c r="J409" i="8"/>
  <c r="I409" i="8"/>
  <c r="G409" i="8"/>
  <c r="I408" i="8"/>
  <c r="J408" i="8" s="1"/>
  <c r="G408" i="8"/>
  <c r="I407" i="8"/>
  <c r="J407" i="8" s="1"/>
  <c r="G407" i="8"/>
  <c r="J406" i="8"/>
  <c r="I406" i="8"/>
  <c r="G406" i="8"/>
  <c r="I405" i="8"/>
  <c r="J405" i="8" s="1"/>
  <c r="G405" i="8"/>
  <c r="I404" i="8"/>
  <c r="J404" i="8" s="1"/>
  <c r="G404" i="8"/>
  <c r="J403" i="8"/>
  <c r="I403" i="8"/>
  <c r="G403" i="8"/>
  <c r="I402" i="8"/>
  <c r="J402" i="8" s="1"/>
  <c r="G402" i="8"/>
  <c r="I401" i="8"/>
  <c r="J401" i="8" s="1"/>
  <c r="G401" i="8"/>
  <c r="J400" i="8"/>
  <c r="I400" i="8"/>
  <c r="G400" i="8"/>
  <c r="I399" i="8"/>
  <c r="J399" i="8" s="1"/>
  <c r="G399" i="8"/>
  <c r="I398" i="8"/>
  <c r="J398" i="8" s="1"/>
  <c r="G398" i="8"/>
  <c r="J397" i="8"/>
  <c r="I397" i="8"/>
  <c r="G397" i="8"/>
  <c r="I396" i="8"/>
  <c r="J396" i="8" s="1"/>
  <c r="G396" i="8"/>
  <c r="I395" i="8"/>
  <c r="J395" i="8" s="1"/>
  <c r="G395" i="8"/>
  <c r="J394" i="8"/>
  <c r="I394" i="8"/>
  <c r="G394" i="8"/>
  <c r="I393" i="8"/>
  <c r="J393" i="8" s="1"/>
  <c r="G393" i="8"/>
  <c r="I392" i="8"/>
  <c r="J392" i="8" s="1"/>
  <c r="G392" i="8"/>
  <c r="J391" i="8"/>
  <c r="I391" i="8"/>
  <c r="G391" i="8"/>
  <c r="I390" i="8"/>
  <c r="J390" i="8" s="1"/>
  <c r="G390" i="8"/>
  <c r="I389" i="8"/>
  <c r="J389" i="8" s="1"/>
  <c r="G389" i="8"/>
  <c r="J388" i="8"/>
  <c r="I388" i="8"/>
  <c r="G388" i="8"/>
  <c r="I387" i="8"/>
  <c r="J387" i="8" s="1"/>
  <c r="G387" i="8"/>
  <c r="I386" i="8"/>
  <c r="J386" i="8" s="1"/>
  <c r="G386" i="8"/>
  <c r="J385" i="8"/>
  <c r="I385" i="8"/>
  <c r="G385" i="8"/>
  <c r="I384" i="8"/>
  <c r="J384" i="8" s="1"/>
  <c r="G384" i="8"/>
  <c r="I383" i="8"/>
  <c r="J383" i="8" s="1"/>
  <c r="G383" i="8"/>
  <c r="J382" i="8"/>
  <c r="I382" i="8"/>
  <c r="G382" i="8"/>
  <c r="I381" i="8"/>
  <c r="J381" i="8" s="1"/>
  <c r="G381" i="8"/>
  <c r="I380" i="8"/>
  <c r="J380" i="8" s="1"/>
  <c r="G380" i="8"/>
  <c r="J379" i="8"/>
  <c r="I379" i="8"/>
  <c r="G379" i="8"/>
  <c r="I378" i="8"/>
  <c r="J378" i="8" s="1"/>
  <c r="G378" i="8"/>
  <c r="I377" i="8"/>
  <c r="J377" i="8" s="1"/>
  <c r="G377" i="8"/>
  <c r="J376" i="8"/>
  <c r="I376" i="8"/>
  <c r="G376" i="8"/>
  <c r="I375" i="8"/>
  <c r="J375" i="8" s="1"/>
  <c r="G375" i="8"/>
  <c r="I374" i="8"/>
  <c r="J374" i="8" s="1"/>
  <c r="G374" i="8"/>
  <c r="J373" i="8"/>
  <c r="I373" i="8"/>
  <c r="G373" i="8"/>
  <c r="I372" i="8"/>
  <c r="J372" i="8" s="1"/>
  <c r="G372" i="8"/>
  <c r="I371" i="8"/>
  <c r="J371" i="8" s="1"/>
  <c r="G371" i="8"/>
  <c r="J370" i="8"/>
  <c r="I370" i="8"/>
  <c r="G370" i="8"/>
  <c r="I369" i="8"/>
  <c r="J369" i="8" s="1"/>
  <c r="G369" i="8"/>
  <c r="I368" i="8"/>
  <c r="J368" i="8" s="1"/>
  <c r="G368" i="8"/>
  <c r="J367" i="8"/>
  <c r="I367" i="8"/>
  <c r="G367" i="8"/>
  <c r="I366" i="8"/>
  <c r="J366" i="8" s="1"/>
  <c r="G366" i="8"/>
  <c r="I365" i="8"/>
  <c r="J365" i="8" s="1"/>
  <c r="G365" i="8"/>
  <c r="I364" i="8"/>
  <c r="J364" i="8" s="1"/>
  <c r="G364" i="8"/>
  <c r="I363" i="8"/>
  <c r="J363" i="8" s="1"/>
  <c r="G363" i="8"/>
  <c r="I362" i="8"/>
  <c r="J362" i="8" s="1"/>
  <c r="G362" i="8"/>
  <c r="I361" i="8"/>
  <c r="J361" i="8" s="1"/>
  <c r="G361" i="8"/>
  <c r="I360" i="8"/>
  <c r="J360" i="8" s="1"/>
  <c r="G360" i="8"/>
  <c r="I359" i="8"/>
  <c r="J359" i="8" s="1"/>
  <c r="G359" i="8"/>
  <c r="J358" i="8"/>
  <c r="I358" i="8"/>
  <c r="G358" i="8"/>
  <c r="I357" i="8"/>
  <c r="J357" i="8" s="1"/>
  <c r="G357" i="8"/>
  <c r="I356" i="8"/>
  <c r="J356" i="8" s="1"/>
  <c r="G356" i="8"/>
  <c r="I355" i="8"/>
  <c r="J355" i="8" s="1"/>
  <c r="G355" i="8"/>
  <c r="I354" i="8"/>
  <c r="J354" i="8" s="1"/>
  <c r="G354" i="8"/>
  <c r="I353" i="8"/>
  <c r="J353" i="8" s="1"/>
  <c r="G353" i="8"/>
  <c r="I352" i="8"/>
  <c r="J352" i="8" s="1"/>
  <c r="G352" i="8"/>
  <c r="I351" i="8"/>
  <c r="J351" i="8" s="1"/>
  <c r="G351" i="8"/>
  <c r="I350" i="8"/>
  <c r="J350" i="8" s="1"/>
  <c r="G350" i="8"/>
  <c r="I349" i="8"/>
  <c r="J349" i="8" s="1"/>
  <c r="G349" i="8"/>
  <c r="I348" i="8"/>
  <c r="J348" i="8" s="1"/>
  <c r="G348" i="8"/>
  <c r="I347" i="8"/>
  <c r="J347" i="8" s="1"/>
  <c r="G347" i="8"/>
  <c r="I346" i="8"/>
  <c r="J346" i="8" s="1"/>
  <c r="G346" i="8"/>
  <c r="I345" i="8"/>
  <c r="J345" i="8" s="1"/>
  <c r="G345" i="8"/>
  <c r="I344" i="8"/>
  <c r="J344" i="8" s="1"/>
  <c r="G344" i="8"/>
  <c r="I343" i="8"/>
  <c r="J343" i="8" s="1"/>
  <c r="G343" i="8"/>
  <c r="I342" i="8"/>
  <c r="J342" i="8" s="1"/>
  <c r="G342" i="8"/>
  <c r="I341" i="8"/>
  <c r="J341" i="8" s="1"/>
  <c r="G341" i="8"/>
  <c r="J340" i="8"/>
  <c r="I340" i="8"/>
  <c r="G340" i="8"/>
  <c r="I339" i="8"/>
  <c r="J339" i="8" s="1"/>
  <c r="G339" i="8"/>
  <c r="I338" i="8"/>
  <c r="J338" i="8" s="1"/>
  <c r="G338" i="8"/>
  <c r="I337" i="8"/>
  <c r="J337" i="8" s="1"/>
  <c r="G337" i="8"/>
  <c r="I336" i="8"/>
  <c r="J336" i="8" s="1"/>
  <c r="G336" i="8"/>
  <c r="I335" i="8"/>
  <c r="J335" i="8" s="1"/>
  <c r="G335" i="8"/>
  <c r="I334" i="8"/>
  <c r="J334" i="8" s="1"/>
  <c r="G334" i="8"/>
  <c r="I333" i="8"/>
  <c r="J333" i="8" s="1"/>
  <c r="G333" i="8"/>
  <c r="I332" i="8"/>
  <c r="J332" i="8" s="1"/>
  <c r="G332" i="8"/>
  <c r="J331" i="8"/>
  <c r="I331" i="8"/>
  <c r="G331" i="8"/>
  <c r="I330" i="8"/>
  <c r="J330" i="8" s="1"/>
  <c r="G330" i="8"/>
  <c r="I329" i="8"/>
  <c r="J329" i="8" s="1"/>
  <c r="G329" i="8"/>
  <c r="I328" i="8"/>
  <c r="J328" i="8" s="1"/>
  <c r="G328" i="8"/>
  <c r="I327" i="8"/>
  <c r="J327" i="8" s="1"/>
  <c r="G327" i="8"/>
  <c r="I326" i="8"/>
  <c r="J326" i="8" s="1"/>
  <c r="G326" i="8"/>
  <c r="I325" i="8"/>
  <c r="J325" i="8" s="1"/>
  <c r="G325" i="8"/>
  <c r="J324" i="8"/>
  <c r="I324" i="8"/>
  <c r="G324" i="8"/>
  <c r="J323" i="8"/>
  <c r="I323" i="8"/>
  <c r="G323" i="8"/>
  <c r="I322" i="8"/>
  <c r="J322" i="8" s="1"/>
  <c r="G322" i="8"/>
  <c r="J321" i="8"/>
  <c r="I321" i="8"/>
  <c r="G321" i="8"/>
  <c r="J320" i="8"/>
  <c r="I320" i="8"/>
  <c r="G320" i="8"/>
  <c r="I319" i="8"/>
  <c r="J319" i="8" s="1"/>
  <c r="G319" i="8"/>
  <c r="J318" i="8"/>
  <c r="I318" i="8"/>
  <c r="G318" i="8"/>
  <c r="J317" i="8"/>
  <c r="I317" i="8"/>
  <c r="G317" i="8"/>
  <c r="I316" i="8"/>
  <c r="J316" i="8" s="1"/>
  <c r="G316" i="8"/>
  <c r="J315" i="8"/>
  <c r="I315" i="8"/>
  <c r="G315" i="8"/>
  <c r="J314" i="8"/>
  <c r="I314" i="8"/>
  <c r="G314" i="8"/>
  <c r="I313" i="8"/>
  <c r="J313" i="8" s="1"/>
  <c r="G313" i="8"/>
  <c r="J312" i="8"/>
  <c r="I312" i="8"/>
  <c r="G312" i="8"/>
  <c r="J311" i="8"/>
  <c r="I311" i="8"/>
  <c r="G311" i="8"/>
  <c r="I310" i="8"/>
  <c r="J310" i="8" s="1"/>
  <c r="G310" i="8"/>
  <c r="J309" i="8"/>
  <c r="I309" i="8"/>
  <c r="G309" i="8"/>
  <c r="J308" i="8"/>
  <c r="I308" i="8"/>
  <c r="G308" i="8"/>
  <c r="I307" i="8"/>
  <c r="J307" i="8" s="1"/>
  <c r="G307" i="8"/>
  <c r="J306" i="8"/>
  <c r="I306" i="8"/>
  <c r="G306" i="8"/>
  <c r="J305" i="8"/>
  <c r="I305" i="8"/>
  <c r="G305" i="8"/>
  <c r="I304" i="8"/>
  <c r="J304" i="8" s="1"/>
  <c r="G304" i="8"/>
  <c r="J303" i="8"/>
  <c r="I303" i="8"/>
  <c r="G303" i="8"/>
  <c r="J302" i="8"/>
  <c r="I302" i="8"/>
  <c r="G302" i="8"/>
  <c r="I301" i="8"/>
  <c r="J301" i="8" s="1"/>
  <c r="G301" i="8"/>
  <c r="J300" i="8"/>
  <c r="I300" i="8"/>
  <c r="G300" i="8"/>
  <c r="J299" i="8"/>
  <c r="I299" i="8"/>
  <c r="G299" i="8"/>
  <c r="I298" i="8"/>
  <c r="J298" i="8" s="1"/>
  <c r="G298" i="8"/>
  <c r="J297" i="8"/>
  <c r="I297" i="8"/>
  <c r="G297" i="8"/>
  <c r="J296" i="8"/>
  <c r="I296" i="8"/>
  <c r="G296" i="8"/>
  <c r="I295" i="8"/>
  <c r="J295" i="8" s="1"/>
  <c r="G295" i="8"/>
  <c r="J294" i="8"/>
  <c r="I294" i="8"/>
  <c r="G294" i="8"/>
  <c r="J293" i="8"/>
  <c r="I293" i="8"/>
  <c r="G293" i="8"/>
  <c r="I292" i="8"/>
  <c r="J292" i="8" s="1"/>
  <c r="G292" i="8"/>
  <c r="J291" i="8"/>
  <c r="I291" i="8"/>
  <c r="G291" i="8"/>
  <c r="J290" i="8"/>
  <c r="I290" i="8"/>
  <c r="G290" i="8"/>
  <c r="I289" i="8"/>
  <c r="J289" i="8" s="1"/>
  <c r="G289" i="8"/>
  <c r="J288" i="8"/>
  <c r="I288" i="8"/>
  <c r="G288" i="8"/>
  <c r="J287" i="8"/>
  <c r="I287" i="8"/>
  <c r="G287" i="8"/>
  <c r="I286" i="8"/>
  <c r="J286" i="8" s="1"/>
  <c r="G286" i="8"/>
  <c r="J285" i="8"/>
  <c r="I285" i="8"/>
  <c r="G285" i="8"/>
  <c r="J284" i="8"/>
  <c r="I284" i="8"/>
  <c r="G284" i="8"/>
  <c r="I283" i="8"/>
  <c r="J283" i="8" s="1"/>
  <c r="G283" i="8"/>
  <c r="J282" i="8"/>
  <c r="I282" i="8"/>
  <c r="G282" i="8"/>
  <c r="J281" i="8"/>
  <c r="I281" i="8"/>
  <c r="G281" i="8"/>
  <c r="I280" i="8"/>
  <c r="J280" i="8" s="1"/>
  <c r="G280" i="8"/>
  <c r="J279" i="8"/>
  <c r="I279" i="8"/>
  <c r="G279" i="8"/>
  <c r="J278" i="8"/>
  <c r="I278" i="8"/>
  <c r="G278" i="8"/>
  <c r="I277" i="8"/>
  <c r="J277" i="8" s="1"/>
  <c r="G277" i="8"/>
  <c r="J276" i="8"/>
  <c r="I276" i="8"/>
  <c r="G276" i="8"/>
  <c r="J275" i="8"/>
  <c r="I275" i="8"/>
  <c r="G275" i="8"/>
  <c r="I274" i="8"/>
  <c r="J274" i="8" s="1"/>
  <c r="G274" i="8"/>
  <c r="J273" i="8"/>
  <c r="I273" i="8"/>
  <c r="G273" i="8"/>
  <c r="J272" i="8"/>
  <c r="I272" i="8"/>
  <c r="G272" i="8"/>
  <c r="I271" i="8"/>
  <c r="J271" i="8" s="1"/>
  <c r="G271" i="8"/>
  <c r="J270" i="8"/>
  <c r="I270" i="8"/>
  <c r="G270" i="8"/>
  <c r="J269" i="8"/>
  <c r="I269" i="8"/>
  <c r="G269" i="8"/>
  <c r="I268" i="8"/>
  <c r="J268" i="8" s="1"/>
  <c r="G268" i="8"/>
  <c r="J267" i="8"/>
  <c r="I267" i="8"/>
  <c r="G267" i="8"/>
  <c r="J266" i="8"/>
  <c r="I266" i="8"/>
  <c r="G266" i="8"/>
  <c r="I265" i="8"/>
  <c r="J265" i="8" s="1"/>
  <c r="G265" i="8"/>
  <c r="J264" i="8"/>
  <c r="I264" i="8"/>
  <c r="G264" i="8"/>
  <c r="J263" i="8"/>
  <c r="I263" i="8"/>
  <c r="G263" i="8"/>
  <c r="I262" i="8"/>
  <c r="J262" i="8" s="1"/>
  <c r="G262" i="8"/>
  <c r="J261" i="8"/>
  <c r="I261" i="8"/>
  <c r="G261" i="8"/>
  <c r="J260" i="8"/>
  <c r="I260" i="8"/>
  <c r="G260" i="8"/>
  <c r="I259" i="8"/>
  <c r="J259" i="8" s="1"/>
  <c r="G259" i="8"/>
  <c r="J258" i="8"/>
  <c r="I258" i="8"/>
  <c r="G258" i="8"/>
  <c r="J257" i="8"/>
  <c r="I257" i="8"/>
  <c r="G257" i="8"/>
  <c r="I256" i="8"/>
  <c r="J256" i="8" s="1"/>
  <c r="G256" i="8"/>
  <c r="J255" i="8"/>
  <c r="I255" i="8"/>
  <c r="G255" i="8"/>
  <c r="J254" i="8"/>
  <c r="I254" i="8"/>
  <c r="G254" i="8"/>
  <c r="I253" i="8"/>
  <c r="J253" i="8" s="1"/>
  <c r="G253" i="8"/>
  <c r="J252" i="8"/>
  <c r="I252" i="8"/>
  <c r="G252" i="8"/>
  <c r="J251" i="8"/>
  <c r="I251" i="8"/>
  <c r="G251" i="8"/>
  <c r="I250" i="8"/>
  <c r="J250" i="8" s="1"/>
  <c r="G250" i="8"/>
  <c r="J249" i="8"/>
  <c r="I249" i="8"/>
  <c r="G249" i="8"/>
  <c r="J248" i="8"/>
  <c r="I248" i="8"/>
  <c r="G248" i="8"/>
  <c r="I247" i="8"/>
  <c r="J247" i="8" s="1"/>
  <c r="G247" i="8"/>
  <c r="J246" i="8"/>
  <c r="I246" i="8"/>
  <c r="G246" i="8"/>
  <c r="J245" i="8"/>
  <c r="I245" i="8"/>
  <c r="G245" i="8"/>
  <c r="I244" i="8"/>
  <c r="J244" i="8" s="1"/>
  <c r="G244" i="8"/>
  <c r="J243" i="8"/>
  <c r="I243" i="8"/>
  <c r="G243" i="8"/>
  <c r="J242" i="8"/>
  <c r="I242" i="8"/>
  <c r="G242" i="8"/>
  <c r="I241" i="8"/>
  <c r="J241" i="8" s="1"/>
  <c r="G241" i="8"/>
  <c r="J240" i="8"/>
  <c r="I240" i="8"/>
  <c r="G240" i="8"/>
  <c r="J239" i="8"/>
  <c r="I239" i="8"/>
  <c r="G239" i="8"/>
  <c r="I238" i="8"/>
  <c r="J238" i="8" s="1"/>
  <c r="G238" i="8"/>
  <c r="J237" i="8"/>
  <c r="I237" i="8"/>
  <c r="G237" i="8"/>
  <c r="J236" i="8"/>
  <c r="I236" i="8"/>
  <c r="G236" i="8"/>
  <c r="I235" i="8"/>
  <c r="J235" i="8" s="1"/>
  <c r="G235" i="8"/>
  <c r="J234" i="8"/>
  <c r="I234" i="8"/>
  <c r="G234" i="8"/>
  <c r="J233" i="8"/>
  <c r="I233" i="8"/>
  <c r="G233" i="8"/>
  <c r="I232" i="8"/>
  <c r="J232" i="8" s="1"/>
  <c r="G232" i="8"/>
  <c r="J231" i="8"/>
  <c r="I231" i="8"/>
  <c r="G231" i="8"/>
  <c r="J230" i="8"/>
  <c r="I230" i="8"/>
  <c r="G230" i="8"/>
  <c r="I229" i="8"/>
  <c r="J229" i="8" s="1"/>
  <c r="G229" i="8"/>
  <c r="J228" i="8"/>
  <c r="I228" i="8"/>
  <c r="G228" i="8"/>
  <c r="J227" i="8"/>
  <c r="I227" i="8"/>
  <c r="G227" i="8"/>
  <c r="I226" i="8"/>
  <c r="J226" i="8" s="1"/>
  <c r="G226" i="8"/>
  <c r="J225" i="8"/>
  <c r="I225" i="8"/>
  <c r="G225" i="8"/>
  <c r="J224" i="8"/>
  <c r="I224" i="8"/>
  <c r="G224" i="8"/>
  <c r="I223" i="8"/>
  <c r="J223" i="8" s="1"/>
  <c r="G223" i="8"/>
  <c r="J222" i="8"/>
  <c r="I222" i="8"/>
  <c r="G222" i="8"/>
  <c r="J221" i="8"/>
  <c r="I221" i="8"/>
  <c r="G221" i="8"/>
  <c r="I220" i="8"/>
  <c r="J220" i="8" s="1"/>
  <c r="G220" i="8"/>
  <c r="J219" i="8"/>
  <c r="I219" i="8"/>
  <c r="G219" i="8"/>
  <c r="J218" i="8"/>
  <c r="I218" i="8"/>
  <c r="G218" i="8"/>
  <c r="I217" i="8"/>
  <c r="J217" i="8" s="1"/>
  <c r="G217" i="8"/>
  <c r="J216" i="8"/>
  <c r="I216" i="8"/>
  <c r="G216" i="8"/>
  <c r="J215" i="8"/>
  <c r="I215" i="8"/>
  <c r="G215" i="8"/>
  <c r="I214" i="8"/>
  <c r="J214" i="8" s="1"/>
  <c r="G214" i="8"/>
  <c r="J213" i="8"/>
  <c r="I213" i="8"/>
  <c r="G213" i="8"/>
  <c r="J212" i="8"/>
  <c r="I212" i="8"/>
  <c r="G212" i="8"/>
  <c r="I211" i="8"/>
  <c r="J211" i="8" s="1"/>
  <c r="G211" i="8"/>
  <c r="J210" i="8"/>
  <c r="I210" i="8"/>
  <c r="G210" i="8"/>
  <c r="J209" i="8"/>
  <c r="I209" i="8"/>
  <c r="G209" i="8"/>
  <c r="I208" i="8"/>
  <c r="J208" i="8" s="1"/>
  <c r="G208" i="8"/>
  <c r="J207" i="8"/>
  <c r="I207" i="8"/>
  <c r="G207" i="8"/>
  <c r="J206" i="8"/>
  <c r="I206" i="8"/>
  <c r="G206" i="8"/>
  <c r="I205" i="8"/>
  <c r="J205" i="8" s="1"/>
  <c r="G205" i="8"/>
  <c r="J204" i="8"/>
  <c r="I204" i="8"/>
  <c r="G204" i="8"/>
  <c r="J203" i="8"/>
  <c r="I203" i="8"/>
  <c r="G203" i="8"/>
  <c r="I202" i="8"/>
  <c r="J202" i="8" s="1"/>
  <c r="G202" i="8"/>
  <c r="J201" i="8"/>
  <c r="I201" i="8"/>
  <c r="G201" i="8"/>
  <c r="J200" i="8"/>
  <c r="I200" i="8"/>
  <c r="G200" i="8"/>
  <c r="I199" i="8"/>
  <c r="J199" i="8" s="1"/>
  <c r="G199" i="8"/>
  <c r="J198" i="8"/>
  <c r="I198" i="8"/>
  <c r="G198" i="8"/>
  <c r="J197" i="8"/>
  <c r="I197" i="8"/>
  <c r="G197" i="8"/>
  <c r="I196" i="8"/>
  <c r="J196" i="8" s="1"/>
  <c r="G196" i="8"/>
  <c r="J195" i="8"/>
  <c r="I195" i="8"/>
  <c r="G195" i="8"/>
  <c r="J194" i="8"/>
  <c r="I194" i="8"/>
  <c r="G194" i="8"/>
  <c r="I193" i="8"/>
  <c r="J193" i="8" s="1"/>
  <c r="G193" i="8"/>
  <c r="J192" i="8"/>
  <c r="I192" i="8"/>
  <c r="G192" i="8"/>
  <c r="J191" i="8"/>
  <c r="I191" i="8"/>
  <c r="G191" i="8"/>
  <c r="I190" i="8"/>
  <c r="J190" i="8" s="1"/>
  <c r="G190" i="8"/>
  <c r="J189" i="8"/>
  <c r="I189" i="8"/>
  <c r="G189" i="8"/>
  <c r="J188" i="8"/>
  <c r="I188" i="8"/>
  <c r="G188" i="8"/>
  <c r="I187" i="8"/>
  <c r="J187" i="8" s="1"/>
  <c r="G187" i="8"/>
  <c r="J186" i="8"/>
  <c r="I186" i="8"/>
  <c r="G186" i="8"/>
  <c r="J185" i="8"/>
  <c r="I185" i="8"/>
  <c r="G185" i="8"/>
  <c r="I184" i="8"/>
  <c r="J184" i="8" s="1"/>
  <c r="G184" i="8"/>
  <c r="J183" i="8"/>
  <c r="I183" i="8"/>
  <c r="G183" i="8"/>
  <c r="J182" i="8"/>
  <c r="I182" i="8"/>
  <c r="G182" i="8"/>
  <c r="I181" i="8"/>
  <c r="J181" i="8" s="1"/>
  <c r="G181" i="8"/>
  <c r="J180" i="8"/>
  <c r="I180" i="8"/>
  <c r="G180" i="8"/>
  <c r="J179" i="8"/>
  <c r="I179" i="8"/>
  <c r="G179" i="8"/>
  <c r="I177" i="8"/>
  <c r="J177" i="8" s="1"/>
  <c r="G177" i="8"/>
  <c r="J176" i="8"/>
  <c r="I176" i="8"/>
  <c r="G176" i="8"/>
  <c r="J175" i="8"/>
  <c r="I175" i="8"/>
  <c r="G175" i="8"/>
  <c r="I174" i="8"/>
  <c r="J174" i="8" s="1"/>
  <c r="G174" i="8"/>
  <c r="I173" i="8"/>
  <c r="J173" i="8" s="1"/>
  <c r="G173" i="8"/>
  <c r="J172" i="8"/>
  <c r="I172" i="8"/>
  <c r="G172" i="8"/>
  <c r="I171" i="8"/>
  <c r="J171" i="8" s="1"/>
  <c r="G171" i="8"/>
  <c r="J170" i="8"/>
  <c r="I170" i="8"/>
  <c r="G170" i="8"/>
  <c r="J169" i="8"/>
  <c r="I169" i="8"/>
  <c r="G169" i="8"/>
  <c r="I168" i="8"/>
  <c r="J168" i="8" s="1"/>
  <c r="G168" i="8"/>
  <c r="I167" i="8"/>
  <c r="J167" i="8" s="1"/>
  <c r="G167" i="8"/>
  <c r="J166" i="8"/>
  <c r="I166" i="8"/>
  <c r="G166" i="8"/>
  <c r="I165" i="8"/>
  <c r="J165" i="8" s="1"/>
  <c r="G165" i="8"/>
  <c r="J164" i="8"/>
  <c r="I164" i="8"/>
  <c r="G164" i="8"/>
  <c r="J163" i="8"/>
  <c r="I163" i="8"/>
  <c r="G163" i="8"/>
  <c r="I162" i="8"/>
  <c r="J162" i="8" s="1"/>
  <c r="G162" i="8"/>
  <c r="I161" i="8"/>
  <c r="J161" i="8" s="1"/>
  <c r="G161" i="8"/>
  <c r="J160" i="8"/>
  <c r="I160" i="8"/>
  <c r="G160" i="8"/>
  <c r="I159" i="8"/>
  <c r="J159" i="8" s="1"/>
  <c r="G159" i="8"/>
  <c r="J158" i="8"/>
  <c r="I158" i="8"/>
  <c r="G158" i="8"/>
  <c r="J157" i="8"/>
  <c r="I157" i="8"/>
  <c r="G157" i="8"/>
  <c r="I156" i="8"/>
  <c r="J156" i="8" s="1"/>
  <c r="G156" i="8"/>
  <c r="I155" i="8"/>
  <c r="J155" i="8" s="1"/>
  <c r="G155" i="8"/>
  <c r="J154" i="8"/>
  <c r="I154" i="8"/>
  <c r="G154" i="8"/>
  <c r="I153" i="8"/>
  <c r="J153" i="8" s="1"/>
  <c r="G153" i="8"/>
  <c r="J152" i="8"/>
  <c r="I152" i="8"/>
  <c r="G152" i="8"/>
  <c r="J151" i="8"/>
  <c r="I151" i="8"/>
  <c r="G151" i="8"/>
  <c r="I150" i="8"/>
  <c r="J150" i="8" s="1"/>
  <c r="G150" i="8"/>
  <c r="I149" i="8"/>
  <c r="J149" i="8" s="1"/>
  <c r="G149" i="8"/>
  <c r="J148" i="8"/>
  <c r="I148" i="8"/>
  <c r="G148" i="8"/>
  <c r="I147" i="8"/>
  <c r="J147" i="8" s="1"/>
  <c r="G147" i="8"/>
  <c r="J146" i="8"/>
  <c r="I146" i="8"/>
  <c r="G146" i="8"/>
  <c r="J145" i="8"/>
  <c r="I145" i="8"/>
  <c r="G145" i="8"/>
  <c r="I144" i="8"/>
  <c r="J144" i="8" s="1"/>
  <c r="G144" i="8"/>
  <c r="I143" i="8"/>
  <c r="J143" i="8" s="1"/>
  <c r="G143" i="8"/>
  <c r="J142" i="8"/>
  <c r="I142" i="8"/>
  <c r="G142" i="8"/>
  <c r="I141" i="8"/>
  <c r="J141" i="8" s="1"/>
  <c r="G141" i="8"/>
  <c r="J140" i="8"/>
  <c r="I140" i="8"/>
  <c r="G140" i="8"/>
  <c r="J139" i="8"/>
  <c r="I139" i="8"/>
  <c r="G139" i="8"/>
  <c r="I138" i="8"/>
  <c r="J138" i="8" s="1"/>
  <c r="G138" i="8"/>
  <c r="I137" i="8"/>
  <c r="J137" i="8" s="1"/>
  <c r="G137" i="8"/>
  <c r="J136" i="8"/>
  <c r="I136" i="8"/>
  <c r="G136" i="8"/>
  <c r="I135" i="8"/>
  <c r="J135" i="8" s="1"/>
  <c r="G135" i="8"/>
  <c r="J134" i="8"/>
  <c r="I134" i="8"/>
  <c r="G134" i="8"/>
  <c r="J133" i="8"/>
  <c r="I133" i="8"/>
  <c r="G133" i="8"/>
  <c r="I132" i="8"/>
  <c r="J132" i="8" s="1"/>
  <c r="G132" i="8"/>
  <c r="I131" i="8"/>
  <c r="J131" i="8" s="1"/>
  <c r="G131" i="8"/>
  <c r="I130" i="8"/>
  <c r="J130" i="8" s="1"/>
  <c r="G130" i="8"/>
  <c r="I129" i="8"/>
  <c r="J129" i="8" s="1"/>
  <c r="G129" i="8"/>
  <c r="I128" i="8"/>
  <c r="J128" i="8" s="1"/>
  <c r="G128" i="8"/>
  <c r="I127" i="8"/>
  <c r="J127" i="8" s="1"/>
  <c r="G127" i="8"/>
  <c r="I126" i="8"/>
  <c r="J126" i="8" s="1"/>
  <c r="G126" i="8"/>
  <c r="I125" i="8"/>
  <c r="J125" i="8" s="1"/>
  <c r="G125" i="8"/>
  <c r="G122" i="8"/>
  <c r="J119" i="8"/>
  <c r="I119" i="8"/>
  <c r="G119" i="8"/>
  <c r="I118" i="8"/>
  <c r="J118" i="8" s="1"/>
  <c r="G118" i="8"/>
  <c r="I117" i="8"/>
  <c r="J117" i="8" s="1"/>
  <c r="G117" i="8"/>
  <c r="I116" i="8"/>
  <c r="J116" i="8" s="1"/>
  <c r="G116" i="8"/>
  <c r="I115" i="8"/>
  <c r="J115" i="8" s="1"/>
  <c r="G115" i="8"/>
  <c r="I114" i="8"/>
  <c r="J114" i="8" s="1"/>
  <c r="G114" i="8"/>
  <c r="J113" i="8"/>
  <c r="I113" i="8"/>
  <c r="G113" i="8"/>
  <c r="I112" i="8"/>
  <c r="J112" i="8" s="1"/>
  <c r="G112" i="8"/>
  <c r="I111" i="8"/>
  <c r="J111" i="8" s="1"/>
  <c r="G111" i="8"/>
  <c r="J110" i="8"/>
  <c r="I110" i="8"/>
  <c r="G110" i="8"/>
  <c r="I109" i="8"/>
  <c r="J109" i="8" s="1"/>
  <c r="G109" i="8"/>
  <c r="I108" i="8"/>
  <c r="J108" i="8" s="1"/>
  <c r="G108" i="8"/>
  <c r="I107" i="8"/>
  <c r="J107" i="8" s="1"/>
  <c r="G107" i="8"/>
  <c r="I106" i="8"/>
  <c r="J106" i="8" s="1"/>
  <c r="G106" i="8"/>
  <c r="I104" i="8"/>
  <c r="J104" i="8" s="1"/>
  <c r="G104" i="8"/>
  <c r="J103" i="8"/>
  <c r="I103" i="8"/>
  <c r="G103" i="8"/>
  <c r="J102" i="8"/>
  <c r="I102" i="8"/>
  <c r="G102" i="8"/>
  <c r="I101" i="8"/>
  <c r="J101" i="8" s="1"/>
  <c r="G101" i="8"/>
  <c r="J100" i="8"/>
  <c r="I100" i="8"/>
  <c r="G100" i="8"/>
  <c r="J99" i="8"/>
  <c r="I99" i="8"/>
  <c r="G99" i="8"/>
  <c r="I98" i="8"/>
  <c r="J98" i="8" s="1"/>
  <c r="G98" i="8"/>
  <c r="J97" i="8"/>
  <c r="I97" i="8"/>
  <c r="G97" i="8"/>
  <c r="J96" i="8"/>
  <c r="I96" i="8"/>
  <c r="G96" i="8"/>
  <c r="I95" i="8"/>
  <c r="J95" i="8" s="1"/>
  <c r="G95" i="8"/>
  <c r="I90" i="8"/>
  <c r="J90" i="8" s="1"/>
  <c r="G90" i="8"/>
  <c r="I89" i="8"/>
  <c r="J89" i="8" s="1"/>
  <c r="G89" i="8"/>
  <c r="I88" i="8"/>
  <c r="J88" i="8" s="1"/>
  <c r="G88" i="8"/>
  <c r="I87" i="8"/>
  <c r="J87" i="8" s="1"/>
  <c r="G87" i="8"/>
  <c r="I86" i="8"/>
  <c r="J86" i="8" s="1"/>
  <c r="G86" i="8"/>
  <c r="J85" i="8"/>
  <c r="I85" i="8"/>
  <c r="G85" i="8"/>
  <c r="I84" i="8"/>
  <c r="J84" i="8" s="1"/>
  <c r="G84" i="8"/>
  <c r="J83" i="8"/>
  <c r="I83" i="8"/>
  <c r="G83" i="8"/>
  <c r="J82" i="8"/>
  <c r="I82" i="8"/>
  <c r="G82" i="8"/>
  <c r="I81" i="8"/>
  <c r="J81" i="8" s="1"/>
  <c r="G81" i="8"/>
  <c r="J80" i="8"/>
  <c r="I80" i="8"/>
  <c r="G80" i="8"/>
  <c r="J79" i="8"/>
  <c r="I79" i="8"/>
  <c r="G79" i="8"/>
  <c r="I78" i="8"/>
  <c r="J78" i="8" s="1"/>
  <c r="G78" i="8"/>
  <c r="J77" i="8"/>
  <c r="I77" i="8"/>
  <c r="G77" i="8"/>
  <c r="J76" i="8"/>
  <c r="I76" i="8"/>
  <c r="G76" i="8"/>
  <c r="I75" i="8"/>
  <c r="J75" i="8" s="1"/>
  <c r="G75" i="8"/>
  <c r="J74" i="8"/>
  <c r="I74" i="8"/>
  <c r="G74" i="8"/>
  <c r="J73" i="8"/>
  <c r="I73" i="8"/>
  <c r="G73" i="8"/>
  <c r="I72" i="8"/>
  <c r="J72" i="8" s="1"/>
  <c r="G72" i="8"/>
  <c r="J71" i="8"/>
  <c r="I71" i="8"/>
  <c r="G71" i="8"/>
  <c r="J70" i="8"/>
  <c r="I70" i="8"/>
  <c r="G70" i="8"/>
  <c r="I69" i="8"/>
  <c r="J69" i="8" s="1"/>
  <c r="G69" i="8"/>
  <c r="J68" i="8"/>
  <c r="I68" i="8"/>
  <c r="G68" i="8"/>
  <c r="J67" i="8"/>
  <c r="I67" i="8"/>
  <c r="G67" i="8"/>
  <c r="I66" i="8"/>
  <c r="J66" i="8" s="1"/>
  <c r="G66" i="8"/>
  <c r="J65" i="8"/>
  <c r="I65" i="8"/>
  <c r="G65" i="8"/>
  <c r="J64" i="8"/>
  <c r="I64" i="8"/>
  <c r="G64" i="8"/>
  <c r="I63" i="8"/>
  <c r="J63" i="8" s="1"/>
  <c r="G63" i="8"/>
  <c r="J62" i="8"/>
  <c r="I62" i="8"/>
  <c r="G62" i="8"/>
  <c r="J61" i="8"/>
  <c r="I61" i="8"/>
  <c r="G61" i="8"/>
  <c r="I60" i="8"/>
  <c r="J60" i="8" s="1"/>
  <c r="G60" i="8"/>
  <c r="J59" i="8"/>
  <c r="I59" i="8"/>
  <c r="G59" i="8"/>
  <c r="J58" i="8"/>
  <c r="I58" i="8"/>
  <c r="G58" i="8"/>
  <c r="I57" i="8"/>
  <c r="J57" i="8" s="1"/>
  <c r="G57" i="8"/>
  <c r="J56" i="8"/>
  <c r="I56" i="8"/>
  <c r="G56" i="8"/>
  <c r="J55" i="8"/>
  <c r="I55" i="8"/>
  <c r="G55" i="8"/>
  <c r="I54" i="8"/>
  <c r="J54" i="8" s="1"/>
  <c r="G54" i="8"/>
  <c r="J53" i="8"/>
  <c r="I53" i="8"/>
  <c r="G53" i="8"/>
  <c r="J52" i="8"/>
  <c r="I52" i="8"/>
  <c r="G52" i="8"/>
  <c r="I51" i="8"/>
  <c r="J51" i="8" s="1"/>
  <c r="G51" i="8"/>
  <c r="J50" i="8"/>
  <c r="I50" i="8"/>
  <c r="G50" i="8"/>
  <c r="J49" i="8"/>
  <c r="I49" i="8"/>
  <c r="G49" i="8"/>
  <c r="I48" i="8"/>
  <c r="J48" i="8" s="1"/>
  <c r="G48" i="8"/>
  <c r="J47" i="8"/>
  <c r="I47" i="8"/>
  <c r="G47" i="8"/>
  <c r="J46" i="8"/>
  <c r="I46" i="8"/>
  <c r="G46" i="8"/>
  <c r="I45" i="8"/>
  <c r="J45" i="8" s="1"/>
  <c r="G45" i="8"/>
  <c r="J44" i="8"/>
  <c r="I44" i="8"/>
  <c r="G44" i="8"/>
  <c r="J43" i="8"/>
  <c r="I43" i="8"/>
  <c r="G43" i="8"/>
  <c r="I42" i="8"/>
  <c r="J42" i="8" s="1"/>
  <c r="G42" i="8"/>
  <c r="J41" i="8"/>
  <c r="I41" i="8"/>
  <c r="G41" i="8"/>
  <c r="J40" i="8"/>
  <c r="I40" i="8"/>
  <c r="G40" i="8"/>
  <c r="I39" i="8"/>
  <c r="J39" i="8" s="1"/>
  <c r="G39" i="8"/>
  <c r="J38" i="8"/>
  <c r="I38" i="8"/>
  <c r="G38" i="8"/>
  <c r="J37" i="8"/>
  <c r="I37" i="8"/>
  <c r="G37" i="8"/>
  <c r="I36" i="8"/>
  <c r="J36" i="8" s="1"/>
  <c r="G36" i="8"/>
  <c r="J35" i="8"/>
  <c r="I35" i="8"/>
  <c r="G35" i="8"/>
  <c r="J34" i="8"/>
  <c r="I34" i="8"/>
  <c r="G34" i="8"/>
  <c r="I33" i="8"/>
  <c r="J33" i="8" s="1"/>
  <c r="G33" i="8"/>
  <c r="I31" i="8"/>
  <c r="J31" i="8" s="1"/>
  <c r="G31" i="8"/>
  <c r="I30" i="8"/>
  <c r="J30" i="8" s="1"/>
  <c r="G30" i="8"/>
  <c r="I29" i="8"/>
  <c r="J29" i="8" s="1"/>
  <c r="G29" i="8"/>
  <c r="I28" i="8"/>
  <c r="J28" i="8" s="1"/>
  <c r="G28" i="8"/>
  <c r="I27" i="8"/>
  <c r="J27" i="8" s="1"/>
  <c r="G27" i="8"/>
  <c r="I26" i="8"/>
  <c r="J26" i="8" s="1"/>
  <c r="G26" i="8"/>
  <c r="I25" i="8"/>
  <c r="J25" i="8" s="1"/>
  <c r="G25" i="8"/>
  <c r="I24" i="8"/>
  <c r="J24" i="8" s="1"/>
  <c r="G24" i="8"/>
  <c r="I23" i="8"/>
  <c r="J23" i="8" s="1"/>
  <c r="G23" i="8"/>
  <c r="I22" i="8"/>
  <c r="J22" i="8" s="1"/>
  <c r="G22" i="8"/>
  <c r="I21" i="8"/>
  <c r="J21" i="8" s="1"/>
  <c r="G21" i="8"/>
  <c r="I20" i="8"/>
  <c r="J20" i="8" s="1"/>
  <c r="G20" i="8"/>
  <c r="I19" i="8"/>
  <c r="J19" i="8" s="1"/>
  <c r="J32" i="8" s="1"/>
  <c r="C12" i="7" s="1"/>
  <c r="G19" i="8"/>
  <c r="F16" i="8"/>
  <c r="I16" i="8" s="1"/>
  <c r="J16" i="8" s="1"/>
  <c r="C15" i="7" s="1"/>
  <c r="G14" i="8"/>
  <c r="I13" i="8"/>
  <c r="J13" i="8" s="1"/>
  <c r="J14" i="8" s="1"/>
  <c r="E13" i="8"/>
  <c r="E14" i="8" s="1"/>
  <c r="H463" i="6"/>
  <c r="H462" i="6"/>
  <c r="H461" i="6"/>
  <c r="H460" i="6"/>
  <c r="H459" i="6"/>
  <c r="H458" i="6"/>
  <c r="H457" i="6"/>
  <c r="H456" i="6"/>
  <c r="H455" i="6"/>
  <c r="H454" i="6"/>
  <c r="H453" i="6"/>
  <c r="H452" i="6"/>
  <c r="H451" i="6"/>
  <c r="H450" i="6"/>
  <c r="H449" i="6"/>
  <c r="H448" i="6"/>
  <c r="H447" i="6"/>
  <c r="H446" i="6"/>
  <c r="H445" i="6"/>
  <c r="H444" i="6"/>
  <c r="H443" i="6"/>
  <c r="H442" i="6"/>
  <c r="H441" i="6"/>
  <c r="H440" i="6"/>
  <c r="H439" i="6"/>
  <c r="H438" i="6"/>
  <c r="H437" i="6"/>
  <c r="H436" i="6"/>
  <c r="H435" i="6"/>
  <c r="H434" i="6"/>
  <c r="H433" i="6"/>
  <c r="H432" i="6"/>
  <c r="H431" i="6"/>
  <c r="H430" i="6"/>
  <c r="H429" i="6"/>
  <c r="H428" i="6"/>
  <c r="H427" i="6"/>
  <c r="H426" i="6"/>
  <c r="H425" i="6"/>
  <c r="H424" i="6"/>
  <c r="H423" i="6"/>
  <c r="H422" i="6"/>
  <c r="H421" i="6"/>
  <c r="H420" i="6"/>
  <c r="H419" i="6"/>
  <c r="H418" i="6"/>
  <c r="H417" i="6"/>
  <c r="H416" i="6"/>
  <c r="H415" i="6"/>
  <c r="H414" i="6"/>
  <c r="H413" i="6"/>
  <c r="H412" i="6"/>
  <c r="H411" i="6"/>
  <c r="H410" i="6"/>
  <c r="H409" i="6"/>
  <c r="H408" i="6"/>
  <c r="H407" i="6"/>
  <c r="H406" i="6"/>
  <c r="H405" i="6"/>
  <c r="H404" i="6"/>
  <c r="H403" i="6"/>
  <c r="H402" i="6"/>
  <c r="H401" i="6"/>
  <c r="H400" i="6"/>
  <c r="H399" i="6"/>
  <c r="H398" i="6"/>
  <c r="H397" i="6"/>
  <c r="H396" i="6"/>
  <c r="H395" i="6"/>
  <c r="H394" i="6"/>
  <c r="H393" i="6"/>
  <c r="H392" i="6"/>
  <c r="H391" i="6"/>
  <c r="H390" i="6"/>
  <c r="H389" i="6"/>
  <c r="H388" i="6"/>
  <c r="H387" i="6"/>
  <c r="H386" i="6"/>
  <c r="H385" i="6"/>
  <c r="H384" i="6"/>
  <c r="H383" i="6"/>
  <c r="H382" i="6"/>
  <c r="H381" i="6"/>
  <c r="H380" i="6"/>
  <c r="H379" i="6"/>
  <c r="H378" i="6"/>
  <c r="H377" i="6"/>
  <c r="H376" i="6"/>
  <c r="H375" i="6"/>
  <c r="H374" i="6"/>
  <c r="H373" i="6"/>
  <c r="H372" i="6"/>
  <c r="H371" i="6"/>
  <c r="H370" i="6"/>
  <c r="H369" i="6"/>
  <c r="H368" i="6"/>
  <c r="H367" i="6"/>
  <c r="H366" i="6"/>
  <c r="H365" i="6"/>
  <c r="H364" i="6"/>
  <c r="H363" i="6"/>
  <c r="H362" i="6"/>
  <c r="H361" i="6"/>
  <c r="H360" i="6"/>
  <c r="H359" i="6"/>
  <c r="H358" i="6"/>
  <c r="H357" i="6"/>
  <c r="H356" i="6"/>
  <c r="H355" i="6"/>
  <c r="H354" i="6"/>
  <c r="H353" i="6"/>
  <c r="H352" i="6"/>
  <c r="H351" i="6"/>
  <c r="H350" i="6"/>
  <c r="H349" i="6"/>
  <c r="H348" i="6"/>
  <c r="H347" i="6"/>
  <c r="H346" i="6"/>
  <c r="H345" i="6"/>
  <c r="H344" i="6"/>
  <c r="H343" i="6"/>
  <c r="H342" i="6"/>
  <c r="H341" i="6"/>
  <c r="H340" i="6"/>
  <c r="H339" i="6"/>
  <c r="H338" i="6"/>
  <c r="H337" i="6"/>
  <c r="H336" i="6"/>
  <c r="H335" i="6"/>
  <c r="H334" i="6"/>
  <c r="H333" i="6"/>
  <c r="H332" i="6"/>
  <c r="H331" i="6"/>
  <c r="H330" i="6"/>
  <c r="H329" i="6"/>
  <c r="H328" i="6"/>
  <c r="H327" i="6"/>
  <c r="H326" i="6"/>
  <c r="H325" i="6"/>
  <c r="H324" i="6"/>
  <c r="H323" i="6"/>
  <c r="H322" i="6"/>
  <c r="H321" i="6"/>
  <c r="H320" i="6"/>
  <c r="H319" i="6"/>
  <c r="H318" i="6"/>
  <c r="H317" i="6"/>
  <c r="H316" i="6"/>
  <c r="H315" i="6"/>
  <c r="H314" i="6"/>
  <c r="H313" i="6"/>
  <c r="H312" i="6"/>
  <c r="H311" i="6"/>
  <c r="H310" i="6"/>
  <c r="H309" i="6"/>
  <c r="H308" i="6"/>
  <c r="H307" i="6"/>
  <c r="H306" i="6"/>
  <c r="H305" i="6"/>
  <c r="H304" i="6"/>
  <c r="H303" i="6"/>
  <c r="H302" i="6"/>
  <c r="H301" i="6"/>
  <c r="H300" i="6"/>
  <c r="H299" i="6"/>
  <c r="H298" i="6"/>
  <c r="H297" i="6"/>
  <c r="H296" i="6"/>
  <c r="H295" i="6"/>
  <c r="H294" i="6"/>
  <c r="H293" i="6"/>
  <c r="H292" i="6"/>
  <c r="H291" i="6"/>
  <c r="H290" i="6"/>
  <c r="H289" i="6"/>
  <c r="H288" i="6"/>
  <c r="H287" i="6"/>
  <c r="H286" i="6"/>
  <c r="H285" i="6"/>
  <c r="H284" i="6"/>
  <c r="H283" i="6"/>
  <c r="H282" i="6"/>
  <c r="H281" i="6"/>
  <c r="H280" i="6"/>
  <c r="H279" i="6"/>
  <c r="H278" i="6"/>
  <c r="H277" i="6"/>
  <c r="H276" i="6"/>
  <c r="H275" i="6"/>
  <c r="H274" i="6"/>
  <c r="H273" i="6"/>
  <c r="H272" i="6"/>
  <c r="H271" i="6"/>
  <c r="H270" i="6"/>
  <c r="H269" i="6"/>
  <c r="H268" i="6"/>
  <c r="H267" i="6"/>
  <c r="H266" i="6"/>
  <c r="H265" i="6"/>
  <c r="H264" i="6"/>
  <c r="H263" i="6"/>
  <c r="H262" i="6"/>
  <c r="H261" i="6"/>
  <c r="H260" i="6"/>
  <c r="H259" i="6"/>
  <c r="H258" i="6"/>
  <c r="H257" i="6"/>
  <c r="H256" i="6"/>
  <c r="H255" i="6"/>
  <c r="H254" i="6"/>
  <c r="H253" i="6"/>
  <c r="H252" i="6"/>
  <c r="H251" i="6"/>
  <c r="H250" i="6"/>
  <c r="H249" i="6"/>
  <c r="H248" i="6"/>
  <c r="H247" i="6"/>
  <c r="H246" i="6"/>
  <c r="H245" i="6"/>
  <c r="H244" i="6"/>
  <c r="H243" i="6"/>
  <c r="H242" i="6"/>
  <c r="H241" i="6"/>
  <c r="H240" i="6"/>
  <c r="H239" i="6"/>
  <c r="H238" i="6"/>
  <c r="H237" i="6"/>
  <c r="H236" i="6"/>
  <c r="H235" i="6"/>
  <c r="H234" i="6"/>
  <c r="H233" i="6"/>
  <c r="H232" i="6"/>
  <c r="H231" i="6"/>
  <c r="H230" i="6"/>
  <c r="H229" i="6"/>
  <c r="H228" i="6"/>
  <c r="H227" i="6"/>
  <c r="H226" i="6"/>
  <c r="H225" i="6"/>
  <c r="H224" i="6"/>
  <c r="H223" i="6"/>
  <c r="H222" i="6"/>
  <c r="H221" i="6"/>
  <c r="H220" i="6"/>
  <c r="H219" i="6"/>
  <c r="H218" i="6"/>
  <c r="H217" i="6"/>
  <c r="H216" i="6"/>
  <c r="H215" i="6"/>
  <c r="H214" i="6"/>
  <c r="H213" i="6"/>
  <c r="H212" i="6"/>
  <c r="H211" i="6"/>
  <c r="H210" i="6"/>
  <c r="H209" i="6"/>
  <c r="H208" i="6"/>
  <c r="H207" i="6"/>
  <c r="H206" i="6"/>
  <c r="H205" i="6"/>
  <c r="H204" i="6"/>
  <c r="H203" i="6"/>
  <c r="H202" i="6"/>
  <c r="H201" i="6"/>
  <c r="H200" i="6"/>
  <c r="H199" i="6"/>
  <c r="H198" i="6"/>
  <c r="H197" i="6"/>
  <c r="H196" i="6"/>
  <c r="H195" i="6"/>
  <c r="H194" i="6"/>
  <c r="H193" i="6"/>
  <c r="H192" i="6"/>
  <c r="H191" i="6"/>
  <c r="H190" i="6"/>
  <c r="H189" i="6"/>
  <c r="H188" i="6"/>
  <c r="H187" i="6"/>
  <c r="H186" i="6"/>
  <c r="H185" i="6"/>
  <c r="H184" i="6"/>
  <c r="H183" i="6"/>
  <c r="H182" i="6"/>
  <c r="H181" i="6"/>
  <c r="H180" i="6"/>
  <c r="H179" i="6"/>
  <c r="H178" i="6"/>
  <c r="H177" i="6"/>
  <c r="H176" i="6"/>
  <c r="H175" i="6"/>
  <c r="H174" i="6"/>
  <c r="H173" i="6"/>
  <c r="H172" i="6"/>
  <c r="H171" i="6"/>
  <c r="H170" i="6"/>
  <c r="H169" i="6"/>
  <c r="H168" i="6"/>
  <c r="H167" i="6"/>
  <c r="H166" i="6"/>
  <c r="H165" i="6"/>
  <c r="H164" i="6"/>
  <c r="H163" i="6"/>
  <c r="H162" i="6"/>
  <c r="H161" i="6"/>
  <c r="H160" i="6"/>
  <c r="H159" i="6"/>
  <c r="H158" i="6"/>
  <c r="H157" i="6"/>
  <c r="H156" i="6"/>
  <c r="H155" i="6"/>
  <c r="H154" i="6"/>
  <c r="H153" i="6"/>
  <c r="H152" i="6"/>
  <c r="H151" i="6"/>
  <c r="H150" i="6"/>
  <c r="H149" i="6"/>
  <c r="H148" i="6"/>
  <c r="H147" i="6"/>
  <c r="H146" i="6"/>
  <c r="H145" i="6"/>
  <c r="H144" i="6"/>
  <c r="H143" i="6"/>
  <c r="H142" i="6"/>
  <c r="H141" i="6"/>
  <c r="H140" i="6"/>
  <c r="H139" i="6"/>
  <c r="H138" i="6"/>
  <c r="H137" i="6"/>
  <c r="H136" i="6"/>
  <c r="H135" i="6"/>
  <c r="H134" i="6"/>
  <c r="H133" i="6"/>
  <c r="H132" i="6"/>
  <c r="H131" i="6"/>
  <c r="H130" i="6"/>
  <c r="H129" i="6"/>
  <c r="H128" i="6"/>
  <c r="H127" i="6"/>
  <c r="H126" i="6"/>
  <c r="H125" i="6"/>
  <c r="H124" i="6"/>
  <c r="H123" i="6"/>
  <c r="H122" i="6"/>
  <c r="H121" i="6"/>
  <c r="H120" i="6"/>
  <c r="H119" i="6"/>
  <c r="H118" i="6"/>
  <c r="H117" i="6"/>
  <c r="H116" i="6"/>
  <c r="H115" i="6"/>
  <c r="H114" i="6"/>
  <c r="H113" i="6"/>
  <c r="H112" i="6"/>
  <c r="H111" i="6"/>
  <c r="H110" i="6"/>
  <c r="H109" i="6"/>
  <c r="H108" i="6"/>
  <c r="H107" i="6"/>
  <c r="H106" i="6"/>
  <c r="H105" i="6"/>
  <c r="H104" i="6"/>
  <c r="H103" i="6"/>
  <c r="H102" i="6"/>
  <c r="H101" i="6"/>
  <c r="H100" i="6"/>
  <c r="H99" i="6"/>
  <c r="H98" i="6"/>
  <c r="H97" i="6"/>
  <c r="H96" i="6"/>
  <c r="H95" i="6"/>
  <c r="H94" i="6"/>
  <c r="H93" i="6"/>
  <c r="H92" i="6"/>
  <c r="H91" i="6"/>
  <c r="H90" i="6"/>
  <c r="H89" i="6"/>
  <c r="H88" i="6"/>
  <c r="H87" i="6"/>
  <c r="H86" i="6"/>
  <c r="H85" i="6"/>
  <c r="H84" i="6"/>
  <c r="H83" i="6"/>
  <c r="H82" i="6"/>
  <c r="H81" i="6"/>
  <c r="H80" i="6"/>
  <c r="H79" i="6"/>
  <c r="H78" i="6"/>
  <c r="H77" i="6"/>
  <c r="H76" i="6"/>
  <c r="H75" i="6"/>
  <c r="H74" i="6"/>
  <c r="H73" i="6"/>
  <c r="H72" i="6"/>
  <c r="H71" i="6"/>
  <c r="H70" i="6"/>
  <c r="H69" i="6"/>
  <c r="H68" i="6"/>
  <c r="H67" i="6"/>
  <c r="H66" i="6"/>
  <c r="H65" i="6"/>
  <c r="H64" i="6"/>
  <c r="H63" i="6"/>
  <c r="H62" i="6"/>
  <c r="H61" i="6"/>
  <c r="H60" i="6"/>
  <c r="H59" i="6"/>
  <c r="H58" i="6"/>
  <c r="H57" i="6"/>
  <c r="H56" i="6"/>
  <c r="H55" i="6"/>
  <c r="H54" i="6"/>
  <c r="H53" i="6"/>
  <c r="H52" i="6"/>
  <c r="H51" i="6"/>
  <c r="H50" i="6"/>
  <c r="H49" i="6"/>
  <c r="H48" i="6"/>
  <c r="H47" i="6"/>
  <c r="H46" i="6"/>
  <c r="H45" i="6"/>
  <c r="H44" i="6"/>
  <c r="H43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F12" i="6"/>
  <c r="J14" i="5"/>
  <c r="H14" i="5"/>
  <c r="F14" i="5"/>
  <c r="J13" i="5"/>
  <c r="H13" i="5"/>
  <c r="F13" i="5"/>
  <c r="J12" i="5"/>
  <c r="B7" i="5"/>
  <c r="B6" i="5"/>
  <c r="D24" i="4"/>
  <c r="D23" i="4"/>
  <c r="D19" i="4"/>
  <c r="D18" i="4"/>
  <c r="D17" i="4"/>
  <c r="G9" i="3"/>
  <c r="F9" i="3"/>
  <c r="G8" i="3"/>
  <c r="D8" i="3"/>
  <c r="G7" i="3"/>
  <c r="D7" i="3"/>
  <c r="G6" i="3"/>
  <c r="D6" i="3"/>
  <c r="G5" i="3"/>
  <c r="D5" i="3"/>
  <c r="G4" i="3"/>
  <c r="D18" i="2"/>
  <c r="C18" i="2"/>
  <c r="B18" i="2"/>
  <c r="A18" i="2"/>
  <c r="C13" i="2"/>
  <c r="C12" i="2"/>
  <c r="C11" i="2"/>
  <c r="C9" i="2"/>
  <c r="C4" i="2"/>
  <c r="B4" i="2"/>
  <c r="C10" i="1"/>
  <c r="C11" i="7" l="1"/>
  <c r="J105" i="8"/>
  <c r="J120" i="8"/>
  <c r="D453" i="8"/>
  <c r="D452" i="8"/>
  <c r="J178" i="8"/>
  <c r="H13" i="8"/>
  <c r="H14" i="8" s="1"/>
  <c r="G91" i="8"/>
  <c r="G32" i="8"/>
  <c r="J91" i="8"/>
  <c r="J449" i="8"/>
  <c r="C17" i="7" s="1"/>
  <c r="G120" i="8"/>
  <c r="G178" i="8"/>
  <c r="G105" i="8"/>
  <c r="G449" i="8"/>
  <c r="J452" i="8" l="1"/>
  <c r="C23" i="7"/>
  <c r="C22" i="7" s="1"/>
  <c r="G121" i="8"/>
  <c r="H105" i="8" s="1"/>
  <c r="G92" i="8"/>
  <c r="J453" i="8"/>
  <c r="C21" i="7"/>
  <c r="C20" i="7" s="1"/>
  <c r="H120" i="8"/>
  <c r="J92" i="8"/>
  <c r="C13" i="7"/>
  <c r="C18" i="7"/>
  <c r="J450" i="8"/>
  <c r="C16" i="7"/>
  <c r="H449" i="8"/>
  <c r="G450" i="8"/>
  <c r="H178" i="8"/>
  <c r="J121" i="8"/>
  <c r="C14" i="7" l="1"/>
  <c r="H82" i="8"/>
  <c r="H73" i="8"/>
  <c r="H64" i="8"/>
  <c r="H55" i="8"/>
  <c r="H46" i="8"/>
  <c r="H37" i="8"/>
  <c r="H67" i="8"/>
  <c r="H40" i="8"/>
  <c r="H36" i="8"/>
  <c r="H48" i="8"/>
  <c r="H78" i="8"/>
  <c r="H69" i="8"/>
  <c r="H60" i="8"/>
  <c r="H51" i="8"/>
  <c r="H42" i="8"/>
  <c r="H33" i="8"/>
  <c r="H76" i="8"/>
  <c r="H58" i="8"/>
  <c r="H49" i="8"/>
  <c r="H63" i="8"/>
  <c r="H54" i="8"/>
  <c r="H45" i="8"/>
  <c r="H84" i="8"/>
  <c r="H66" i="8"/>
  <c r="H57" i="8"/>
  <c r="H39" i="8"/>
  <c r="H85" i="8"/>
  <c r="H81" i="8"/>
  <c r="H72" i="8"/>
  <c r="H79" i="8"/>
  <c r="H70" i="8"/>
  <c r="H61" i="8"/>
  <c r="H52" i="8"/>
  <c r="H43" i="8"/>
  <c r="H34" i="8"/>
  <c r="H75" i="8"/>
  <c r="H30" i="8"/>
  <c r="G451" i="8"/>
  <c r="H90" i="8"/>
  <c r="H44" i="8"/>
  <c r="H68" i="8"/>
  <c r="H28" i="8"/>
  <c r="H50" i="8"/>
  <c r="H29" i="8"/>
  <c r="H22" i="8"/>
  <c r="H62" i="8"/>
  <c r="H89" i="8"/>
  <c r="H88" i="8"/>
  <c r="H25" i="8"/>
  <c r="H53" i="8"/>
  <c r="H23" i="8"/>
  <c r="H31" i="8"/>
  <c r="G454" i="8"/>
  <c r="G455" i="8" s="1"/>
  <c r="G456" i="8" s="1"/>
  <c r="H86" i="8"/>
  <c r="H65" i="8"/>
  <c r="H77" i="8"/>
  <c r="H47" i="8"/>
  <c r="H21" i="8"/>
  <c r="H74" i="8"/>
  <c r="H26" i="8"/>
  <c r="H71" i="8"/>
  <c r="H20" i="8"/>
  <c r="H56" i="8"/>
  <c r="H24" i="8"/>
  <c r="H83" i="8"/>
  <c r="H80" i="8"/>
  <c r="H41" i="8"/>
  <c r="H19" i="8"/>
  <c r="H27" i="8"/>
  <c r="H87" i="8"/>
  <c r="H38" i="8"/>
  <c r="H35" i="8"/>
  <c r="H59" i="8"/>
  <c r="J454" i="8"/>
  <c r="J455" i="8" s="1"/>
  <c r="J456" i="8" s="1"/>
  <c r="J451" i="8"/>
  <c r="H102" i="8"/>
  <c r="H96" i="8"/>
  <c r="H101" i="8"/>
  <c r="H121" i="8"/>
  <c r="H118" i="8"/>
  <c r="H104" i="8"/>
  <c r="H98" i="8"/>
  <c r="H109" i="8"/>
  <c r="H106" i="8"/>
  <c r="H99" i="8"/>
  <c r="H95" i="8"/>
  <c r="H119" i="8"/>
  <c r="H107" i="8"/>
  <c r="H114" i="8"/>
  <c r="H97" i="8"/>
  <c r="H113" i="8"/>
  <c r="H103" i="8"/>
  <c r="H108" i="8"/>
  <c r="H100" i="8"/>
  <c r="H111" i="8"/>
  <c r="D20" i="7"/>
  <c r="D22" i="7"/>
  <c r="J122" i="8"/>
  <c r="C26" i="7" s="1"/>
  <c r="C25" i="7"/>
  <c r="D18" i="7"/>
  <c r="C19" i="7"/>
  <c r="C24" i="7" s="1"/>
  <c r="D13" i="7" s="1"/>
  <c r="H450" i="8"/>
  <c r="H441" i="8"/>
  <c r="H432" i="8"/>
  <c r="H423" i="8"/>
  <c r="H414" i="8"/>
  <c r="H405" i="8"/>
  <c r="H396" i="8"/>
  <c r="H387" i="8"/>
  <c r="H378" i="8"/>
  <c r="H447" i="8"/>
  <c r="H438" i="8"/>
  <c r="H429" i="8"/>
  <c r="H420" i="8"/>
  <c r="H411" i="8"/>
  <c r="H402" i="8"/>
  <c r="H393" i="8"/>
  <c r="H384" i="8"/>
  <c r="H375" i="8"/>
  <c r="H366" i="8"/>
  <c r="H330" i="8"/>
  <c r="H177" i="8"/>
  <c r="H174" i="8"/>
  <c r="H171" i="8"/>
  <c r="H168" i="8"/>
  <c r="H165" i="8"/>
  <c r="H162" i="8"/>
  <c r="H159" i="8"/>
  <c r="H156" i="8"/>
  <c r="H153" i="8"/>
  <c r="H150" i="8"/>
  <c r="H147" i="8"/>
  <c r="H144" i="8"/>
  <c r="H141" i="8"/>
  <c r="H138" i="8"/>
  <c r="H135" i="8"/>
  <c r="H132" i="8"/>
  <c r="H426" i="8"/>
  <c r="H399" i="8"/>
  <c r="H372" i="8"/>
  <c r="H319" i="8"/>
  <c r="H310" i="8"/>
  <c r="H301" i="8"/>
  <c r="H292" i="8"/>
  <c r="H283" i="8"/>
  <c r="H274" i="8"/>
  <c r="H265" i="8"/>
  <c r="H256" i="8"/>
  <c r="H247" i="8"/>
  <c r="H238" i="8"/>
  <c r="H229" i="8"/>
  <c r="H220" i="8"/>
  <c r="H211" i="8"/>
  <c r="H202" i="8"/>
  <c r="H193" i="8"/>
  <c r="H184" i="8"/>
  <c r="H345" i="8"/>
  <c r="H317" i="8"/>
  <c r="H308" i="8"/>
  <c r="H299" i="8"/>
  <c r="H290" i="8"/>
  <c r="H281" i="8"/>
  <c r="H272" i="8"/>
  <c r="H263" i="8"/>
  <c r="H254" i="8"/>
  <c r="H245" i="8"/>
  <c r="H236" i="8"/>
  <c r="H227" i="8"/>
  <c r="H218" i="8"/>
  <c r="H209" i="8"/>
  <c r="H200" i="8"/>
  <c r="H191" i="8"/>
  <c r="H182" i="8"/>
  <c r="H172" i="8"/>
  <c r="H166" i="8"/>
  <c r="H435" i="8"/>
  <c r="H408" i="8"/>
  <c r="H381" i="8"/>
  <c r="H322" i="8"/>
  <c r="H313" i="8"/>
  <c r="H304" i="8"/>
  <c r="H295" i="8"/>
  <c r="H286" i="8"/>
  <c r="H277" i="8"/>
  <c r="H268" i="8"/>
  <c r="H259" i="8"/>
  <c r="H250" i="8"/>
  <c r="H241" i="8"/>
  <c r="H232" i="8"/>
  <c r="H223" i="8"/>
  <c r="H214" i="8"/>
  <c r="H205" i="8"/>
  <c r="H196" i="8"/>
  <c r="H187" i="8"/>
  <c r="H320" i="8"/>
  <c r="H311" i="8"/>
  <c r="H302" i="8"/>
  <c r="H293" i="8"/>
  <c r="H284" i="8"/>
  <c r="H275" i="8"/>
  <c r="H266" i="8"/>
  <c r="H257" i="8"/>
  <c r="H248" i="8"/>
  <c r="H239" i="8"/>
  <c r="H230" i="8"/>
  <c r="H221" i="8"/>
  <c r="H212" i="8"/>
  <c r="H203" i="8"/>
  <c r="H194" i="8"/>
  <c r="H185" i="8"/>
  <c r="H390" i="8"/>
  <c r="H325" i="8"/>
  <c r="H298" i="8"/>
  <c r="H271" i="8"/>
  <c r="H244" i="8"/>
  <c r="H217" i="8"/>
  <c r="H190" i="8"/>
  <c r="H136" i="8"/>
  <c r="H115" i="8"/>
  <c r="H327" i="8"/>
  <c r="H323" i="8"/>
  <c r="H296" i="8"/>
  <c r="H269" i="8"/>
  <c r="H242" i="8"/>
  <c r="H215" i="8"/>
  <c r="H188" i="8"/>
  <c r="H142" i="8"/>
  <c r="H417" i="8"/>
  <c r="H316" i="8"/>
  <c r="H289" i="8"/>
  <c r="H262" i="8"/>
  <c r="H235" i="8"/>
  <c r="H208" i="8"/>
  <c r="H181" i="8"/>
  <c r="H148" i="8"/>
  <c r="H314" i="8"/>
  <c r="H287" i="8"/>
  <c r="H260" i="8"/>
  <c r="H233" i="8"/>
  <c r="H206" i="8"/>
  <c r="H179" i="8"/>
  <c r="H154" i="8"/>
  <c r="H133" i="8"/>
  <c r="H444" i="8"/>
  <c r="H354" i="8"/>
  <c r="H307" i="8"/>
  <c r="H280" i="8"/>
  <c r="H253" i="8"/>
  <c r="H226" i="8"/>
  <c r="H199" i="8"/>
  <c r="H160" i="8"/>
  <c r="H305" i="8"/>
  <c r="H278" i="8"/>
  <c r="H251" i="8"/>
  <c r="H224" i="8"/>
  <c r="H197" i="8"/>
  <c r="H145" i="8"/>
  <c r="H139" i="8"/>
  <c r="H201" i="8"/>
  <c r="H446" i="8"/>
  <c r="H357" i="8"/>
  <c r="H183" i="8"/>
  <c r="H352" i="8"/>
  <c r="H415" i="8"/>
  <c r="H126" i="8"/>
  <c r="H273" i="8"/>
  <c r="H155" i="8"/>
  <c r="H410" i="8"/>
  <c r="H125" i="8"/>
  <c r="H216" i="8"/>
  <c r="H270" i="8"/>
  <c r="H324" i="8"/>
  <c r="H406" i="8"/>
  <c r="H356" i="8"/>
  <c r="H128" i="8"/>
  <c r="H222" i="8"/>
  <c r="H276" i="8"/>
  <c r="H343" i="8"/>
  <c r="H341" i="8"/>
  <c r="H395" i="8"/>
  <c r="H326" i="8"/>
  <c r="H373" i="8"/>
  <c r="H427" i="8"/>
  <c r="H362" i="8"/>
  <c r="H416" i="8"/>
  <c r="H349" i="8"/>
  <c r="H403" i="8"/>
  <c r="H210" i="8"/>
  <c r="H112" i="8"/>
  <c r="H140" i="8"/>
  <c r="H300" i="8"/>
  <c r="H333" i="8"/>
  <c r="H437" i="8"/>
  <c r="H334" i="8"/>
  <c r="H374" i="8"/>
  <c r="H231" i="8"/>
  <c r="H285" i="8"/>
  <c r="H351" i="8"/>
  <c r="H350" i="8"/>
  <c r="H404" i="8"/>
  <c r="H328" i="8"/>
  <c r="H382" i="8"/>
  <c r="H436" i="8"/>
  <c r="H371" i="8"/>
  <c r="H358" i="8"/>
  <c r="H412" i="8"/>
  <c r="H336" i="8"/>
  <c r="H180" i="8"/>
  <c r="H288" i="8"/>
  <c r="H342" i="8"/>
  <c r="H401" i="8"/>
  <c r="H240" i="8"/>
  <c r="H370" i="8"/>
  <c r="H413" i="8"/>
  <c r="H391" i="8"/>
  <c r="H380" i="8"/>
  <c r="H367" i="8"/>
  <c r="H376" i="8"/>
  <c r="H364" i="8"/>
  <c r="H353" i="8"/>
  <c r="H340" i="8"/>
  <c r="H448" i="8"/>
  <c r="H151" i="8"/>
  <c r="H228" i="8"/>
  <c r="H442" i="8"/>
  <c r="H360" i="8"/>
  <c r="H129" i="8"/>
  <c r="H225" i="8"/>
  <c r="H279" i="8"/>
  <c r="H433" i="8"/>
  <c r="H425" i="8"/>
  <c r="H161" i="8"/>
  <c r="H234" i="8"/>
  <c r="H170" i="8"/>
  <c r="H186" i="8"/>
  <c r="H294" i="8"/>
  <c r="H359" i="8"/>
  <c r="H337" i="8"/>
  <c r="H445" i="8"/>
  <c r="H434" i="8"/>
  <c r="H421" i="8"/>
  <c r="H386" i="8"/>
  <c r="H418" i="8"/>
  <c r="H394" i="8"/>
  <c r="H163" i="8"/>
  <c r="H255" i="8"/>
  <c r="H116" i="8"/>
  <c r="H237" i="8"/>
  <c r="H363" i="8"/>
  <c r="H392" i="8"/>
  <c r="H175" i="8"/>
  <c r="H127" i="8"/>
  <c r="H282" i="8"/>
  <c r="H130" i="8"/>
  <c r="H137" i="8"/>
  <c r="H264" i="8"/>
  <c r="H419" i="8"/>
  <c r="H131" i="8"/>
  <c r="H192" i="8"/>
  <c r="H388" i="8"/>
  <c r="H339" i="8"/>
  <c r="H189" i="8"/>
  <c r="H243" i="8"/>
  <c r="H297" i="8"/>
  <c r="H361" i="8"/>
  <c r="H176" i="8"/>
  <c r="H428" i="8"/>
  <c r="H195" i="8"/>
  <c r="H249" i="8"/>
  <c r="H303" i="8"/>
  <c r="H397" i="8"/>
  <c r="H368" i="8"/>
  <c r="H422" i="8"/>
  <c r="H346" i="8"/>
  <c r="H400" i="8"/>
  <c r="H335" i="8"/>
  <c r="H389" i="8"/>
  <c r="H443" i="8"/>
  <c r="H430" i="8"/>
  <c r="H157" i="8"/>
  <c r="H149" i="8"/>
  <c r="H309" i="8"/>
  <c r="H143" i="8"/>
  <c r="H152" i="8"/>
  <c r="H291" i="8"/>
  <c r="H146" i="8"/>
  <c r="H164" i="8"/>
  <c r="H219" i="8"/>
  <c r="H347" i="8"/>
  <c r="H198" i="8"/>
  <c r="H252" i="8"/>
  <c r="H306" i="8"/>
  <c r="H369" i="8"/>
  <c r="H329" i="8"/>
  <c r="H204" i="8"/>
  <c r="H258" i="8"/>
  <c r="H312" i="8"/>
  <c r="H424" i="8"/>
  <c r="H377" i="8"/>
  <c r="H431" i="8"/>
  <c r="H355" i="8"/>
  <c r="H409" i="8"/>
  <c r="H344" i="8"/>
  <c r="H398" i="8"/>
  <c r="H331" i="8"/>
  <c r="H385" i="8"/>
  <c r="H439" i="8"/>
  <c r="H169" i="8"/>
  <c r="H173" i="8"/>
  <c r="H365" i="8"/>
  <c r="H158" i="8"/>
  <c r="H167" i="8"/>
  <c r="H318" i="8"/>
  <c r="H338" i="8"/>
  <c r="H246" i="8"/>
  <c r="H134" i="8"/>
  <c r="H110" i="8"/>
  <c r="H383" i="8"/>
  <c r="H117" i="8"/>
  <c r="H207" i="8"/>
  <c r="H261" i="8"/>
  <c r="H315" i="8"/>
  <c r="H379" i="8"/>
  <c r="H348" i="8"/>
  <c r="H213" i="8"/>
  <c r="H267" i="8"/>
  <c r="H321" i="8"/>
  <c r="H332" i="8"/>
  <c r="H440" i="8"/>
  <c r="H407" i="8"/>
  <c r="H91" i="8"/>
  <c r="H32" i="8"/>
  <c r="D16" i="7" l="1"/>
  <c r="D14" i="7"/>
  <c r="C27" i="7"/>
  <c r="D24" i="7"/>
  <c r="C30" i="7"/>
  <c r="C29" i="7"/>
  <c r="D12" i="7"/>
  <c r="D15" i="7"/>
  <c r="D17" i="7"/>
  <c r="D11" i="7"/>
  <c r="C35" i="7" l="1"/>
  <c r="C36" i="7" s="1"/>
  <c r="C33" i="7"/>
  <c r="C37" i="7" s="1"/>
  <c r="C38" i="7" l="1"/>
  <c r="C39" i="7" l="1"/>
  <c r="C40" i="7" l="1"/>
  <c r="E39" i="7"/>
  <c r="E31" i="7" l="1"/>
  <c r="E40" i="7"/>
  <c r="E34" i="7"/>
  <c r="C41" i="7"/>
  <c r="D11" i="10" s="1"/>
  <c r="E32" i="7"/>
  <c r="E12" i="7"/>
  <c r="E15" i="7"/>
  <c r="E17" i="7"/>
  <c r="E11" i="7"/>
  <c r="E13" i="7"/>
  <c r="E22" i="7"/>
  <c r="E16" i="7"/>
  <c r="E20" i="7"/>
  <c r="E18" i="7"/>
  <c r="E25" i="7"/>
  <c r="E26" i="7"/>
  <c r="E24" i="7"/>
  <c r="E14" i="7"/>
  <c r="E29" i="7"/>
  <c r="E27" i="7"/>
  <c r="E30" i="7"/>
  <c r="E37" i="7"/>
  <c r="E35" i="7"/>
  <c r="E33" i="7"/>
  <c r="E36" i="7"/>
  <c r="E38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  <author>user</author>
  </authors>
  <commentList>
    <comment ref="G4" authorId="0" shapeId="0" xr:uid="{00000000-0006-0000-0200-000001000000}">
      <text>
        <r>
          <rPr>
            <sz val="9"/>
            <color rgb="FF000000"/>
            <rFont val="Tahoma"/>
          </rPr>
          <t>Всего по ЛСР для РМ</t>
        </r>
      </text>
    </comment>
    <comment ref="F5" authorId="1" shapeId="0" xr:uid="{00000000-0006-0000-0200-000002000000}">
      <text>
        <r>
          <rPr>
            <sz val="9"/>
            <color rgb="FF000000"/>
            <rFont val="Tahoma"/>
          </rPr>
          <t>по ЛСР для РМ</t>
        </r>
      </text>
    </comment>
    <comment ref="F6" authorId="1" shapeId="0" xr:uid="{00000000-0006-0000-0200-000003000000}">
      <text>
        <r>
          <rPr>
            <sz val="9"/>
            <color rgb="FF000000"/>
            <rFont val="Tahoma"/>
          </rPr>
          <t>по ЛСР для РМ</t>
        </r>
      </text>
    </comment>
    <comment ref="F7" authorId="1" shapeId="0" xr:uid="{00000000-0006-0000-0200-000004000000}">
      <text>
        <r>
          <rPr>
            <sz val="9"/>
            <color rgb="FF000000"/>
            <rFont val="Tahoma"/>
          </rPr>
          <t>по ЛСР для РМ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user22</author>
  </authors>
  <commentList>
    <comment ref="B12" authorId="0" shapeId="0" xr:uid="{00000000-0006-0000-0C00-000001000000}">
      <text>
        <r>
          <rPr>
            <b/>
            <sz val="9"/>
            <color rgb="FF000000"/>
            <rFont val="Tahoma"/>
          </rPr>
          <t>Принимаем процент согласно РГН вкладка "Индексы и нормы"</t>
        </r>
      </text>
    </comment>
    <comment ref="D14" authorId="0" shapeId="0" xr:uid="{00000000-0006-0000-0C00-000002000000}">
      <text>
        <r>
          <rPr>
            <b/>
            <sz val="9"/>
            <color rgb="FF000000"/>
            <rFont val="Tahoma"/>
          </rPr>
          <t xml:space="preserve">стоимость стр-ва для определения % см. в ячейке I21
</t>
        </r>
      </text>
    </comment>
  </commentList>
</comments>
</file>

<file path=xl/sharedStrings.xml><?xml version="1.0" encoding="utf-8"?>
<sst xmlns="http://schemas.openxmlformats.org/spreadsheetml/2006/main" count="3044" uniqueCount="1192">
  <si>
    <t>Отдел 1. Показатели укрупненного норматива цены строительства</t>
  </si>
  <si>
    <t xml:space="preserve">Раздел XIV. УНЦ элементов ПС с устройством фундаментов </t>
  </si>
  <si>
    <t>Таблица И5</t>
  </si>
  <si>
    <t>УНЦ элементов ПС с устройством фундаментов</t>
  </si>
  <si>
    <r>
      <rPr>
        <b/>
        <sz val="11"/>
        <color rgb="FF000000"/>
        <rFont val="Calibri"/>
      </rPr>
      <t>Единица измерения:</t>
    </r>
    <r>
      <rPr>
        <sz val="11"/>
        <color rgb="FF000000"/>
        <rFont val="Calibri"/>
      </rPr>
      <t xml:space="preserve"> 1 ед.</t>
    </r>
  </si>
  <si>
    <t>Код показателя</t>
  </si>
  <si>
    <t>Наименование показателя</t>
  </si>
  <si>
    <t>Норматив цены строительства на 01.01.2000, тыс.руб.</t>
  </si>
  <si>
    <t>И5-05-02</t>
  </si>
  <si>
    <t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</t>
  </si>
  <si>
    <t>Отдел 2. Дополнительная информация</t>
  </si>
  <si>
    <t>К Показателю</t>
  </si>
  <si>
    <t>Показатели стоимости строительства</t>
  </si>
  <si>
    <t>№ пп.</t>
  </si>
  <si>
    <t>Показатели</t>
  </si>
  <si>
    <t>Стоимость на 01.01.2000, тыс.руб.</t>
  </si>
  <si>
    <t>1.</t>
  </si>
  <si>
    <t>Стоимость строительства всего</t>
  </si>
  <si>
    <t>2.</t>
  </si>
  <si>
    <t>В том числе:</t>
  </si>
  <si>
    <t>2.1.</t>
  </si>
  <si>
    <t>стоимость проектных и изыскательских работ, включая экспертизу проектной документации</t>
  </si>
  <si>
    <t>2.2.</t>
  </si>
  <si>
    <t>стоимость технологического оборудования</t>
  </si>
  <si>
    <t>3.</t>
  </si>
  <si>
    <t>Стоимость строительства на принятую единицу измерения</t>
  </si>
  <si>
    <t>4.</t>
  </si>
  <si>
    <t>Стоимость возведения фундаментов</t>
  </si>
  <si>
    <t>в том числе:</t>
  </si>
  <si>
    <t>Отдел 2. Технические характеристики конструктивных решений и видов работ, учтенных в Показателе</t>
  </si>
  <si>
    <t>СР</t>
  </si>
  <si>
    <t>МР</t>
  </si>
  <si>
    <t>ОБ</t>
  </si>
  <si>
    <t>№ п/п</t>
  </si>
  <si>
    <t>Наименование конструктивных решений и видов работ</t>
  </si>
  <si>
    <t>Краткие характеристики</t>
  </si>
  <si>
    <t>Доля в стоимости Показателя, %</t>
  </si>
  <si>
    <t>Устройство фундаментов ФМ-1</t>
  </si>
  <si>
    <t>Разработка грунта в отвал эскаваторами и вручную без креплений с откосами; Устройство бетонной подготовки бетоном В7,5 (М100) -0,14м3; устройство ж/б фундаментов - 1,3м3; Установка анкерных ботлов - 0,01448 т; вывоз излишнего грунта - на 5 км; обратная засыпка грунта и уплотнение пневматическими трамбовками; Гидроизоляция битумная</t>
  </si>
  <si>
    <t>Устройство опоры под разъединитель однополюсный</t>
  </si>
  <si>
    <t>Установка стальных конструкций - 0,1097т; Окраска эмалью КО-88 - 0,1097т; Подливка бетона В30 (М400) толщиной 50 мм - 0,72м2</t>
  </si>
  <si>
    <t>Монтажные работы. ОРУ 10 кВ</t>
  </si>
  <si>
    <t>Монтаж разъединителя - 2 компл; Монтаж приводов к разъединителям - 4шт</t>
  </si>
  <si>
    <t>Оборудование</t>
  </si>
  <si>
    <t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УХЛ1 - 2шт</t>
  </si>
  <si>
    <t>Приложение № 1</t>
  </si>
  <si>
    <t>Сравнительная таблица отбора объекта-представителя</t>
  </si>
  <si>
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</si>
  <si>
    <t>Наименование разрабатываемого показателя УНЦ - Постоянная часть ПС маслоаппаратная ПС 330 кВ</t>
  </si>
  <si>
    <t>Сопоставимый уровень цен: 4 квартал 2019г.</t>
  </si>
  <si>
    <t>Единица измерения  — 1 ПС</t>
  </si>
  <si>
    <t>Параметр</t>
  </si>
  <si>
    <t xml:space="preserve">Объект-представитель </t>
  </si>
  <si>
    <t>Наименование объекта-представителя</t>
  </si>
  <si>
    <t xml:space="preserve">ПС 330 кВ Мурманская </t>
  </si>
  <si>
    <t>Наименование субъекта Российской Федерации</t>
  </si>
  <si>
    <t xml:space="preserve">Мурманская область </t>
  </si>
  <si>
    <t>Климатический район и подрайон</t>
  </si>
  <si>
    <t>IIА</t>
  </si>
  <si>
    <t>Мощность объекта</t>
  </si>
  <si>
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</si>
  <si>
    <t>Здание маслоаппаратной</t>
  </si>
  <si>
    <t>Сметная стоимость строительства/ реконструкции/ технического перевооружения/ модернизации в текущем уровне цен по заключению (тыс. руб.), в т.ч.:</t>
  </si>
  <si>
    <t>6.1</t>
  </si>
  <si>
    <t>строительно-монтажные работы</t>
  </si>
  <si>
    <t>6.2</t>
  </si>
  <si>
    <t>оборудование и инвентарь</t>
  </si>
  <si>
    <t>6.3</t>
  </si>
  <si>
    <t>пусконаладочные работы</t>
  </si>
  <si>
    <t>6.4</t>
  </si>
  <si>
    <t>прочие и лимитированные затраты</t>
  </si>
  <si>
    <t>Сопоставимый уровень цен</t>
  </si>
  <si>
    <t>4 квартал 2019г.</t>
  </si>
  <si>
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</si>
  <si>
    <t>Приведенная сметная стоимость на единицу мощности, тыс. руб. (строка 8/строку 4)</t>
  </si>
  <si>
    <t>Примечание</t>
  </si>
  <si>
    <t>Составил ______________________    Д.А. Самуйленко</t>
  </si>
  <si>
    <t xml:space="preserve">                         (подпись, инициалы, фамилия)</t>
  </si>
  <si>
    <t>Проверил ______________________        А.В. Костянецкая</t>
  </si>
  <si>
    <t xml:space="preserve">                        (подпись, инициалы, фамилия)</t>
  </si>
  <si>
    <t>Приложение № 2</t>
  </si>
  <si>
    <t>Расчет стоимости основных видов работ для выбора объекта-представителя</t>
  </si>
  <si>
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</si>
  <si>
    <t>Объект-представитель 1</t>
  </si>
  <si>
    <t>Номер сметы</t>
  </si>
  <si>
    <t>Наименование сметы</t>
  </si>
  <si>
    <t>Сметная стоимость в уровне цен __ кв. 20__г., тыс. руб.</t>
  </si>
  <si>
    <t>Строительные работы</t>
  </si>
  <si>
    <t>Монтажные работы</t>
  </si>
  <si>
    <t>Прочее</t>
  </si>
  <si>
    <t>Всего</t>
  </si>
  <si>
    <t>Маслоаппаратная ПС 330 кВ</t>
  </si>
  <si>
    <t>Всего по объекту:</t>
  </si>
  <si>
    <t>Всего по объекту в сопоставимом уровне цен 4 кв. 2019г:</t>
  </si>
  <si>
    <t>Составил ______________________     Д.А. Самуйленко</t>
  </si>
  <si>
    <t xml:space="preserve">Приложение № 3 </t>
  </si>
  <si>
    <t>Объектная ресурсная ведомость</t>
  </si>
  <si>
    <t xml:space="preserve">Сметная стоимость ресурсов принята на основании данных по объекту - представителю в ценах на 01.01.2000 </t>
  </si>
  <si>
    <t>Наименование разрабатываемого показателя УНЦ -  Постоянная часть ПС маслоаппаратная ПС 330 кВ</t>
  </si>
  <si>
    <t>п/п</t>
  </si>
  <si>
    <t>№ЛСР</t>
  </si>
  <si>
    <t>Код ресурса</t>
  </si>
  <si>
    <t>Наименование ресурса</t>
  </si>
  <si>
    <t>Ед. изм.</t>
  </si>
  <si>
    <t>Кол-во единиц по данным объекта-представителя</t>
  </si>
  <si>
    <t>Сметная стоимость в ценах на 01.01.2000 (руб.)</t>
  </si>
  <si>
    <t>на ед.изм.</t>
  </si>
  <si>
    <t>общая</t>
  </si>
  <si>
    <t>З</t>
  </si>
  <si>
    <t>Затраты труда рабочих</t>
  </si>
  <si>
    <t>1-4-0</t>
  </si>
  <si>
    <t>Затраты труда рабочих (средний разряд работы 4,0)</t>
  </si>
  <si>
    <t>чел.-ч</t>
  </si>
  <si>
    <t>1-3-8</t>
  </si>
  <si>
    <t>Затраты труда рабочих (средний разряд работы 3,8)</t>
  </si>
  <si>
    <t>1-2-7</t>
  </si>
  <si>
    <t>Затраты труда рабочих (средний разряд работы 2,7)</t>
  </si>
  <si>
    <t>1-3-2</t>
  </si>
  <si>
    <t>Затраты труда рабочих (средний разряд работы 3,2)</t>
  </si>
  <si>
    <t>1-3-7</t>
  </si>
  <si>
    <t>Затраты труда рабочих (средний разряд работы 3,7)</t>
  </si>
  <si>
    <t>1-3-4</t>
  </si>
  <si>
    <t>Затраты труда рабочих (средний разряд работы 3,4)</t>
  </si>
  <si>
    <t>1-3-9</t>
  </si>
  <si>
    <t>Затраты труда рабочих (средний разряд работы 3,9)</t>
  </si>
  <si>
    <t>1-3-0</t>
  </si>
  <si>
    <t>Затраты труда рабочих (средний разряд работы 3,0)</t>
  </si>
  <si>
    <t>1-3-1</t>
  </si>
  <si>
    <t>Затраты труда рабочих (средний разряд работы 3,1)</t>
  </si>
  <si>
    <t>1-4-2</t>
  </si>
  <si>
    <t>Затраты труда рабочих (средний разряд работы 4,2)</t>
  </si>
  <si>
    <t>1-3-6</t>
  </si>
  <si>
    <t>Затраты труда рабочих (средний разряд работы 3,6)</t>
  </si>
  <si>
    <t>1-4-1</t>
  </si>
  <si>
    <t>Затраты труда рабочих (средний разряд работы 4,1)</t>
  </si>
  <si>
    <t>1-2-2</t>
  </si>
  <si>
    <t>Затраты труда рабочих (средний разряд работы 2,2)</t>
  </si>
  <si>
    <t>1-2-0</t>
  </si>
  <si>
    <t>Затраты труда рабочих (средний разряд работы 2,0)</t>
  </si>
  <si>
    <t>1-5-3</t>
  </si>
  <si>
    <t>Затраты труда рабочих (средний разряд работы 5,3)</t>
  </si>
  <si>
    <t>1-3-3</t>
  </si>
  <si>
    <t>Затраты труда рабочих (средний разряд работы 3,3)</t>
  </si>
  <si>
    <t>1-5-0</t>
  </si>
  <si>
    <t>Затраты труда рабочих (средний разряд работы 5,0)</t>
  </si>
  <si>
    <t>1-1-5</t>
  </si>
  <si>
    <t>Затраты труда рабочих (средний разряд работы 1,5)</t>
  </si>
  <si>
    <t>1-2-8</t>
  </si>
  <si>
    <t>Затраты труда рабочих (средний разряд работы 2,8)</t>
  </si>
  <si>
    <t>1-4-4</t>
  </si>
  <si>
    <t>Затраты труда рабочих (средний разряд работы 4,4)</t>
  </si>
  <si>
    <t>1-2-5</t>
  </si>
  <si>
    <t>Затраты труда рабочих (средний разряд работы 2,5)</t>
  </si>
  <si>
    <t>1-3-5</t>
  </si>
  <si>
    <t>Затраты труда рабочих (средний разряд работы 3,5)</t>
  </si>
  <si>
    <t>1-2-4</t>
  </si>
  <si>
    <t>Затраты труда рабочих (средний разряд работы 2,4)</t>
  </si>
  <si>
    <t>1-2-9</t>
  </si>
  <si>
    <t>Затраты труда рабочих (средний разряд работы 2,9)</t>
  </si>
  <si>
    <t>1-4-9</t>
  </si>
  <si>
    <t>Затраты труда рабочих (средний разряд работы 4,9)</t>
  </si>
  <si>
    <t>1-4-7</t>
  </si>
  <si>
    <t>Затраты труда рабочих (средний разряд работы 4,7)</t>
  </si>
  <si>
    <t>1-2-3</t>
  </si>
  <si>
    <t>Затраты труда рабочих (средний разряд работы 2,3)</t>
  </si>
  <si>
    <t>1-4-5</t>
  </si>
  <si>
    <t>Затраты труда рабочих (средний разряд работы 4,5)</t>
  </si>
  <si>
    <t>Затраты труда машинистов</t>
  </si>
  <si>
    <t>Машины и механизмы</t>
  </si>
  <si>
    <t>91.05.05-014</t>
  </si>
  <si>
    <t>Краны на автомобильном ходу, грузоподъемность 10 т</t>
  </si>
  <si>
    <t>маш.-ч</t>
  </si>
  <si>
    <t>91.05.01-017</t>
  </si>
  <si>
    <t>Краны башенные, грузоподъемность 8 т</t>
  </si>
  <si>
    <t>91.17.04-033</t>
  </si>
  <si>
    <t>Агрегаты сварочные двухпостовые для ручной сварки на тракторе, мощность 79 кВт (108 л.с.)</t>
  </si>
  <si>
    <t>91.14.02-001</t>
  </si>
  <si>
    <t>Автомобили бортовые, грузоподъемность до 5 т</t>
  </si>
  <si>
    <t>91.05.06-012</t>
  </si>
  <si>
    <t>Краны на гусеничном ходу, грузоподъемность до 16 т</t>
  </si>
  <si>
    <t>91.10.01-002</t>
  </si>
  <si>
    <t>Агрегаты наполнительно-опрессовочные до 300 м3/ч</t>
  </si>
  <si>
    <t>91.09.05-022</t>
  </si>
  <si>
    <t>Тепловозы широкой колеи маневровые, мощность 552 кВт (750 л.с.)</t>
  </si>
  <si>
    <t>91.01.01-036</t>
  </si>
  <si>
    <t>Бульдозеры, мощность 96 кВт (130 л.с.)</t>
  </si>
  <si>
    <t>91.18.01-007</t>
  </si>
  <si>
    <t>Компрессоры передвижные с двигателем внутреннего сгорания, давление до 686 кПа (7 ат), производительность до 5 м3/мин</t>
  </si>
  <si>
    <t>91.01.05-085</t>
  </si>
  <si>
    <t>Экскаваторы одноковшовые дизельные на гусеничном ходу, емкость ковша 0,5 м3</t>
  </si>
  <si>
    <t>91.05.06-007</t>
  </si>
  <si>
    <t>Краны на гусеничном ходу, грузоподъемность 25 т</t>
  </si>
  <si>
    <t>91.08.04-021</t>
  </si>
  <si>
    <t>Котлы битумные передвижные 400 л</t>
  </si>
  <si>
    <t>91.17.04-233</t>
  </si>
  <si>
    <t>Установки для сварки ручной дуговой (постоянного тока)</t>
  </si>
  <si>
    <t>Лебедки электрические тяговым усилием 156,96 кН (16 т)</t>
  </si>
  <si>
    <t>маш.час</t>
  </si>
  <si>
    <t>Подмости самоходные высотой подъема 12 м</t>
  </si>
  <si>
    <t>Преобразователи сварочные с номинальным сварочным током 315-500 А</t>
  </si>
  <si>
    <t>Автопогрузчики 5 т</t>
  </si>
  <si>
    <t>Краны козловые при работе на строительстве тепловых и атомных электростанций 30 т</t>
  </si>
  <si>
    <t>Шуруповерт</t>
  </si>
  <si>
    <t>Лебедки электрические тяговым усилием до 49,05 кН (5 т)</t>
  </si>
  <si>
    <t>Экскаваторы одноковшовые дизельные на гусеничном ходу при работе на других видах строительства: 0,65 м3</t>
  </si>
  <si>
    <t>Растворонасосы: 1 м3/ч</t>
  </si>
  <si>
    <t>Лебедки электрические тяговым усилием 19,62 кН (2 т)</t>
  </si>
  <si>
    <t>Краны козловые при работе на монтаже технологического оборудования 32 т</t>
  </si>
  <si>
    <t>Платформы широкой колеи 71 т</t>
  </si>
  <si>
    <t>Подъемники грузоподъемностью до 500 кг одномачтовые, высота подъема 45 м</t>
  </si>
  <si>
    <t>Краны башенные при работе на монтаже технологического оборудования 25-75 т</t>
  </si>
  <si>
    <t>Машины шлифовальные: электрические</t>
  </si>
  <si>
    <t>Агрегаты сварочные двухпостовые для ручной сварки на тракторе 79 кВт (108 л.с.)</t>
  </si>
  <si>
    <t>Краны мостовые электрические при работе на монтаже технологического оборудования общего назначения 10 т</t>
  </si>
  <si>
    <t>Лебедки ручные и рычажные тяговым усилием 31,39 кН (3,2 т)</t>
  </si>
  <si>
    <t>Дрели: электрические</t>
  </si>
  <si>
    <t>Катки дорожные самоходные гладкие 8 т</t>
  </si>
  <si>
    <t>Лебедки электрические тяговым усилием до 31,39 кН (3,2 т)</t>
  </si>
  <si>
    <t>Бульдозеры при работе на других видах строительства 79 кВт (108 л.с.)</t>
  </si>
  <si>
    <t>Погрузчики одноковшовые универсальные фронтальные пневмоколесные 3 т</t>
  </si>
  <si>
    <t>Машины мозаично-шлифовальные</t>
  </si>
  <si>
    <t>Краны на гусеничном ходу при работе на монтаже технологического оборудования до 16 т</t>
  </si>
  <si>
    <t>Агрегаты электронасосные с регулированием подачи вручную для строительных растворов, подача: до 4 м3/ч, напор 150 м</t>
  </si>
  <si>
    <t>Вышка телескопическая 25 м</t>
  </si>
  <si>
    <t>Машины поливомоечные 6000 л</t>
  </si>
  <si>
    <t>Трамбовки пневматические при работе от: передвижных компрессорных станций</t>
  </si>
  <si>
    <t>Краны на гусеничном ходу при работе на других видах строительства 40 т</t>
  </si>
  <si>
    <t>Виброплита с двигателем внутреннего сгорания</t>
  </si>
  <si>
    <t>Краны на автомобильном ходу при работе на монтаже технологического оборудования 16 т</t>
  </si>
  <si>
    <t>Тягачи седельные, грузоподъемность 12 т</t>
  </si>
  <si>
    <t>Аппарат для газовой сварки и резки</t>
  </si>
  <si>
    <t>Пылесосы промышленные</t>
  </si>
  <si>
    <t>Катки дорожные самоходные гладкие: 5 т</t>
  </si>
  <si>
    <t>Пила: дисковая электрическая</t>
  </si>
  <si>
    <t>Автогрейдеры среднего типа 99 кВт (135 л.с.)</t>
  </si>
  <si>
    <t>Вибратор поверхностный</t>
  </si>
  <si>
    <t>Агрегаты окрасочные высокого давления для окраски поверхностей конструкций мощностью: 1 кВт</t>
  </si>
  <si>
    <t>Установки для гидравлических испытаний трубопроводов, давление нагнетания низкое 0,1 МПа (1 кгс/см2), высокое 10 МПа (100 кгс/см2)</t>
  </si>
  <si>
    <t>Электрические печи для сушки сварочных материалов с регулированием температуры в пределах от 80 °С до 500 °С</t>
  </si>
  <si>
    <t>Перфораторы: электрические</t>
  </si>
  <si>
    <t>Пресс: гидравлический с электроприводом</t>
  </si>
  <si>
    <t>Молотки при работе от передвижных компрессорных станций: отбойные пневматические</t>
  </si>
  <si>
    <t>Перфораторы: пневматические при работе от передвижных компрессоров</t>
  </si>
  <si>
    <t>Компрессоры самоходные с двигателем внутреннего сгорания давлением 800 кПа (8 ат), производительность 6,3 м3/мин</t>
  </si>
  <si>
    <t>Автогудронаторы 7000 л</t>
  </si>
  <si>
    <t>Компрессоры передвижные с электродвигателем давлением 600 кПа (6 ат), производительность: 0,5 м3/мин</t>
  </si>
  <si>
    <t>Вибратор глубинный</t>
  </si>
  <si>
    <t>Агрегаты шпатлево-окрасочные</t>
  </si>
  <si>
    <t>Полуприцепы общего назначения, грузоподъемность 12 т</t>
  </si>
  <si>
    <t>Станок: сверлильный</t>
  </si>
  <si>
    <t>Трактор с щетками дорожными навесными</t>
  </si>
  <si>
    <t>Люлька</t>
  </si>
  <si>
    <t>Лебедки электрические тяговым усилием до 5,79 кН (0,59 т)</t>
  </si>
  <si>
    <t>Домкраты гидравлические грузоподъемностью 63-100 т</t>
  </si>
  <si>
    <t>Пила: цепная электрическая</t>
  </si>
  <si>
    <t>65.1.03.02-0003</t>
  </si>
  <si>
    <t>Очистительные сооружения поверхностного стока "Озон" для водоочистки: в металлическом корпусе (нержавеющая сталь), производительностью 6,0 л/сек</t>
  </si>
  <si>
    <t>шт.</t>
  </si>
  <si>
    <t>65.1.03.02-0008</t>
  </si>
  <si>
    <t>Очистительные сооружения поверхностного стока для водоочистки в металлическом корпусе, производительность 15,0 л/сек</t>
  </si>
  <si>
    <t>63.1.01.06-0059</t>
  </si>
  <si>
    <t>Электроводонагреватели накопительные вертикальные напольные, объем 1000 л, мощность 90 кВт, размер 900х2200х1210 мм, со ступенчатым включением мощности</t>
  </si>
  <si>
    <t>64.4.03.04-0019</t>
  </si>
  <si>
    <t>Установка приточная: VS-120-R-H/S VTS с системой автоматизации</t>
  </si>
  <si>
    <t>1 компл</t>
  </si>
  <si>
    <t>65.1.03.05-0003</t>
  </si>
  <si>
    <t>Установки фильтрационные удаления из воды бора, объем загрузки 100 л, объем реагентовых баков 150 л</t>
  </si>
  <si>
    <t>65.1.03.05-0005</t>
  </si>
  <si>
    <t>Установки фильтрационные удаления из воды бора, объем загрузки 175 л, объем реагентовых баков 300 л</t>
  </si>
  <si>
    <t>Прайс из СД ОП</t>
  </si>
  <si>
    <t>Мобильный блок фильтрации  БФН-3000</t>
  </si>
  <si>
    <t>Фильтр сетчатый Т40-01-261  Д80 мм</t>
  </si>
  <si>
    <t>Насос вакуумный АВ3 63Д -63 л/с/7,5кВт)) с  электродвигателем</t>
  </si>
  <si>
    <t>шт</t>
  </si>
  <si>
    <t>Автоматика для КЦКП-3,15-У3  (П1)</t>
  </si>
  <si>
    <t>Насос масляный шестеренный,       НМШ-32-19,5 м3/ч/5кВт с электродвигателем</t>
  </si>
  <si>
    <t>Насос масляный шестеренный,         НМШ 80-37,5м3/ч/15кВТ с электродвигателем</t>
  </si>
  <si>
    <t>Кондиционер КЦКП-3,15-У3  (П1)</t>
  </si>
  <si>
    <t>Фильтр воздухоосушительный ФВ2</t>
  </si>
  <si>
    <t>Насос масляный шестеренный,  БШМ-70-4 м3/ч/4кВТ с электродвигателем)</t>
  </si>
  <si>
    <t>Светодиодный светильник ExnRIIT6 УСС 70</t>
  </si>
  <si>
    <t>Счетчик жидкости унифицированный фланцевый  ППО-40( Д40 мм)</t>
  </si>
  <si>
    <t>Насос Wilo Drain TP 65 E 114/11  погружной</t>
  </si>
  <si>
    <t>1 узел</t>
  </si>
  <si>
    <t>Счетчик жидкости лопастной фланцевый  ЛЖ-100 ( Д100 мм )</t>
  </si>
  <si>
    <t>Взрывозащищенный обогреватель ОША-Р-2-F 200 Вт 2ЕхmllТ4Х произв. Ризур взрывозащищенный 2 кВт</t>
  </si>
  <si>
    <t>Светильник светодиодный внутреннего освещения 70 Вт</t>
  </si>
  <si>
    <t>Конвектор Noirot Spot E-3 1500</t>
  </si>
  <si>
    <t>Клапаны противопожарные               КПУ-1Н-О-Н-250х250 с электроприводом МВ220</t>
  </si>
  <si>
    <t>Клапан обратный Клара150х250-Н</t>
  </si>
  <si>
    <t>Материалы</t>
  </si>
  <si>
    <t>06.1.01.05-0035</t>
  </si>
  <si>
    <t>Кирпич керамический одинарный, марка 100, размер 250х120х65 мм</t>
  </si>
  <si>
    <t>1000 шт</t>
  </si>
  <si>
    <t>05.2.02.01-0057</t>
  </si>
  <si>
    <t>Блоки бетонные для стен подвалов полнотелые ФБС24-6-6-Т, бетон B7,5 (М100, объем 0,815 м3, расход арматуры 2,36 кг</t>
  </si>
  <si>
    <t>12.2.05.10-0009</t>
  </si>
  <si>
    <t>Плиты минераловатные "Тех Баттс 100" ROCKWOOL</t>
  </si>
  <si>
    <t>м3</t>
  </si>
  <si>
    <t>07.2.06.06-0091</t>
  </si>
  <si>
    <t>Фасадная панель из оцинкованной стали с покрытием полиэстер</t>
  </si>
  <si>
    <t>м2</t>
  </si>
  <si>
    <t>12.2.05.05-0014</t>
  </si>
  <si>
    <t>Плиты из минеральной ваты повышенной жесткости на синтетическом связующем ППЖ-200</t>
  </si>
  <si>
    <t>08.1.02.03-0041</t>
  </si>
  <si>
    <t>Кронштейн выравнивающий стальной оцинкованный, высота профиля 200 мм, толщина металла 1,2 мм</t>
  </si>
  <si>
    <t>05.1.06.04-1545</t>
  </si>
  <si>
    <t>Плиты перекрытия многопустотные ПК 60.15-8АтVТ-а, бетон B15, объем 1,12 м3, расход арматуры 45,08 кг</t>
  </si>
  <si>
    <t>07.5.01.01-0003</t>
  </si>
  <si>
    <t>Емкости габаритные для хранения жидкостей и газов, без арматуры, поставляемые целиком круглого сечения, масса изделий свыше 3 т</t>
  </si>
  <si>
    <t>т</t>
  </si>
  <si>
    <t>04.3.02.03-0102</t>
  </si>
  <si>
    <t>Состав двухкомпонентный эпоксидный самовыравнивающийся для покрытия пола</t>
  </si>
  <si>
    <t>01.7.19.09-0016</t>
  </si>
  <si>
    <t>Рукав резинотканевый с металлическими спиралями, диаметр 75 мм</t>
  </si>
  <si>
    <t>м</t>
  </si>
  <si>
    <t>04.3.01.12-0003</t>
  </si>
  <si>
    <t>Раствор кладочный, цементно-известковый, М50</t>
  </si>
  <si>
    <t>14.5.04.08-0001</t>
  </si>
  <si>
    <t>Мастика битумная кровельная холодная</t>
  </si>
  <si>
    <t>64.1.02.02-0062</t>
  </si>
  <si>
    <t>Вентиляторы канальные для прямоугольных воздуховодов OSTBERG марки: RK 600х300 F3, производительность 3300 м3/час</t>
  </si>
  <si>
    <t>07.1.01.01-0020</t>
  </si>
  <si>
    <t>Дверь противопожарная металлическая: однопольная ДПМ-01/60, размером 1000х2100 мм</t>
  </si>
  <si>
    <t>08.1.06.01-0011</t>
  </si>
  <si>
    <t>Ворота распашные ВР 3030-УХ Л1</t>
  </si>
  <si>
    <t>18.1.02.01-0202</t>
  </si>
  <si>
    <t>Задвижки параллельные с выдвижным шпинделем 30ч6бр для воды и пара, номинальное давление 1,0 МПа (10 кгс/см2), номинальный диаметр 80 мм, присоединение к трубопроводу фланцевое</t>
  </si>
  <si>
    <t>12.2.05.09-0043</t>
  </si>
  <si>
    <t>Плиты теплоизоляционные из экструзионного вспененного полистирола ПЕНОПЛЭКС-35</t>
  </si>
  <si>
    <t>07.2.03.06-0092</t>
  </si>
  <si>
    <t>Пути подвесных кранов из прокатных двутавров с прямолинейными звеньями типа М</t>
  </si>
  <si>
    <t>07.2.06.03-0116</t>
  </si>
  <si>
    <t>Профиль направляющий, стальной, оцинкованный, для монтажа гипсовых перегородок и подвесных потолков, длина 3 м, сечение 75х40х0,6 мм</t>
  </si>
  <si>
    <t>04.1.02.05-0008</t>
  </si>
  <si>
    <t>Смеси бетонные тяжелого бетона (БСТ), класс В22,5 (М300)</t>
  </si>
  <si>
    <t>07.2.07.12-0012</t>
  </si>
  <si>
    <t>Элементы конструктивные зданий и сооружений с преобладанием гнутосварных профилей и круглых труб, средняя масса сборочной единицы от 0,1 до 0,5 т</t>
  </si>
  <si>
    <t>23.3.03.02-0061</t>
  </si>
  <si>
    <t>Трубы стальные бесшовные горячедеформированные со снятой фаской из стали марок 15, 20, 35, наружный диаметр 89 мм, толщина стенки 3,5 мм</t>
  </si>
  <si>
    <t>12.2.05.05-0039</t>
  </si>
  <si>
    <t>Плиты минераловатные на синтетическом связующем Техно (ТУ 5762-043-17925162-2006), марки: ТЕХНОРУФ Н30</t>
  </si>
  <si>
    <t>05.2.02.01-0038</t>
  </si>
  <si>
    <t>Блоки бетонные для стен подвалов полнотелые ФБС9-6-6-Т, бетон B7,5 (М100, объем 0,293 м3, расход арматуры 1,46 кг</t>
  </si>
  <si>
    <t>01.7.06.03-0021</t>
  </si>
  <si>
    <t>Лента полиэтиленовая с липким слоем А50</t>
  </si>
  <si>
    <t>10 м</t>
  </si>
  <si>
    <t>01.2.01.02-0021</t>
  </si>
  <si>
    <t>Битумы нефтяные модифицированные для кровельных мастик БНМ-55/60</t>
  </si>
  <si>
    <t>08.4.03.01-0011</t>
  </si>
  <si>
    <t>Проволока арматурная из низкоуглеродистой стали Вр-I, диаметр 4 мм</t>
  </si>
  <si>
    <t>07.1.01.01-0004</t>
  </si>
  <si>
    <t>Дверь противопожарная металлическая двупольная ДПМ-02/30, размером 1500х2100 мм</t>
  </si>
  <si>
    <t>08.3.05.05-0053</t>
  </si>
  <si>
    <t>Сталь листовая оцинкованная, толщина 0,7 мм</t>
  </si>
  <si>
    <t>01.2.03.03-0013</t>
  </si>
  <si>
    <t>Мастика битумная кровельная горячая</t>
  </si>
  <si>
    <t>08.4.02.01-0021</t>
  </si>
  <si>
    <t>Сетка арматурная сварная</t>
  </si>
  <si>
    <t>14.3.02.01-0219</t>
  </si>
  <si>
    <t>Краска универсальная, акриловая для внутренних и наружных работ</t>
  </si>
  <si>
    <t>01.7.07.12-0022</t>
  </si>
  <si>
    <t>Пленка полиэтиленовая, толщина 0,2-0,5 мм</t>
  </si>
  <si>
    <t>12.2.03.11-0012</t>
  </si>
  <si>
    <t>Ткань стеклянная изоляционная, плотность 230 г/м2, толщина 0,2 мм</t>
  </si>
  <si>
    <t>04.1.02.05-0029</t>
  </si>
  <si>
    <t>Смеси бетонные тяжелого бетона (БСТ), крупность заполнителя 10 мм, класс В25 (М350)</t>
  </si>
  <si>
    <t>01.7.15.07-0083</t>
  </si>
  <si>
    <t>Дюбель-гвозди, размер 8х100 мм</t>
  </si>
  <si>
    <t>100 шт</t>
  </si>
  <si>
    <t>18.1.02.01-0201</t>
  </si>
  <si>
    <t>Задвижка параллельная с выдвижным шпинделем 30ч6бр, номинальное давление 1,0 МПа (10 кгс/см2), присоединение к трубопроводу фланцевое, номинальный диаметр 50 мм</t>
  </si>
  <si>
    <t>04.3.01.09-0014</t>
  </si>
  <si>
    <t>Раствор готовый кладочный, цементный, М100</t>
  </si>
  <si>
    <t>07.2.03.06-0001</t>
  </si>
  <si>
    <t>Балки поддерживающие и подвески для путей подвесного транспорта из прокатных профилей</t>
  </si>
  <si>
    <t>12.2.05.05-0005</t>
  </si>
  <si>
    <t>Плиты из минеральной ваты, на синтетическом связующем, М-25</t>
  </si>
  <si>
    <t>20.2.10.01-0021</t>
  </si>
  <si>
    <t>Наконечники кабельные для электротехнических установок</t>
  </si>
  <si>
    <t>05.2.02.01-0049</t>
  </si>
  <si>
    <t>Блоки бетонные для стен подвалов полнотелые ФБС12-6-6-Т, бетон B7,5 (М100, объем 0,398 м3, расход арматуры 1,46 кг</t>
  </si>
  <si>
    <t>01.5.02.01-0142</t>
  </si>
  <si>
    <t>Оцинкование</t>
  </si>
  <si>
    <t>11.3.02.02-0004</t>
  </si>
  <si>
    <t>Блок оконный из ПВХ-профилей, глухой, одностворчатый с двухкамерным стеклопакетом (32 мм), площадью до 1,5 м2</t>
  </si>
  <si>
    <t>04.3.01.07-0012</t>
  </si>
  <si>
    <t>Раствор готовый отделочный тяжелый, известковый, состав 1:2,5</t>
  </si>
  <si>
    <t>62.1.02.14-0025</t>
  </si>
  <si>
    <t>Ящики управления, тип: Я 5110 3974, 4074 УХЛ4</t>
  </si>
  <si>
    <t>07.2.07.04-0002</t>
  </si>
  <si>
    <t>Конструкции стальные индивидуальные листовые сварные из стали, толщина 3-10 мм, масса до 0,1 т</t>
  </si>
  <si>
    <t>08.1.02.03-0061</t>
  </si>
  <si>
    <t>Планка начальная из оцинкованной стали с полимерным покрытием</t>
  </si>
  <si>
    <t>08.3.07.01-0044</t>
  </si>
  <si>
    <t>Сталь полосовая: 40х6 мм, марка Ст3сп</t>
  </si>
  <si>
    <t>04.1.02.05-0046</t>
  </si>
  <si>
    <t>Смеси бетонные тяжелого бетона (БСТ), крупность заполнителя 20 мм, класс В25 (М350)</t>
  </si>
  <si>
    <t>18.3.02.02-0009</t>
  </si>
  <si>
    <t>Шкаф пожарный, встроенный закрытый, ШПК-320</t>
  </si>
  <si>
    <t>101-3333</t>
  </si>
  <si>
    <t>Грунтовка: «Ризопокс-1100»</t>
  </si>
  <si>
    <t>101-4135</t>
  </si>
  <si>
    <t>Пленка пароизоляционная ЮТАФОЛ (3-х слойная полиэтиленовая с армированным слоем из полиэтиленовых полос)</t>
  </si>
  <si>
    <t>101-2403</t>
  </si>
  <si>
    <t>Нащельник стальной оцинкованный с покрытием «Полиэстер»</t>
  </si>
  <si>
    <t>п.м</t>
  </si>
  <si>
    <t>201-0843</t>
  </si>
  <si>
    <t>Конструкции стальные индивидуальные: решетчатые сварные массой до 0,1 т</t>
  </si>
  <si>
    <t>101-1857</t>
  </si>
  <si>
    <t>Масло индустриальное И-20А</t>
  </si>
  <si>
    <t>л</t>
  </si>
  <si>
    <t>507-0985</t>
  </si>
  <si>
    <t>Фланцы стальные плоские приварные из стали ВСт3сп2, ВСт3сп3, давлением: 1,0 МПа (10 кгс/см2), диаметром 80 мм</t>
  </si>
  <si>
    <t>301-1794</t>
  </si>
  <si>
    <t>Воздуховоды из оцинкованной стали толщиной 0,7 мм, периметром от 1100 до 1600 мм</t>
  </si>
  <si>
    <t>401-0086</t>
  </si>
  <si>
    <t>Бетон тяжелый, крупность заполнителя: 10 мм, класс В15 (М200)</t>
  </si>
  <si>
    <t>101-1805</t>
  </si>
  <si>
    <t>Гвозди строительные</t>
  </si>
  <si>
    <t>402-0005</t>
  </si>
  <si>
    <t>Раствор готовый кладочный цементный марки 150</t>
  </si>
  <si>
    <t>Конвектор Noirot Spot E-3 2000</t>
  </si>
  <si>
    <t>507-0983</t>
  </si>
  <si>
    <t>Фланцы стальные плоские приварные из стали ВСт3сп2, ВСт3сп3, давлением: 1,0 МПа (10 кгс/см2), диаметром 50 мм</t>
  </si>
  <si>
    <t>38</t>
  </si>
  <si>
    <t>201-0835</t>
  </si>
  <si>
    <t>Подкладки металлические</t>
  </si>
  <si>
    <t>кг</t>
  </si>
  <si>
    <t>Светодиодный светильник IP66 15 Вт</t>
  </si>
  <si>
    <t>410-0054</t>
  </si>
  <si>
    <t>Асфальт литой: для покрытий тротуаров тип II (жесткий)</t>
  </si>
  <si>
    <t>401-0031</t>
  </si>
  <si>
    <t>Бетон тяжелый, крупность заполнителя более 40 мм, класс В30 (М400)</t>
  </si>
  <si>
    <t>301-1470</t>
  </si>
  <si>
    <t>Узлы насосов ручных из стальных водогазопроводных труб с 4-мя сальниковыми кранами и обратным клапаном диаметром 40 мм</t>
  </si>
  <si>
    <t>компл.</t>
  </si>
  <si>
    <t>402-0006</t>
  </si>
  <si>
    <t>Раствор готовый кладочный цементный марки 200</t>
  </si>
  <si>
    <t>101-5104</t>
  </si>
  <si>
    <t>Шланг спиральный OASE зеленый, диаметром 1 1/4"</t>
  </si>
  <si>
    <t>Раствор готовый кладочный цементный марки: 150</t>
  </si>
  <si>
    <t>408-0391</t>
  </si>
  <si>
    <t>Щебень известняковый для строительных работ марки 600 фракции: 5-10 мм</t>
  </si>
  <si>
    <t>101-2409</t>
  </si>
  <si>
    <t>Аквилон из оцинкованной стали с полимерным покрытием</t>
  </si>
  <si>
    <t>101-2404</t>
  </si>
  <si>
    <t>Угол наружный, внутренний из оцинкованной стали с полимерным покрытием</t>
  </si>
  <si>
    <t>101-1691</t>
  </si>
  <si>
    <t>Шурупы-саморезы 4,2х16 мм</t>
  </si>
  <si>
    <t>100 шт.</t>
  </si>
  <si>
    <t>509-1457</t>
  </si>
  <si>
    <t>Щитки осветительные ОЩВ-12 УХЛ4 (Щит аварийного освещения навесной (щит аварийного освещения здания маслоаппаратной DX9))</t>
  </si>
  <si>
    <t>Щитки осветительные ОЩВ-12 УХЛ4 (Щит рабочего освещения и розеточной сети, навесной (щит рабочего освещения и розеточной сети маслоаппаратной DS9))</t>
  </si>
  <si>
    <t>101-1619</t>
  </si>
  <si>
    <t>Сталь круглая углеродистая обыкновенного качества марки ВСт3пс5-1 диаметром 18 мм</t>
  </si>
  <si>
    <t>302-1114</t>
  </si>
  <si>
    <t>Краны проходные сальниковые фланцевые 11Ч8БК для воды, нефти и масла давлением 1 МПа (10 кгс/см2) диаметром 50 мм</t>
  </si>
  <si>
    <t>402-0013</t>
  </si>
  <si>
    <t>Раствор готовый кладочный цементно-известковый марки: 50</t>
  </si>
  <si>
    <t>412-1854</t>
  </si>
  <si>
    <t>Крошка мраморная</t>
  </si>
  <si>
    <t>504-0287</t>
  </si>
  <si>
    <t>Ящики с понижающим трансформатором автомат. выключателем, 12в ЯТП-0,25-3</t>
  </si>
  <si>
    <t>101-0961</t>
  </si>
  <si>
    <t>Закрыватель дверной гидравлический рычажный в алюминиевом корпусе</t>
  </si>
  <si>
    <t>509-5747</t>
  </si>
  <si>
    <t>Щиты распределительные навесные ЩРН-90, 2 двери, размер корпуса 520х680х125 мм (Щит вентиляции, навесной (щит вентиляции маслоаппаратной SD9))</t>
  </si>
  <si>
    <t>Щиты распределительные навесные ЩРН-90, 2 двери, размер корпуса 520х680х125 мм (Щит отопления, навесной (щит отопления маслоаппаратной ST9))</t>
  </si>
  <si>
    <t>113-0505</t>
  </si>
  <si>
    <t>Состав огнезащитный: «Файрекс-600», уплотнительный</t>
  </si>
  <si>
    <t>101-0322</t>
  </si>
  <si>
    <t>Керосин для технических целей марок КТ-1, КТ-2</t>
  </si>
  <si>
    <t>105-0071</t>
  </si>
  <si>
    <t>Шпалы непропитанные для железных дорог: 1 тип</t>
  </si>
  <si>
    <t>101-1712</t>
  </si>
  <si>
    <t>Шпатлевка клеевая</t>
  </si>
  <si>
    <t>301-7663</t>
  </si>
  <si>
    <t>Клапан инфильтрации воздуха КИВ-125</t>
  </si>
  <si>
    <t>101-2066</t>
  </si>
  <si>
    <t>Болты анкерные оцинкованные</t>
  </si>
  <si>
    <t>301-8395</t>
  </si>
  <si>
    <t>Манометр для неагрессивных сред (класс точности 1.5) с резьбовым присоединением марка МП4-У диаметром 160 мм</t>
  </si>
  <si>
    <t>301-5672</t>
  </si>
  <si>
    <t>Дефлекторы вытяжные цилиндрические из листовой грунтованной или оцинкованной стали, серия 5.904-51, диаметр патрубка 200 мм</t>
  </si>
  <si>
    <t>301-2297</t>
  </si>
  <si>
    <t>Узлы прохода вытяжных вентиляционных шахт без клапана УП1, диаметром патрубка 200 мм</t>
  </si>
  <si>
    <t>101-2595</t>
  </si>
  <si>
    <t>Детали стальных трубчатых лесов, укомплектованные пробками, крючками и хомутами, окрашенные</t>
  </si>
  <si>
    <t>Светильник светодиодный внутреннего освещения  18 Вт</t>
  </si>
  <si>
    <t>402-0083</t>
  </si>
  <si>
    <t>Раствор готовый отделочный тяжелый: цементно-известковый 1:1:6</t>
  </si>
  <si>
    <t>408-0021</t>
  </si>
  <si>
    <t>Щебень из природного камня для строительных работ марка: 400, фракция 5(3)-10 мм</t>
  </si>
  <si>
    <t>101-2410</t>
  </si>
  <si>
    <t>Откосная планка шириной 250 мм из оцинкованной стали с полимерным покрытием</t>
  </si>
  <si>
    <t>Шумоглушитель Канал-ГКП-50-30-2</t>
  </si>
  <si>
    <t>101-3036</t>
  </si>
  <si>
    <t>Профилированный настил окрашенный: С21-1000-0,8</t>
  </si>
  <si>
    <t>301-6119</t>
  </si>
  <si>
    <t>Рукава пожарные "СИБТЕКС", диаметром 51 мм</t>
  </si>
  <si>
    <t>204-0020</t>
  </si>
  <si>
    <t>Горячекатаная арматурная сталь периодического профиля класса: А-III, диаметром 8 мм</t>
  </si>
  <si>
    <t>103-0356</t>
  </si>
  <si>
    <t>Трубы стальные бесшовные, горячедеформированные со снятой фаской из стали марок 15, 20, 25, наружным диаметром 57 мм, толщина стенки 3 мм</t>
  </si>
  <si>
    <t>Клапан обратный Клара150х150-Н</t>
  </si>
  <si>
    <t>101-1746</t>
  </si>
  <si>
    <t>Рубероид кровельный с мелкой посыпкой РМ-350</t>
  </si>
  <si>
    <t>402-0012</t>
  </si>
  <si>
    <t>Раствор готовый кладочный цементно-известковый марки: 25</t>
  </si>
  <si>
    <t>101-1518</t>
  </si>
  <si>
    <t>Электроды диаметром: 4 мм Э50А</t>
  </si>
  <si>
    <t>101-0874</t>
  </si>
  <si>
    <t>Сетка тканая с квадратными ячейками № 05: без покрытия</t>
  </si>
  <si>
    <t>302-1202</t>
  </si>
  <si>
    <t>Краны проходные сальниковые фланцевые 11Ч8БК для воды, нефти и масла давлением 1 МПа (10 кгс/см2) диаметром 25 мм</t>
  </si>
  <si>
    <t>302-1305</t>
  </si>
  <si>
    <t>Вентили проходные муфтовые 15Б1БК для воды и пара давлением 1,6 МПа (16 кгс/см2), диаметром 25 мм</t>
  </si>
  <si>
    <t>408-0015</t>
  </si>
  <si>
    <t>Щебень из природного камня для строительных работ марка: 800, фракция 20-40 мм</t>
  </si>
  <si>
    <t>102-0025</t>
  </si>
  <si>
    <t>Бруски обрезные хвойных пород длиной: 4-6,5 м, шириной 75-150 мм, толщиной 40-75 мм, III сорта</t>
  </si>
  <si>
    <t>509-5744</t>
  </si>
  <si>
    <t>Щиты распределительные навесные ЩРН-48, размер корпуса 610х300х125 мм (Шкаф питания маслоаппаратной DC9 навесной, Iн=80А, 800х1000х300мм)</t>
  </si>
  <si>
    <t>301-1464</t>
  </si>
  <si>
    <t>Указатель уровня 12с17бк кранового типа давлением 3,9 Мпа (40 кгс/см2) с водоуказательным стеклом, номер 2</t>
  </si>
  <si>
    <t>401-0085</t>
  </si>
  <si>
    <t>Бетон тяжелый, крупность заполнителя: 10 мм, класс В12,5 (М150)</t>
  </si>
  <si>
    <t>403-0442</t>
  </si>
  <si>
    <t>Перемычка брусковая: прямоугольная объемом до 0,5 м3 из бетона В15 (М200) с расходом арматуры 40 кг/м3</t>
  </si>
  <si>
    <t>101-0951</t>
  </si>
  <si>
    <t>Замок врезной оцинкованный с цилиндровым: механизмом из латуни</t>
  </si>
  <si>
    <t>101-1513</t>
  </si>
  <si>
    <t>Электроды диаметром: 4 мм Э42</t>
  </si>
  <si>
    <t>Шумоглушитель Канал-ГКК-160-600</t>
  </si>
  <si>
    <t>101-0472</t>
  </si>
  <si>
    <t>Краски порошковые: П-ВЛ-212, разных цветов</t>
  </si>
  <si>
    <t>103-0054</t>
  </si>
  <si>
    <t>Трубы стальные сварные водогазопроводные с резьбой оцинкованные обыкновенные, диаметр условного прохода 50 мм, толщина стенки 3,5 мм</t>
  </si>
  <si>
    <t>301-1171</t>
  </si>
  <si>
    <t>Двери стальные для вентиляционных камер: утепленные размером 1250х500 мм</t>
  </si>
  <si>
    <t>301-1684</t>
  </si>
  <si>
    <t>Клапаны обратные подъемные фланцевые 16кч9п для воды и пара давлением 2,5 МПа (25 кгс/м2), диаметром 80 мм</t>
  </si>
  <si>
    <t>302-1318</t>
  </si>
  <si>
    <t>Трубопроводы из стальных электросварных труб с гильзами для отопления и водоснабжения, наружный диаметр: 76 мм, толщина стенки 3,5 мм</t>
  </si>
  <si>
    <t>101-0887</t>
  </si>
  <si>
    <t>Скобяные изделия для блоков входных однопольных</t>
  </si>
  <si>
    <t>113-0028</t>
  </si>
  <si>
    <t>Грунтовка: фосфатирующая ВЛ-02 зеленовато-желтого цвета</t>
  </si>
  <si>
    <t>Клапан обратный Клара150х100-Н</t>
  </si>
  <si>
    <t>101-1616</t>
  </si>
  <si>
    <t>Сталь круглая углеродистая обыкновенного качества марки ВСт3пс5-1 диаметром: 10 мм</t>
  </si>
  <si>
    <t>408-0200</t>
  </si>
  <si>
    <t>Смесь песчано-гравийная природная</t>
  </si>
  <si>
    <t>101-1703</t>
  </si>
  <si>
    <t>Прокладки резиновые (пластина техническая прессованная)</t>
  </si>
  <si>
    <t>101-1596</t>
  </si>
  <si>
    <t>Шкурка шлифовальная двухслойная с зернистостью 40-25</t>
  </si>
  <si>
    <t>204-0100</t>
  </si>
  <si>
    <t>Горячекатаная арматурная сталь класса: А-I, А-II, А-III</t>
  </si>
  <si>
    <t>Шумоглушитель Канал-ГКК-250-600</t>
  </si>
  <si>
    <t>101-0893</t>
  </si>
  <si>
    <t>Скобяные изделия при заполнении отдельными элементами дверей входных в здание: двупольных</t>
  </si>
  <si>
    <t>101-0788</t>
  </si>
  <si>
    <t>Поковки оцинкованные, масса: 2,825 кг</t>
  </si>
  <si>
    <t>999-9950</t>
  </si>
  <si>
    <t>Вспомогательные ненормируемые материальные ресурсы (2% от оплаты труда рабочих)</t>
  </si>
  <si>
    <t>руб.</t>
  </si>
  <si>
    <t>204-0064</t>
  </si>
  <si>
    <t>Детали закладные и накладные изготовленные: с применением сварки, гнутья, сверления (пробивки) отверстий (при наличии одной из этих операций или всего перечня в любых сочетаниях) поставляемые отдельно</t>
  </si>
  <si>
    <t>302-1445</t>
  </si>
  <si>
    <t>Краны пробно-спускные цапковые латунные с прямым спуском 10Б 9бк1 для воды и нефтепродуктов, давлением 1 МПа (10 кгс/см2), диаметром 10 мм</t>
  </si>
  <si>
    <t>101-2412</t>
  </si>
  <si>
    <t>Наличники из оцинкованной стали с полимерным покрытием</t>
  </si>
  <si>
    <t>Алюминиевые решетки АБН         800х150</t>
  </si>
  <si>
    <t>101-0618</t>
  </si>
  <si>
    <t>Мастика тиоколовая строительного назначения, марки: АМ-0,5</t>
  </si>
  <si>
    <t>113-0230</t>
  </si>
  <si>
    <t>Эмаль ХВ-110 зеленая</t>
  </si>
  <si>
    <t>302-1317</t>
  </si>
  <si>
    <t>Трубопроводы из стальных электросварных труб с гильзами для отопления и водоснабжения, наружный диаметр: 57 мм, толщина стенки 3,5 мм</t>
  </si>
  <si>
    <t>Огнетушитель переносной порошковый V=8 кг(ОП-8 (s)</t>
  </si>
  <si>
    <t>302-0010</t>
  </si>
  <si>
    <t>Краны проходные сальниковые муфтовые 11Ч6БК для воды, нефти и масла давлением 1 МПа (10 кгс/см2) диаметром 25 мм</t>
  </si>
  <si>
    <t>301-1682</t>
  </si>
  <si>
    <t>Клапаны обратные подъемные фланцевые 16кч9п для воды и пара давлением 2,5 МПа (25 кгс/м2), диаметром 50 мм</t>
  </si>
  <si>
    <t>507-2386</t>
  </si>
  <si>
    <t>Заглушки эллиптические на Ру 10 МПа (100 кгс/см2) из стали 20, диаметром условного прохода 80 мм, наружным диаметром 89 мм, толщиной стенки 3,5 мм</t>
  </si>
  <si>
    <t>201-0630</t>
  </si>
  <si>
    <t>Упоры тупиков</t>
  </si>
  <si>
    <t>203-0514</t>
  </si>
  <si>
    <t>Щиты: настила</t>
  </si>
  <si>
    <t>507-0980</t>
  </si>
  <si>
    <t>Фланцы стальные плоские приварные из стали ВСт3сп2, ВСт3сп3, давлением 1,0 МПа (10 кгс/см2), диаметром 25 мм</t>
  </si>
  <si>
    <t>301-1201</t>
  </si>
  <si>
    <t>Стволы пожарные ручные марки РС, диаметр 50 мм</t>
  </si>
  <si>
    <t>204-0062</t>
  </si>
  <si>
    <t>Детали закладные и накладные изготовленные: без применения сварки, гнутья, сверления (пробивки) отверстий поставляемые отдельно</t>
  </si>
  <si>
    <t>101-1714</t>
  </si>
  <si>
    <t>Болты с гайками и шайбами строительные</t>
  </si>
  <si>
    <t>113-0246</t>
  </si>
  <si>
    <t>Эмаль ПФ-115 серая</t>
  </si>
  <si>
    <t>401-0067</t>
  </si>
  <si>
    <t>Бетон тяжелый, крупность заполнителя 20 мм, класс В20 (М250)</t>
  </si>
  <si>
    <t>Клапан пожарный  РПТК 50</t>
  </si>
  <si>
    <t>411-0001</t>
  </si>
  <si>
    <t>Вода</t>
  </si>
  <si>
    <t>101-0078</t>
  </si>
  <si>
    <t>Битумы нефтяные строительные кровельные марки: БНК-45/190, БНК-45/180</t>
  </si>
  <si>
    <t>103-2086</t>
  </si>
  <si>
    <t>Трубы стальные бесшовные, холоднодеформированные из стали марок 10, 20, 30, 45 (ГОСТ 8734-75, 8733-74), наружным диаметром 20 мм, толщина стенки 3,0 мм</t>
  </si>
  <si>
    <t>302-1334</t>
  </si>
  <si>
    <t>Краны трехходовые без фланца муфтовые 11Б18бк для воды и пара давлением 1,6 МПа (16 кгс/см2) диаметром 15 мм</t>
  </si>
  <si>
    <t>101-1755</t>
  </si>
  <si>
    <t>Сталь полосовая, марка стали: Ст3сп шириной 50-200 мм толщиной 4-5 мм</t>
  </si>
  <si>
    <t>101-1977</t>
  </si>
  <si>
    <t>507-0995</t>
  </si>
  <si>
    <t>Фланцы стальные плоские приварные из стали ВСт3сп2, ВСт3сп3, давлением 1,6 МПа (16 кгс/см2), диаметром 15 мм</t>
  </si>
  <si>
    <t>204-0022</t>
  </si>
  <si>
    <t>Горячекатаная арматурная сталь периодического профиля класса: А-III, диаметром 12 мм</t>
  </si>
  <si>
    <t>408-0041</t>
  </si>
  <si>
    <t>Щебень из гравия для строительных работ марка 1000, фракция 5(3)-10 мм</t>
  </si>
  <si>
    <t>101-2388</t>
  </si>
  <si>
    <t>Герметик пенополиуретановый (пена монтажная) типа Makrofleks, Soudal в баллонах по 750 мл</t>
  </si>
  <si>
    <t>101-1797</t>
  </si>
  <si>
    <t>Эмульсия битумно-дорожная</t>
  </si>
  <si>
    <t>110-0254</t>
  </si>
  <si>
    <t>Устройство заземляющее низковольтное (Ящик главной заземляющей шины ГЗШ-33)</t>
  </si>
  <si>
    <t>101-0806</t>
  </si>
  <si>
    <t>Проволока сварочная легированная диаметром: 2 мм</t>
  </si>
  <si>
    <t>101-1292</t>
  </si>
  <si>
    <t>Уайт-спирит</t>
  </si>
  <si>
    <t>509-0801</t>
  </si>
  <si>
    <t>Трос стальной</t>
  </si>
  <si>
    <t>401-0027</t>
  </si>
  <si>
    <t>Бетон тяжелый, крупность заполнителя более 40 мм, класс В20 (М250)</t>
  </si>
  <si>
    <t>101-2143</t>
  </si>
  <si>
    <t>Краска</t>
  </si>
  <si>
    <t>408-0101</t>
  </si>
  <si>
    <t>Гравий для строительных работ марка 1000, фракция 5(3)-10 мм</t>
  </si>
  <si>
    <t>101-0324</t>
  </si>
  <si>
    <t>Кислород технический: газообразный</t>
  </si>
  <si>
    <t>201-0777</t>
  </si>
  <si>
    <t>Конструктивные элементы вспомогательного назначения: с преобладанием профильного проката собираемые из двух и более деталей, с отверстиями и без отверстий, соединяемые на сварке</t>
  </si>
  <si>
    <t>302-0008</t>
  </si>
  <si>
    <t>Краны проходные сальниковые муфтовые 11Ч6БК для воды, нефти и масла давлением 1 МПа (10 кгс/см2) диаметром 15 мм</t>
  </si>
  <si>
    <t>111-0087</t>
  </si>
  <si>
    <t>Бирки-оконцеватели</t>
  </si>
  <si>
    <t>101-0888</t>
  </si>
  <si>
    <t>Скобяные изделия для блоков входных дверей в: здание двупольных</t>
  </si>
  <si>
    <t>507-0986</t>
  </si>
  <si>
    <t>Фланцы стальные плоские приварные из стали ВСт3сп2, ВСт3сп3, давлением 1,0 МПа (10 кгс/см2), диаметром 100 мм</t>
  </si>
  <si>
    <t>302-1834</t>
  </si>
  <si>
    <t>Кран шаровой муфтовый 11Б27П1, диаметром 32 мм</t>
  </si>
  <si>
    <t>Раствор готовый кладочный цементный марки: 200</t>
  </si>
  <si>
    <t>101-0795</t>
  </si>
  <si>
    <t>Проволока канатная оцинкованная, диаметром: 3 мм</t>
  </si>
  <si>
    <t>101-1515</t>
  </si>
  <si>
    <t>Электроды диаметром: 4 мм Э46</t>
  </si>
  <si>
    <t>101-0950</t>
  </si>
  <si>
    <t>Замок врезной оцинкованный с цилиндровым: механизмом</t>
  </si>
  <si>
    <t>301-1224</t>
  </si>
  <si>
    <t>Крепления для трубопроводов: кронштейны, планки, хомуты</t>
  </si>
  <si>
    <t>101-1921</t>
  </si>
  <si>
    <t>Пена монтажная: для герметизации стыков в баллончике емкостью 0,85 л</t>
  </si>
  <si>
    <t>101-1929</t>
  </si>
  <si>
    <t>Болты анкерные</t>
  </si>
  <si>
    <t>102-0026</t>
  </si>
  <si>
    <t>Бруски обрезные хвойных пород длиной: 4-6,5 м, шириной 75-150 мм, толщиной 40-75 мм, IV сорта</t>
  </si>
  <si>
    <t>101-1529</t>
  </si>
  <si>
    <t>Электроды диаметром: 6 мм Э42</t>
  </si>
  <si>
    <t>101-1924</t>
  </si>
  <si>
    <t>Электроды диаметром: 4 мм Э42А</t>
  </si>
  <si>
    <t>302-1240</t>
  </si>
  <si>
    <t>Сгоны стальные с муфтой и контргайкой, диаметром: 40 мм</t>
  </si>
  <si>
    <t>509-1441</t>
  </si>
  <si>
    <t>Выключатель одноклавишный для открытой проводки  (Выключатель однополюсный для открытой установки)</t>
  </si>
  <si>
    <t>10 шт.</t>
  </si>
  <si>
    <t>101-1130</t>
  </si>
  <si>
    <t>Прокат тонколистовой горячекатаный в листах с обрезными кромками шириной от 1200 до 1300 мм, толщиной 3,2-3,9 мм, сталь марки: С235</t>
  </si>
  <si>
    <t>101-0595</t>
  </si>
  <si>
    <t>Мастика битумно-латексная кровельная</t>
  </si>
  <si>
    <t>101-0856</t>
  </si>
  <si>
    <t>Рубероид кровельный с пылевидной посыпкой марки РКП-350б</t>
  </si>
  <si>
    <t>301-6103</t>
  </si>
  <si>
    <t>Головка соединительная рукавная ГР-50</t>
  </si>
  <si>
    <t>101-1111</t>
  </si>
  <si>
    <t>Прокат рифленый ромбического рифления, шириной от 1 до 1,9 м из горячекатаных листов с обрезными кромками сталь С235, толщиной: 4 мм</t>
  </si>
  <si>
    <t>507-0982</t>
  </si>
  <si>
    <t>Фланцы стальные плоские приварные из стали ВСт3сп2, ВСт3сп3, давлением 1,0 МПа (10 кгс/см2), диаметром 40 мм</t>
  </si>
  <si>
    <t>301-2025</t>
  </si>
  <si>
    <t>Блочки</t>
  </si>
  <si>
    <t>113-1786</t>
  </si>
  <si>
    <t>Лак битумный: БТ-123</t>
  </si>
  <si>
    <t>203-0511</t>
  </si>
  <si>
    <t>Щиты: из досок толщиной 25 мм</t>
  </si>
  <si>
    <t>101-1519</t>
  </si>
  <si>
    <t>Электроды диаметром: 4 мм Э55</t>
  </si>
  <si>
    <t>101-2907</t>
  </si>
  <si>
    <t>Доски подоконные ПВХ, шириной 350 мм</t>
  </si>
  <si>
    <t>103-2117</t>
  </si>
  <si>
    <t>Трубы стальные бесшовные, холоднодеформированные из стали марок 10, 20, 30, 45 (ГОСТ 8734-75, 8733-74), наружным диаметром 38 мм, толщина стенки 3,0 мм</t>
  </si>
  <si>
    <t>101-0388</t>
  </si>
  <si>
    <t>Краски масляные земляные марки: МА-0115 мумия, сурик железный</t>
  </si>
  <si>
    <t>101-0173</t>
  </si>
  <si>
    <t>Гвозди проволочные оцинкованные для асбестоцементной кровли: 4,5х120 мм</t>
  </si>
  <si>
    <t>503-0482</t>
  </si>
  <si>
    <t>Розетка штепсельная с заземляющим контактом</t>
  </si>
  <si>
    <t>101-2473</t>
  </si>
  <si>
    <t>Растворитель марки: № 648</t>
  </si>
  <si>
    <t>101-3263</t>
  </si>
  <si>
    <t>Масло турбинное</t>
  </si>
  <si>
    <t>103-2108</t>
  </si>
  <si>
    <t>Трубы стальные бесшовные, холоднодеформированные из стали марок 10, 20, 30, 45 (ГОСТ 8734-75, 8733-74), наружным диаметром 32 мм, толщина стенки 3,0 мм</t>
  </si>
  <si>
    <t>101-1561</t>
  </si>
  <si>
    <t>Битумы нефтяные дорожные жидкие, класс: МГ, СГ</t>
  </si>
  <si>
    <t>101-2575</t>
  </si>
  <si>
    <t>Болты с гайками и шайбами для санитарно-технических работ диаметром: 12 мм</t>
  </si>
  <si>
    <t>101-1671</t>
  </si>
  <si>
    <t>Поковки простые строительные (скобы, закрепы, хомуты и т.п.) массой до 1,6 кг</t>
  </si>
  <si>
    <t>103-2100</t>
  </si>
  <si>
    <t>Трубы стальные бесшовные, холоднодеформированные из стали марок 10, 20, 30, 45 (ГОСТ 8734-75, 8733-74), наружным диаметром 27 мм, толщина стенки 3,2 мм</t>
  </si>
  <si>
    <t>401-0066</t>
  </si>
  <si>
    <t>Бетон тяжелый, крупность заполнителя: 20 мм, класс В15 (М200)</t>
  </si>
  <si>
    <t>101-1627</t>
  </si>
  <si>
    <t>Сталь листовая углеродистая обыкновенного качества марки ВСт3пс5 толщиной: 4-6 мм</t>
  </si>
  <si>
    <t>101-0195</t>
  </si>
  <si>
    <t>Гвозди толевые круглые: 3,0х40 мм</t>
  </si>
  <si>
    <t>101-0073</t>
  </si>
  <si>
    <t>Битумы нефтяные строительные марки: БН-90/10</t>
  </si>
  <si>
    <t>411-0041</t>
  </si>
  <si>
    <t>Электроэнергия</t>
  </si>
  <si>
    <t>кВт-ч</t>
  </si>
  <si>
    <t>101-2052</t>
  </si>
  <si>
    <t>Лента бутиловая</t>
  </si>
  <si>
    <t>301-1792</t>
  </si>
  <si>
    <t>Воздуховоды из оцинкованной стали толщиной 0,7 мм, диаметром до 800 мм</t>
  </si>
  <si>
    <t>101-1019</t>
  </si>
  <si>
    <t>Швеллеры № 40 из стали марки: Ст0</t>
  </si>
  <si>
    <t>103-2109</t>
  </si>
  <si>
    <t>Трубы стальные бесшовные, холоднодеформированные из стали марок 10, 20, 30, 45 (ГОСТ 8734-75, 8733-74), наружным диаметром 32 мм, толщина стенки 4,0 мм</t>
  </si>
  <si>
    <t>101-1851</t>
  </si>
  <si>
    <t>Резина прессованная</t>
  </si>
  <si>
    <t>103-1009</t>
  </si>
  <si>
    <t>Фасонные стальные сварные части, диаметр: до 800 мм</t>
  </si>
  <si>
    <t>102-0057</t>
  </si>
  <si>
    <t>Доски обрезные хвойных пород длиной: 4-6,5 м, шириной 75-150 мм, толщиной 32-40 мм, III сорта</t>
  </si>
  <si>
    <t>203-0499</t>
  </si>
  <si>
    <t>Штапик (раскладка), размер 19х19 мм</t>
  </si>
  <si>
    <t>101-1668</t>
  </si>
  <si>
    <t>Рогожа</t>
  </si>
  <si>
    <t>101-2411</t>
  </si>
  <si>
    <t>Водоотлив оконный шириной планки 250 мм из оцинкованной стали с полимерным покрытием</t>
  </si>
  <si>
    <t>101-2278</t>
  </si>
  <si>
    <t>Пропан-бутан, смесь техническая</t>
  </si>
  <si>
    <t>101-2218</t>
  </si>
  <si>
    <t>Сталь тонколистовая углеродистая обыкновенного качества толщиной 1,6-1,7 мм</t>
  </si>
  <si>
    <t>101-0092</t>
  </si>
  <si>
    <t>Болты с шестигранной головкой диаметром резьбы 16 (18) мм</t>
  </si>
  <si>
    <t>101-1680</t>
  </si>
  <si>
    <t>Патроны для строительно-монтажного пистолета</t>
  </si>
  <si>
    <t>1000 шт.</t>
  </si>
  <si>
    <t>101-2594</t>
  </si>
  <si>
    <t>Детали деревянные лесов из пиломатериалов хвойных пород</t>
  </si>
  <si>
    <t>101-1825</t>
  </si>
  <si>
    <t>Олифа натуральная</t>
  </si>
  <si>
    <t>101-2467</t>
  </si>
  <si>
    <t>Растворитель марки: Р-4</t>
  </si>
  <si>
    <t>113-0021</t>
  </si>
  <si>
    <t>Грунтовка: ГФ-021 красно-коричневая</t>
  </si>
  <si>
    <t>101-2789</t>
  </si>
  <si>
    <t>Лента ПСУЛ</t>
  </si>
  <si>
    <t>101-0797</t>
  </si>
  <si>
    <t>Проволока горячекатаная в мотках, диаметром 6,3-6,5 мм</t>
  </si>
  <si>
    <t>101-1602</t>
  </si>
  <si>
    <t>Ацетилен газообразный технический</t>
  </si>
  <si>
    <t>101-1810</t>
  </si>
  <si>
    <t>Винты самонарезающие: для крепления профилированного настила и панелей к несущим конструкциям</t>
  </si>
  <si>
    <t>Добавляется на водонепроницаемость бетона W6 - класс В30 (М400), (1,5%)</t>
  </si>
  <si>
    <t>101-1522</t>
  </si>
  <si>
    <t>Электроды диаметром: 5 мм Э42А</t>
  </si>
  <si>
    <t>101-0796</t>
  </si>
  <si>
    <t>Проволока канатная оцинкованная, диаметром: 5,5 мм</t>
  </si>
  <si>
    <t>113-8029</t>
  </si>
  <si>
    <t>Эмаль ПФ-115 цветная</t>
  </si>
  <si>
    <t>301-0475</t>
  </si>
  <si>
    <t>Крепления для воздуховодов подвески СТД6208, СТД6209, СТД6210</t>
  </si>
  <si>
    <t>101-1705</t>
  </si>
  <si>
    <t>Пакля пропитанная</t>
  </si>
  <si>
    <t>101-0409</t>
  </si>
  <si>
    <t>Краска для наружных работ: коричневая</t>
  </si>
  <si>
    <t>101-2478</t>
  </si>
  <si>
    <t>Лента К226</t>
  </si>
  <si>
    <t>100 м</t>
  </si>
  <si>
    <t>101-0142</t>
  </si>
  <si>
    <t>Дюбели с калиброванной головкой (в обоймах) с цинковым хроматированным покрытием: 3х58,5 мм</t>
  </si>
  <si>
    <t>101-2499</t>
  </si>
  <si>
    <t>Лента изоляционная прорезиненная односторонняя ширина 20 мм, толщина 0,25-0,35 мм</t>
  </si>
  <si>
    <t>102-0061</t>
  </si>
  <si>
    <t>Доски обрезные хвойных пород длиной: 4-6,5 м, шириной 75-150 мм, толщиной 44 мм и более, III сорта</t>
  </si>
  <si>
    <t>101-2039</t>
  </si>
  <si>
    <t>Болты с гайками и шайбами оцинкованные, диаметр: 12 мм</t>
  </si>
  <si>
    <t>101-0605</t>
  </si>
  <si>
    <t>Мастика герметизирующая нетвердеющая: «Гэлан»</t>
  </si>
  <si>
    <t>101-1517</t>
  </si>
  <si>
    <t>Электроды диаметром: 4 мм Э50</t>
  </si>
  <si>
    <t>101-3914</t>
  </si>
  <si>
    <t>Дюбели распорные полипропиленовые</t>
  </si>
  <si>
    <t>408-0122</t>
  </si>
  <si>
    <t>Песок природный для строительных: работ средний</t>
  </si>
  <si>
    <t>101-2091</t>
  </si>
  <si>
    <t>Хомутик</t>
  </si>
  <si>
    <t>101-1597</t>
  </si>
  <si>
    <t>Брезент</t>
  </si>
  <si>
    <t>101-0309</t>
  </si>
  <si>
    <t>Канаты пеньковые пропитанные</t>
  </si>
  <si>
    <t>101-1669</t>
  </si>
  <si>
    <t>Очес льняной</t>
  </si>
  <si>
    <t>113-0226</t>
  </si>
  <si>
    <t>Эмаль ХВ-124 голубая</t>
  </si>
  <si>
    <t>201-0756</t>
  </si>
  <si>
    <t>Отдельные конструктивные элементы зданий и сооружений с преобладанием: горячекатаных профилей, средняя масса сборочной единицы от 0,1 до 0,5 т</t>
  </si>
  <si>
    <t>101-0782</t>
  </si>
  <si>
    <t>Поковки из квадратных заготовок, масса: 1,8 кг</t>
  </si>
  <si>
    <t>101-2038</t>
  </si>
  <si>
    <t>Болты с гайками и шайбами оцинкованные, диаметр: 10 мм</t>
  </si>
  <si>
    <t>509-0090</t>
  </si>
  <si>
    <t>Перемычки гибкие, тип ПГС-50</t>
  </si>
  <si>
    <t>509-0989</t>
  </si>
  <si>
    <t>Шнур асбестовый общего назначения марки: ШАОН диаметром 8-10 мм</t>
  </si>
  <si>
    <t>101-0319</t>
  </si>
  <si>
    <t>Картон строительный: прокладочный марки Б</t>
  </si>
  <si>
    <t>509-1210</t>
  </si>
  <si>
    <t>Вазелин технический</t>
  </si>
  <si>
    <t>101-2054</t>
  </si>
  <si>
    <t>Лента бутиловая диффузионная</t>
  </si>
  <si>
    <t>101-2136</t>
  </si>
  <si>
    <t>Растворитель</t>
  </si>
  <si>
    <t>101-1757</t>
  </si>
  <si>
    <t>Ветошь</t>
  </si>
  <si>
    <t>102-0303</t>
  </si>
  <si>
    <t>Клинья пластиковые монтажные</t>
  </si>
  <si>
    <t>101-0501</t>
  </si>
  <si>
    <t>Лаки канифольные, марки КФ-965</t>
  </si>
  <si>
    <t>203-0512</t>
  </si>
  <si>
    <t>Щиты: из досок толщиной 40 мм</t>
  </si>
  <si>
    <t>104-0102</t>
  </si>
  <si>
    <t>Пакеты прошивные из минваты в оболочке из сетки проволочной тканой с квадратными ячейками общего назначения № 12-1,2, № 10-1,0 (марки 200, толщина слоя минеральной ваты 120 мм)</t>
  </si>
  <si>
    <t>Электроды диаметром 4 мм Э42</t>
  </si>
  <si>
    <t>103-0003</t>
  </si>
  <si>
    <t>Трубы стальные сварные водогазопроводные с резьбой черные легкие (неоцинкованные) диаметр условного прохода: 25 мм, толщина стенки 2,8 мм</t>
  </si>
  <si>
    <t>506-1362</t>
  </si>
  <si>
    <t>Припои оловянно-свинцовые бессурьмянистые марки: ПОС30</t>
  </si>
  <si>
    <t>101-0628</t>
  </si>
  <si>
    <t>Олифа комбинированная, марки: К-3</t>
  </si>
  <si>
    <t>102-0138</t>
  </si>
  <si>
    <t>Доски необрезные хвойных пород длиной: 2-3,75 м, все ширины, толщиной 32-40 мм, IV сорта</t>
  </si>
  <si>
    <t>101-2505</t>
  </si>
  <si>
    <t>Мастика клеящая кумаронокаучуковая КН-3</t>
  </si>
  <si>
    <t>507-0772</t>
  </si>
  <si>
    <t>Соединительная арматура трубопроводов, переход диаметром 50х32 мм</t>
  </si>
  <si>
    <t>102-0023</t>
  </si>
  <si>
    <t>Бруски обрезные хвойных пород длиной: 4-6,5 м, шириной 75-150 мм, толщиной 40-75 мм, I сорта</t>
  </si>
  <si>
    <t>101-1482</t>
  </si>
  <si>
    <t>Шурупы с полукруглой головкой: 5х70 мм</t>
  </si>
  <si>
    <t>101-0179</t>
  </si>
  <si>
    <t>Гвозди строительные с плоской головкой: 1,6x50 мм</t>
  </si>
  <si>
    <t>101-4173</t>
  </si>
  <si>
    <t>Дюбели монтажные 10х130 (10х132, 10х150) мм</t>
  </si>
  <si>
    <t>101-2365</t>
  </si>
  <si>
    <t>Нитки швейные</t>
  </si>
  <si>
    <t>102-0060</t>
  </si>
  <si>
    <t>Доски обрезные хвойных пород длиной: 4-6,5 м, шириной 75-150 мм, толщиной 44 мм и более, II сорта</t>
  </si>
  <si>
    <t>111-0120</t>
  </si>
  <si>
    <t>Рамка для надписей 55х15 мм</t>
  </si>
  <si>
    <t>204-0004</t>
  </si>
  <si>
    <t>Горячекатаная арматурная сталь гладкая класса А-I, диаметром: 12 мм</t>
  </si>
  <si>
    <t>101-2174</t>
  </si>
  <si>
    <t>Шайбы</t>
  </si>
  <si>
    <t>507-0701</t>
  </si>
  <si>
    <t>Трубка полихлорвиниловая</t>
  </si>
  <si>
    <t>508-0097</t>
  </si>
  <si>
    <t>Канат двойной свивки типа ТК, конструкции 6х19(1+6+12)+1 о.с., оцинкованный из проволок марки В, маркировочная группа: 1770 н/мм2, диаметром 5,5 мм</t>
  </si>
  <si>
    <t>101-2040</t>
  </si>
  <si>
    <t>Шайбы стальные</t>
  </si>
  <si>
    <t>Болты с шестигранной головкой диаметром резьбы: 16 (18) мм</t>
  </si>
  <si>
    <t>113-0079</t>
  </si>
  <si>
    <t>Лак БТ-577</t>
  </si>
  <si>
    <t>411-0002</t>
  </si>
  <si>
    <t>Вода водопроводная</t>
  </si>
  <si>
    <t>301-0478</t>
  </si>
  <si>
    <t>Крепления для воздуховодов: хомуты СТД 205</t>
  </si>
  <si>
    <t>102-0008</t>
  </si>
  <si>
    <t>Лесоматериалы круглые хвойных пород для строительства диаметром 14-24 см, длиной 3-6,5 м</t>
  </si>
  <si>
    <t>101-0596</t>
  </si>
  <si>
    <t>Мастика битумно-кукерсольная холодная</t>
  </si>
  <si>
    <t>405-0253</t>
  </si>
  <si>
    <t>Известь строительная: негашеная комовая, сорт I</t>
  </si>
  <si>
    <t>101-2203</t>
  </si>
  <si>
    <t>Дюбели распорные полиэтиленовые: 8х30 мм</t>
  </si>
  <si>
    <t>101-1742</t>
  </si>
  <si>
    <t>Толь с крупнозернистой посыпкой гидроизоляционный марки ТГ-350</t>
  </si>
  <si>
    <t>101-1665</t>
  </si>
  <si>
    <t>Лак электроизоляционный 318</t>
  </si>
  <si>
    <t>101-0116</t>
  </si>
  <si>
    <t>Винты с полукруглой головкой длиной: 55-120 мм</t>
  </si>
  <si>
    <t>101-1483</t>
  </si>
  <si>
    <t>Шурупы с полукруглой головкой: 6х40 мм</t>
  </si>
  <si>
    <t>101-1355</t>
  </si>
  <si>
    <t>Цемент гипсоглиноземистый расширяющийся</t>
  </si>
  <si>
    <t>101-0816</t>
  </si>
  <si>
    <t>Проволока светлая диаметром: 1,1 мм</t>
  </si>
  <si>
    <t>110-0219</t>
  </si>
  <si>
    <t>Гайки установочные заземляющие</t>
  </si>
  <si>
    <t>101-1964</t>
  </si>
  <si>
    <t>Шпагат бумажный</t>
  </si>
  <si>
    <t>113-0077</t>
  </si>
  <si>
    <t>Ксилол нефтяной марки А</t>
  </si>
  <si>
    <t>402-0018</t>
  </si>
  <si>
    <t>Смеси сухие известково-карбонатные штукатурные</t>
  </si>
  <si>
    <t>101-3051</t>
  </si>
  <si>
    <t>Грунтовка полиуретановая КТ пол Праймер ПУ 01</t>
  </si>
  <si>
    <t>101-2488</t>
  </si>
  <si>
    <t>Лента ФУМ</t>
  </si>
  <si>
    <t>509-2160</t>
  </si>
  <si>
    <t>Прокладки паронитовые</t>
  </si>
  <si>
    <t>402-0002</t>
  </si>
  <si>
    <t>Раствор готовый кладочный цементный марки: 50</t>
  </si>
  <si>
    <t>405-0219</t>
  </si>
  <si>
    <t>Гипсовые вяжущие, марка: Г3</t>
  </si>
  <si>
    <t>101-2046</t>
  </si>
  <si>
    <t>Шайбы оцинкованные, диаметр 16 мм</t>
  </si>
  <si>
    <t>101-2050</t>
  </si>
  <si>
    <t>Шайбы оцинкованные, диаметр: 18 мм</t>
  </si>
  <si>
    <t>Приложение № 4</t>
  </si>
  <si>
    <t>Ресурсная модель</t>
  </si>
  <si>
    <t>Наименование разрабатываемого показателя УНЦ — Постоянная часть ПС маслоаппаратная ПС 330 кВ</t>
  </si>
  <si>
    <t>Наименование</t>
  </si>
  <si>
    <t>Сметная стоимость в ценах на 01.01.2023
 (руб.)</t>
  </si>
  <si>
    <t>Удельный вес, 
(в СМР)</t>
  </si>
  <si>
    <t>Удельный вес, % 
(от всего по РМ)</t>
  </si>
  <si>
    <t>Оплата труда рабочих</t>
  </si>
  <si>
    <t>Эксплуатация машин основных</t>
  </si>
  <si>
    <t>Эксплуатация машин прочих</t>
  </si>
  <si>
    <t>ЭКСПЛУАТАЦИЯ МАШИН, ВСЕГО:</t>
  </si>
  <si>
    <t>в том числе зарплата машинистов</t>
  </si>
  <si>
    <t>Материалы основные</t>
  </si>
  <si>
    <t>Материалы прочие</t>
  </si>
  <si>
    <t>МАТЕРИАЛЫ, ВСЕГО:</t>
  </si>
  <si>
    <t>ИТОГО</t>
  </si>
  <si>
    <t>Сметная прибыль, руб.</t>
  </si>
  <si>
    <t>Сметная прибыль, %</t>
  </si>
  <si>
    <t>Накладные расходы, руб.</t>
  </si>
  <si>
    <t>Накладные расходы, %</t>
  </si>
  <si>
    <t>ВСЕГО СМР с НР и СП</t>
  </si>
  <si>
    <t>ВСЕГО стоимость оборудования, в том числе</t>
  </si>
  <si>
    <t>стоимость оборудования технологического</t>
  </si>
  <si>
    <t>ИТОГО (СМР + ОБОРУДОВАНИЕ)</t>
  </si>
  <si>
    <t>ПРОЧ. ЗАТР., УЧТЕННЫЕ ПОКАЗАТЕЛЕМ,  в том числе</t>
  </si>
  <si>
    <t>Временные здания и сооружения - 3,9%</t>
  </si>
  <si>
    <t>Дополнительные затраты при производстве строительно-монтажных работ в зимнее время - 2,1%</t>
  </si>
  <si>
    <t>Пусконаладочные работы</t>
  </si>
  <si>
    <t>Затраты по перевозке работников к месту работы и обратно</t>
  </si>
  <si>
    <t>Затраты, связанные с осуществлением работ вахтовым методом</t>
  </si>
  <si>
    <t>Расходы на командировки рабочих и пусконаладочного персонала, привлекаемых для выполнения строительства</t>
  </si>
  <si>
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</si>
  <si>
    <t>Строительный контроль и содержание службы заказчика - 2,14%</t>
  </si>
  <si>
    <t>Авторский надзор - 0,2%</t>
  </si>
  <si>
    <t>ИТОГО (СМР+ОБОРУДОВАНИЕ+ПРОЧ. ЗАТР., УЧТЕННЫЕ ПОКАЗАТЕЛЕМ)</t>
  </si>
  <si>
    <t>Непредвиденные расходы</t>
  </si>
  <si>
    <t>ВСЕГО:</t>
  </si>
  <si>
    <t>ИТОГО ПОКАЗАТЕЛЬ НА ЕД. ИЗМ.</t>
  </si>
  <si>
    <t>Составил ____________________________  Д.А. Самуйленко</t>
  </si>
  <si>
    <t xml:space="preserve">(должность, подпись, инициалы, фамилия) </t>
  </si>
  <si>
    <t>Проверил ____________________________ А.В. Костянецкая</t>
  </si>
  <si>
    <t>(должность, подпись, инициалы, фамилия)</t>
  </si>
  <si>
    <t>Приложение №5</t>
  </si>
  <si>
    <t>Расчет стоимости СМР и оборудования</t>
  </si>
  <si>
    <t>Наименование разрабатываемого показателя УНЦ</t>
  </si>
  <si>
    <t>Постоянная часть ПС маслоаппаратная ПС 330 кВ</t>
  </si>
  <si>
    <t>Кол-во единиц по проектным данным</t>
  </si>
  <si>
    <t>Удельный вес, %</t>
  </si>
  <si>
    <t>Сметная стоимость в ценах на 01.01.2023 (руб.)</t>
  </si>
  <si>
    <t>на ед. изм.</t>
  </si>
  <si>
    <t>Затраты труда рабочих-строителей</t>
  </si>
  <si>
    <t>Затраты труда рабочих-строителей среднего разряда (3,5)</t>
  </si>
  <si>
    <t>чел.-ч.</t>
  </si>
  <si>
    <t>Итого по разделу "Затраты труда рабочих-строителей"</t>
  </si>
  <si>
    <t>Основные машины и механизмы</t>
  </si>
  <si>
    <t>Итого основные машины и механизмы</t>
  </si>
  <si>
    <t>Итого прочие машины и механизмы</t>
  </si>
  <si>
    <t>Итого по разделу «Машины и механизмы»</t>
  </si>
  <si>
    <t>Основное оборудование</t>
  </si>
  <si>
    <t>68.1.01.01-0010</t>
  </si>
  <si>
    <t>Электронасос центробежный погружной для загрязненных вод, типоразмер ГНОМ 400-32Тр</t>
  </si>
  <si>
    <t>18.2.08.09-1058</t>
  </si>
  <si>
    <t>Фильтры фланцевые чугунные сетчатые, с магнитной вставкой и сливной пробкой, с фланцевым присоединением, номинальное давление 1,6 МПа (16 кгс/см2), номинальный диаметр 350 мм</t>
  </si>
  <si>
    <t>68.2.02.01-0001</t>
  </si>
  <si>
    <t>Насосные установки с одним насосом</t>
  </si>
  <si>
    <t>62.1.02.23-0023</t>
  </si>
  <si>
    <t>Щиты питания автоматики типа ЩА размером 800х600х500 мм</t>
  </si>
  <si>
    <t>Итого основное оборудование</t>
  </si>
  <si>
    <t>Итого прочее оборудование</t>
  </si>
  <si>
    <t>Итого по разделу «Оборудование»</t>
  </si>
  <si>
    <t>в том числе технологическое оборудование</t>
  </si>
  <si>
    <t>Основные материалы</t>
  </si>
  <si>
    <t>14.4.01.09-0314</t>
  </si>
  <si>
    <t>Грунтовка двухкомпонентная на основе эпоксидной смолы, содержащая растворитель, с низкой вязкостью</t>
  </si>
  <si>
    <t>12.1.01.03-0036</t>
  </si>
  <si>
    <t>Пленка пароизоляционная 3-х слойная полиэтиленовая с армированной основой из перехлестнутых полос полиэтилена</t>
  </si>
  <si>
    <t>Итого основные материалы</t>
  </si>
  <si>
    <t>Итого прочие материалы</t>
  </si>
  <si>
    <t>Итого по разделу «Материалы»</t>
  </si>
  <si>
    <t>ИТОГО ПО РМ</t>
  </si>
  <si>
    <t>Накладные расходы</t>
  </si>
  <si>
    <t>Сметная прибыль</t>
  </si>
  <si>
    <t>Итого СМР (с НР и СП)</t>
  </si>
  <si>
    <t>ВСЕГО СМР + ОБОРУДОВАНИЕ</t>
  </si>
  <si>
    <t>1 ПС</t>
  </si>
  <si>
    <r>
      <t xml:space="preserve">Составил </t>
    </r>
    <r>
      <rPr>
        <u/>
        <sz val="10"/>
        <color rgb="FF000000"/>
        <rFont val="Arial"/>
      </rPr>
      <t>______________________     Д.А. Самуйленко</t>
    </r>
  </si>
  <si>
    <r>
      <t xml:space="preserve">Проверил </t>
    </r>
    <r>
      <rPr>
        <u/>
        <sz val="10"/>
        <color rgb="FF000000"/>
        <rFont val="Arial"/>
      </rPr>
      <t>______________________        А.В. Костянецкая</t>
    </r>
  </si>
  <si>
    <t>Приложение №6</t>
  </si>
  <si>
    <t>Расчет стоимости оборудования</t>
  </si>
  <si>
    <t>ИНЖЕНЕРНОЕ ОБОРУДОВАНИЕ</t>
  </si>
  <si>
    <t>2</t>
  </si>
  <si>
    <t>1</t>
  </si>
  <si>
    <t>ИТОГО ИНЖЕНЕРНОЕ ОБОРУДОВАНИЕ</t>
  </si>
  <si>
    <t>ТЕХНОЛОГИЧЕСКОЕ ОБОРУДОВАНИЕ</t>
  </si>
  <si>
    <t>ИТОГО ТЕХНОЛОГИЧЕСКОЕ ОБОРУДОВАНИЕ</t>
  </si>
  <si>
    <t>Всего по разделу «Оборудование»</t>
  </si>
  <si>
    <r>
      <t xml:space="preserve">Составил </t>
    </r>
    <r>
      <rPr>
        <u/>
        <sz val="10"/>
        <color rgb="FF000000"/>
        <rFont val="Arial"/>
      </rPr>
      <t>______________________    Д.А. Самуйленко</t>
    </r>
  </si>
  <si>
    <t>Приложение №7</t>
  </si>
  <si>
    <t>Расчет показателя УНЦ</t>
  </si>
  <si>
    <t>Наименование РМ, входящих в состав показателя</t>
  </si>
  <si>
    <t>Норматив цены на 01.01.2023, тыс.руб.</t>
  </si>
  <si>
    <t>З1 ПС Маслоаппаратная 330 кВ</t>
  </si>
  <si>
    <t>УНЦ постоянная часть</t>
  </si>
  <si>
    <t>Составил ______________________        Д.А. Самуйленко</t>
  </si>
  <si>
    <t>Проверил ______________________       М.С. Колотиевская</t>
  </si>
  <si>
    <t>Приложение № 10</t>
  </si>
  <si>
    <t>Используемые индексы изменений сметной стоимости и нормы сопутствующих затрат</t>
  </si>
  <si>
    <t>Наименование индекса / норм сопутствующих затрат</t>
  </si>
  <si>
    <t>Дата применения и обоснование индекса / норм сопутствующих затрат</t>
  </si>
  <si>
    <t>Размер индекса / норма сопутствующих затрат</t>
  </si>
  <si>
    <t xml:space="preserve">Индекс изменения сметной стоимости на 1 квартал 2023 года. ОЗП </t>
  </si>
  <si>
    <t>Письмо Минстроя России от 30.03.2023г. №17106-ИФ/09  прил.1</t>
  </si>
  <si>
    <t>Индекс изменения сметной стоимости на 1 квартал 2023 года. ЭМ</t>
  </si>
  <si>
    <t>Индекс изменения сметной стоимости на 1 квартал 2023 года. МАТ</t>
  </si>
  <si>
    <t>Индекс изменения сметной стоимости на 1 квартал 2023 года. ОБ</t>
  </si>
  <si>
    <t>Письмо Минстроя России от 23.02.2023г. №9791-ИФ/09 прил.6</t>
  </si>
  <si>
    <t>Временные здания и сооружения</t>
  </si>
  <si>
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</si>
  <si>
    <t>Дополнительные затраты при производстве строительно-монтажных работ в зимнее время</t>
  </si>
  <si>
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</si>
  <si>
    <t>Строительный контроль</t>
  </si>
  <si>
    <t>Постановление Правительства РФ от 21.06.10 г. № 468</t>
  </si>
  <si>
    <t>Приказ от 4.08.2020 № 421/пр п.173</t>
  </si>
  <si>
    <t>Приказ от 4.08.2020 № 421/пр п.179</t>
  </si>
  <si>
    <r>
      <t xml:space="preserve">Составил </t>
    </r>
    <r>
      <rPr>
        <u/>
        <sz val="10"/>
        <color rgb="FF000000"/>
        <rFont val="Arial"/>
      </rPr>
      <t>______________________        Е.А. Князева</t>
    </r>
  </si>
  <si>
    <r>
      <t>Расчет размера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р.тек.</t>
    </r>
    <r>
      <rPr>
        <b/>
        <sz val="12"/>
        <color rgb="FF000000"/>
        <rFont val="Times New Roman"/>
      </rPr>
      <t>)</t>
    </r>
  </si>
  <si>
    <t>Составлен в уровне цен на 01.01.2023 г.</t>
  </si>
  <si>
    <t>Наименование элемента</t>
  </si>
  <si>
    <t>Обозначение</t>
  </si>
  <si>
    <t>Формула</t>
  </si>
  <si>
    <t>Величина элемента</t>
  </si>
  <si>
    <t>Наименования обосновывающих документов</t>
  </si>
  <si>
    <t>1.1</t>
  </si>
  <si>
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</si>
  <si>
    <r>
      <t>С</t>
    </r>
    <r>
      <rPr>
        <vertAlign val="subscript"/>
        <sz val="12"/>
        <color rgb="FF000000"/>
        <rFont val="Times New Roman"/>
      </rPr>
      <t>1ср</t>
    </r>
  </si>
  <si>
    <t>-</t>
  </si>
  <si>
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</si>
  <si>
    <t>1.2</t>
  </si>
  <si>
    <t>Среднегодовое нормативное число часов работы одного рабочего в месяц, часы (ч.)</t>
  </si>
  <si>
    <r>
      <t>t</t>
    </r>
    <r>
      <rPr>
        <vertAlign val="subscript"/>
        <sz val="12"/>
        <color rgb="FF000000"/>
        <rFont val="Times New Roman"/>
      </rPr>
      <t>ср</t>
    </r>
  </si>
  <si>
    <t>1973ч/12мес.</t>
  </si>
  <si>
    <t>Производственный календарь 2023 год
(40-часов.неделя)</t>
  </si>
  <si>
    <t>1.3</t>
  </si>
  <si>
    <t>Коэффициент увеличения</t>
  </si>
  <si>
    <t>Кув</t>
  </si>
  <si>
    <t>1.4</t>
  </si>
  <si>
    <t>Средний разряд работ</t>
  </si>
  <si>
    <t>РТМ</t>
  </si>
  <si>
    <t>1.5</t>
  </si>
  <si>
    <t>Тарифный коэффициент среднего разряда работ</t>
  </si>
  <si>
    <r>
      <t>К</t>
    </r>
    <r>
      <rPr>
        <vertAlign val="subscript"/>
        <sz val="12"/>
        <color rgb="FF000000"/>
        <rFont val="Times New Roman"/>
      </rPr>
      <t>Т</t>
    </r>
  </si>
  <si>
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</si>
  <si>
    <t>1.6</t>
  </si>
  <si>
    <t>Коэффициент инфляции, определяемый поквартально</t>
  </si>
  <si>
    <r>
      <t>К</t>
    </r>
    <r>
      <rPr>
        <vertAlign val="subscript"/>
        <sz val="12"/>
        <color rgb="FF000000"/>
        <rFont val="Times New Roman"/>
      </rPr>
      <t>инф</t>
    </r>
  </si>
  <si>
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</si>
  <si>
    <t>1.7</t>
  </si>
  <si>
    <r>
      <t>Размер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р.тек.</t>
    </r>
    <r>
      <rPr>
        <b/>
        <sz val="12"/>
        <color rgb="FF000000"/>
        <rFont val="Times New Roman"/>
      </rPr>
      <t>), руб/чел.-ч</t>
    </r>
  </si>
  <si>
    <r>
      <t>ФОТ</t>
    </r>
    <r>
      <rPr>
        <vertAlign val="subscript"/>
        <sz val="12"/>
        <color rgb="FF000000"/>
        <rFont val="Times New Roman"/>
      </rPr>
      <t>р.тек.</t>
    </r>
  </si>
  <si>
    <r>
      <t>(С</t>
    </r>
    <r>
      <rPr>
        <vertAlign val="subscript"/>
        <sz val="12"/>
        <color rgb="FF000000"/>
        <rFont val="Times New Roman"/>
      </rPr>
      <t>1ср</t>
    </r>
    <r>
      <rPr>
        <sz val="12"/>
        <color rgb="FF000000"/>
        <rFont val="Times New Roman"/>
      </rPr>
      <t>/t</t>
    </r>
    <r>
      <rPr>
        <vertAlign val="subscript"/>
        <sz val="12"/>
        <color rgb="FF000000"/>
        <rFont val="Times New Roman"/>
      </rPr>
      <t>ср</t>
    </r>
    <r>
      <rPr>
        <sz val="12"/>
        <color rgb="FF000000"/>
        <rFont val="Times New Roman"/>
      </rPr>
      <t>*К</t>
    </r>
    <r>
      <rPr>
        <vertAlign val="subscript"/>
        <sz val="12"/>
        <color rgb="FF000000"/>
        <rFont val="Times New Roman"/>
      </rPr>
      <t>Т</t>
    </r>
    <r>
      <rPr>
        <sz val="12"/>
        <color rgb="FF000000"/>
        <rFont val="Times New Roman"/>
      </rPr>
      <t>*Т*Кув)*К</t>
    </r>
    <r>
      <rPr>
        <vertAlign val="subscript"/>
        <sz val="12"/>
        <color rgb="FF000000"/>
        <rFont val="Times New Roman"/>
      </rPr>
      <t>инф</t>
    </r>
  </si>
  <si>
    <t>Методика расчета индексов изменения сметной стоимости строительства, утвержденной приказом Минстроя России от 05.06.2019 №326/пр, п.31</t>
  </si>
  <si>
    <t>Приложение 6. Расчет стоимости прочих работ и затрат</t>
  </si>
  <si>
    <t>Обоснование</t>
  </si>
  <si>
    <t>Наименование норм затрат</t>
  </si>
  <si>
    <t>Норма, %</t>
  </si>
  <si>
    <t>Сметная стоимость в ценах на 01.01.2000 (тыс. руб.)</t>
  </si>
  <si>
    <t>Прочие</t>
  </si>
  <si>
    <t>Всего, тыс. руб.</t>
  </si>
  <si>
    <t xml:space="preserve">п.22 Приложения №1 Методики 332/пр от 19.06.2020  </t>
  </si>
  <si>
    <t>Затраты на строительство временных титульных зданий и сооружений</t>
  </si>
  <si>
    <t>п.37 (III температурная зона прил.4 п.54) Приложение №1 Методики 325/пр от 25.05.2021</t>
  </si>
  <si>
    <t xml:space="preserve"> </t>
  </si>
  <si>
    <t>Приказ ОАО "ФСК ЕЭС"№725 от 26.11.12, п.5.2.6</t>
  </si>
  <si>
    <t>Стоимость выполнения пусконаладочных работ</t>
  </si>
  <si>
    <t>%  от МР +ОБ</t>
  </si>
  <si>
    <t>Затраты на осуществление строительного контроля - 2,14% от итога гл.1-9 ССРСС</t>
  </si>
  <si>
    <t>Расчёт по объекту-представителю</t>
  </si>
  <si>
    <t>Стоимость ПИР</t>
  </si>
  <si>
    <t>% от СМР</t>
  </si>
  <si>
    <t>Стоимость проведения экспертизы проектной документации и результатов инженерных изысканий (включая проверку достоверности определения сметной стоимости)</t>
  </si>
  <si>
    <t>Итого по гл. 2-12</t>
  </si>
  <si>
    <t>Методика, утвержденная Приказом Минстроя России №421/пр от 04.08.2020 г. п.179 б</t>
  </si>
  <si>
    <t>Всего:</t>
  </si>
  <si>
    <t>Составил ____________________________________________</t>
  </si>
  <si>
    <t xml:space="preserve">                         (должность, подпись, инициалы, фамилия)</t>
  </si>
  <si>
    <t>Проверил ____________________________________________</t>
  </si>
  <si>
    <t xml:space="preserve">                        (должность, подпись, инициалы, фамилия)</t>
  </si>
  <si>
    <t>Приложение №1</t>
  </si>
  <si>
    <t>Расчет среднего удельного веса пуско-наладочных работ от стоимости монтажных работ и оборудования по объектам-аналогам для разработки показателей НЦС КЛ 0,4-500 кВ</t>
  </si>
  <si>
    <t>№/п/п</t>
  </si>
  <si>
    <t>Класс напряжения</t>
  </si>
  <si>
    <t>Наименование объектов-аналогов</t>
  </si>
  <si>
    <t>Стоимость объекта-аналога по заключению (ССР) в базисном уровне цен, тыс.руб.</t>
  </si>
  <si>
    <t>Стоимость объекта-аналога по заключению (ССР) в текущем уровне цен, без НДС, тыс.руб.</t>
  </si>
  <si>
    <t>ПНР, относящиеся к Показателю НЦС</t>
  </si>
  <si>
    <t>Стоимость по гл. 2-7 ССР*</t>
  </si>
  <si>
    <t>в том числе</t>
  </si>
  <si>
    <t>Прочие работы*</t>
  </si>
  <si>
    <t>Общая сметная стоимость по ССР</t>
  </si>
  <si>
    <t>(от выделенной стоимости монтажных работ и оборудования Показателя НЦС пропорционально удельному весу ПНР от стоимости монтажных работ и оборудования по итогам глав 2–7 ССР объекта-аналога в текущем уровне цен)</t>
  </si>
  <si>
    <t>ПНР</t>
  </si>
  <si>
    <t>%</t>
  </si>
  <si>
    <t>10 кВ</t>
  </si>
  <si>
    <t>КТПБ, КЛ 10 кВ от ТП 2661 до проектируемой КТПБ, пункт учета электроэнергии в проектируемой КТПБ ЦРЭС, реконструкция оборудования ТП 2661 (инв. №57934) для объектов, расположенных по адресам: г. Челябинск, ул. Чайковского, 181, г. Челябинск, пересечение ул. Чайковскоо - Бр. Кашириных, кадастровый номер участка: 74:36:0604020:21</t>
  </si>
  <si>
    <t>Строительство двух КЛ-10 кВ с РП-10 кВ от РУ-10 кВ ПС 110/10 кВ "Посоп" для электроснабжения футбольного стадиона "Мордовия Арена". КАБЕЛЬНАЯ ЛИНИЯ</t>
  </si>
  <si>
    <t>35 кВ</t>
  </si>
  <si>
    <t>Строительство КЛ 35 кВ от ПС№165 до КТПМ в районе РП 1895</t>
  </si>
  <si>
    <t>Строительство КЛ-35 кВ Приморская - 1,2,3,6 (1 этап)</t>
  </si>
  <si>
    <t>110 кВ</t>
  </si>
  <si>
    <t>ПС 110 кВ "Шушары" (Строительство ПС 110/10кВ Шушары с установкой силовых трансформаторов мощностью 2х63 МВА, строительство КЛ 110кВ протяженностью 6,6 км)</t>
  </si>
  <si>
    <t>Строительство заходов КЛ 110 кВ на ПС № 401 Шоссейная (ориентировочная протяженность 6,3 км)</t>
  </si>
  <si>
    <t>330 кВ</t>
  </si>
  <si>
    <t>«Строительство КВЛ Ленинградская АЭС-2 – Пулковская – Южная. Корректировка»</t>
  </si>
  <si>
    <t>Итого удельный вес в стоимости МР+ ОБР, %</t>
  </si>
  <si>
    <t>* - только стоимость работ и затрат по КЛ</t>
  </si>
  <si>
    <t>Индексы изменения сметной стоимости по ССР объекта-аналога</t>
  </si>
  <si>
    <t>Объект 1</t>
  </si>
  <si>
    <t>Объект 2</t>
  </si>
  <si>
    <t>Объект 3</t>
  </si>
  <si>
    <t>Объект 4</t>
  </si>
  <si>
    <t>Объект 5</t>
  </si>
  <si>
    <t>Объект 6</t>
  </si>
  <si>
    <t>Объект 7</t>
  </si>
  <si>
    <t>СМР</t>
  </si>
  <si>
    <t>Ленинградская обл.</t>
  </si>
  <si>
    <t>г. Санкт -Петербург</t>
  </si>
  <si>
    <t>Оборуд.</t>
  </si>
  <si>
    <t>Проектные работы</t>
  </si>
  <si>
    <t>Изыскат. работы</t>
  </si>
  <si>
    <t>Сводная таблица стоимости проектных, изыскательских работ и затрат на проведение экспертизы</t>
  </si>
  <si>
    <t>Наименование объектов</t>
  </si>
  <si>
    <t>Уровень цен</t>
  </si>
  <si>
    <t>Стоимость объекта по ССР/заключению экспертизы в текущем уровне цен, без НДС, тыс.руб.</t>
  </si>
  <si>
    <t>Удельный вес в стоимости СМР,%</t>
  </si>
  <si>
    <t>Общая сметная стоимость по ССР/заключению экспертизы</t>
  </si>
  <si>
    <t>Стоимость по гл. 2-7 ССР</t>
  </si>
  <si>
    <t>ПИР</t>
  </si>
  <si>
    <t>Проектные работы (стадия П)</t>
  </si>
  <si>
    <t>Проектные работы (стадия Р)</t>
  </si>
  <si>
    <t>Изыскательские работы</t>
  </si>
  <si>
    <t>Стоимость экспертизы ПД</t>
  </si>
  <si>
    <t>Итого ПИР+экспертиза</t>
  </si>
  <si>
    <t>(гр.9/(гр.6+гр.7)</t>
  </si>
  <si>
    <t>(гр.10/(гр.6+гр.7)</t>
  </si>
  <si>
    <t>(гр.11/(гр.6+гр.7)</t>
  </si>
  <si>
    <t>(Прил.1.1/
(гр.6+гр.7)</t>
  </si>
  <si>
    <t>(гр.12+гр.13+гр.14+гр.15)</t>
  </si>
  <si>
    <t>10кВ</t>
  </si>
  <si>
    <t>в текущем уровне цен 2 кв. 2018 г.</t>
  </si>
  <si>
    <t>в базисном уровне цен 01.01.2000 г.</t>
  </si>
  <si>
    <t>АО "Янтарьэнерго"
Мероприятия по обеспечению электроснабжения потребителей на российской территории Куршской косы от энергосистемы Калининградской области: Строительство ПС-1 15/10 кВ в п. Рыбачий с установкой двух трансформаторов 2х2500 кВА, ЗРУ 15 кВ, ЗРУ 10 кВ; Строительство ПС-2 10 кВ в п. Морское с установкой двух трансформаторов 2х630 кВА, ЗРУ 10 кВ; Реконструкция ПС 15 кВ В-20 в п. Лесной с заменой выключателей на вакуумные; Установка 2 реклоузеров 10 кВ; Строительство КЛ-15 кВ ПС О-10 Зеленоградск - ПС В-20 п. Лесной протяженностью 12,3 км, КЛ-15 кВ ПС В-20 п. Лесной – ПС-1 п. Рыбачий протяженностью 24,8 км, КЛ-10 кВ протяженностью 20,9 км</t>
  </si>
  <si>
    <t>в текущем уровне цен 2 кв. 2019 г.</t>
  </si>
  <si>
    <t>«Строительство двух КЛ 110 кВ "Джемете -Пионерская" с установкой ячеек 110 кВ на ПС 110 кВ "Джемете"»</t>
  </si>
  <si>
    <t>в текущем уровне цен 4 кв. 2016 г.</t>
  </si>
  <si>
    <t>в текущем уровне цен 2 кв. 2017 г.</t>
  </si>
  <si>
    <t>Итого удельный вес в стоимости СМР, %</t>
  </si>
  <si>
    <t xml:space="preserve">Индексы изменения сметной стоимости по ССР </t>
  </si>
  <si>
    <t>Письмо Минстроя России № 41965-ХМ/09 от 09.12.2016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</si>
</sst>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-* #,##0\ _₽_-;\-* #,##0\ _₽_-;_-* &quot;-&quot;??\ _₽_-;_-@_-"/>
    <numFmt numFmtId="165" formatCode="_-* #,##0.00_-;\-* #,##0.00_-;_-* &quot;-&quot;??_-;_-@_-"/>
    <numFmt numFmtId="166" formatCode="0.0000"/>
    <numFmt numFmtId="167" formatCode="#,##0.0000"/>
    <numFmt numFmtId="168" formatCode="#,##0.0"/>
    <numFmt numFmtId="169" formatCode="#,##0.000"/>
  </numFmts>
  <fonts count="30" x14ac:knownFonts="1">
    <font>
      <sz val="11"/>
      <color rgb="FF000000"/>
      <name val="Calibri"/>
    </font>
    <font>
      <sz val="10"/>
      <color rgb="FF000000"/>
      <name val="Arial"/>
    </font>
    <font>
      <b/>
      <sz val="10"/>
      <color rgb="FF000000"/>
      <name val="Arial"/>
    </font>
    <font>
      <sz val="8"/>
      <color rgb="FF000000"/>
      <name val="Arial"/>
    </font>
    <font>
      <sz val="11"/>
      <color rgb="FF000000"/>
      <name val="Arial"/>
    </font>
    <font>
      <i/>
      <sz val="8"/>
      <color rgb="FFFF0000"/>
      <name val="Arial"/>
    </font>
    <font>
      <i/>
      <sz val="8"/>
      <color rgb="FF000000"/>
      <name val="Arial"/>
    </font>
    <font>
      <i/>
      <sz val="11"/>
      <color rgb="FF000000"/>
      <name val="Arial"/>
    </font>
    <font>
      <sz val="9"/>
      <color rgb="FF000000"/>
      <name val="Arial"/>
    </font>
    <font>
      <sz val="18"/>
      <color rgb="FF000000"/>
      <name val="Arial"/>
    </font>
    <font>
      <b/>
      <sz val="9"/>
      <color rgb="FFFF0000"/>
      <name val="Arial"/>
    </font>
    <font>
      <i/>
      <sz val="10"/>
      <color rgb="FF000000"/>
      <name val="Arial"/>
    </font>
    <font>
      <b/>
      <sz val="9"/>
      <color rgb="FF000000"/>
      <name val="Arial"/>
    </font>
    <font>
      <sz val="11"/>
      <color rgb="FFFF0000"/>
      <name val="Calibri"/>
    </font>
    <font>
      <b/>
      <sz val="11"/>
      <color rgb="FF000000"/>
      <name val="Calibri"/>
    </font>
    <font>
      <sz val="12"/>
      <color rgb="FF000000"/>
      <name val="Calibri"/>
    </font>
    <font>
      <sz val="12"/>
      <color rgb="FF000000"/>
      <name val="Times New Roman"/>
    </font>
    <font>
      <u/>
      <sz val="12"/>
      <color rgb="FF0563C1"/>
      <name val="Times New Roman"/>
    </font>
    <font>
      <b/>
      <sz val="12"/>
      <color rgb="FF000000"/>
      <name val="Times New Roman"/>
    </font>
    <font>
      <sz val="14"/>
      <color rgb="FF000000"/>
      <name val="Times New Roman"/>
    </font>
    <font>
      <sz val="10"/>
      <color rgb="FF000000"/>
      <name val="Times New Roman"/>
    </font>
    <font>
      <sz val="12"/>
      <color rgb="FFFF0000"/>
      <name val="Times New Roman"/>
    </font>
    <font>
      <b/>
      <sz val="14"/>
      <color rgb="FF000000"/>
      <name val="Times New Roman"/>
    </font>
    <font>
      <i/>
      <sz val="11"/>
      <color rgb="FF000000"/>
      <name val="Calibri"/>
    </font>
    <font>
      <b/>
      <sz val="14"/>
      <color rgb="FF000000"/>
      <name val="Calibri"/>
    </font>
    <font>
      <u/>
      <sz val="10"/>
      <color rgb="FF000000"/>
      <name val="Arial"/>
    </font>
    <font>
      <b/>
      <vertAlign val="subscript"/>
      <sz val="12"/>
      <color rgb="FF000000"/>
      <name val="Times New Roman"/>
    </font>
    <font>
      <vertAlign val="subscript"/>
      <sz val="12"/>
      <color rgb="FF000000"/>
      <name val="Times New Roman"/>
    </font>
    <font>
      <sz val="9"/>
      <color rgb="FF000000"/>
      <name val="Tahoma"/>
    </font>
    <font>
      <b/>
      <sz val="9"/>
      <color rgb="FF000000"/>
      <name val="Tahoma"/>
    </font>
  </fonts>
  <fills count="6">
    <fill>
      <patternFill patternType="none"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32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vertical="center" wrapText="1"/>
    </xf>
    <xf numFmtId="0" fontId="3" fillId="0" borderId="0" xfId="0" applyFont="1"/>
    <xf numFmtId="0" fontId="4" fillId="0" borderId="0" xfId="0" applyFont="1"/>
    <xf numFmtId="0" fontId="5" fillId="0" borderId="0" xfId="0" applyFont="1"/>
    <xf numFmtId="4" fontId="5" fillId="0" borderId="0" xfId="0" applyNumberFormat="1" applyFont="1" applyAlignment="1">
      <alignment vertical="center"/>
    </xf>
    <xf numFmtId="10" fontId="6" fillId="0" borderId="0" xfId="0" applyNumberFormat="1" applyFont="1" applyAlignment="1">
      <alignment vertical="center"/>
    </xf>
    <xf numFmtId="10" fontId="1" fillId="0" borderId="1" xfId="0" applyNumberFormat="1" applyFont="1" applyBorder="1" applyAlignment="1">
      <alignment horizontal="center" vertical="center" wrapText="1"/>
    </xf>
    <xf numFmtId="10" fontId="5" fillId="0" borderId="0" xfId="0" applyNumberFormat="1" applyFont="1" applyAlignment="1">
      <alignment vertical="center"/>
    </xf>
    <xf numFmtId="4" fontId="5" fillId="0" borderId="0" xfId="0" applyNumberFormat="1" applyFont="1" applyAlignment="1">
      <alignment horizontal="right" vertical="center"/>
    </xf>
    <xf numFmtId="0" fontId="7" fillId="0" borderId="0" xfId="0" applyFont="1"/>
    <xf numFmtId="0" fontId="6" fillId="0" borderId="0" xfId="0" applyFont="1"/>
    <xf numFmtId="10" fontId="6" fillId="0" borderId="0" xfId="0" applyNumberFormat="1" applyFont="1"/>
    <xf numFmtId="4" fontId="6" fillId="0" borderId="0" xfId="0" applyNumberFormat="1" applyFont="1"/>
    <xf numFmtId="4" fontId="3" fillId="0" borderId="0" xfId="0" applyNumberFormat="1" applyFont="1"/>
    <xf numFmtId="0" fontId="8" fillId="0" borderId="0" xfId="0" applyFont="1"/>
    <xf numFmtId="0" fontId="3" fillId="0" borderId="0" xfId="0" applyFont="1" applyAlignment="1">
      <alignment vertical="top"/>
    </xf>
    <xf numFmtId="4" fontId="1" fillId="0" borderId="1" xfId="0" applyNumberFormat="1" applyFont="1" applyBorder="1" applyAlignment="1">
      <alignment horizontal="right" vertical="center" wrapText="1"/>
    </xf>
    <xf numFmtId="0" fontId="3" fillId="0" borderId="0" xfId="0" applyFont="1" applyAlignment="1">
      <alignment vertical="center"/>
    </xf>
    <xf numFmtId="0" fontId="2" fillId="0" borderId="0" xfId="0" applyFont="1"/>
    <xf numFmtId="0" fontId="2" fillId="0" borderId="0" xfId="0" applyFont="1" applyAlignment="1">
      <alignment horizontal="center" vertical="center" wrapText="1"/>
    </xf>
    <xf numFmtId="0" fontId="9" fillId="0" borderId="0" xfId="0" applyFont="1"/>
    <xf numFmtId="164" fontId="1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vertical="center" wrapText="1"/>
    </xf>
    <xf numFmtId="164" fontId="1" fillId="0" borderId="1" xfId="0" applyNumberFormat="1" applyFont="1" applyBorder="1" applyAlignment="1">
      <alignment horizontal="left" vertical="center" wrapText="1"/>
    </xf>
    <xf numFmtId="164" fontId="1" fillId="0" borderId="1" xfId="0" applyNumberFormat="1" applyFont="1" applyBorder="1" applyAlignment="1">
      <alignment horizontal="right" vertical="center" wrapText="1"/>
    </xf>
    <xf numFmtId="4" fontId="8" fillId="0" borderId="0" xfId="0" applyNumberFormat="1" applyFont="1" applyAlignment="1">
      <alignment horizontal="center" vertical="center"/>
    </xf>
    <xf numFmtId="0" fontId="10" fillId="0" borderId="0" xfId="0" applyFont="1" applyAlignment="1">
      <alignment vertical="center"/>
    </xf>
    <xf numFmtId="4" fontId="10" fillId="0" borderId="0" xfId="0" applyNumberFormat="1" applyFont="1" applyAlignment="1">
      <alignment vertical="center"/>
    </xf>
    <xf numFmtId="0" fontId="11" fillId="0" borderId="1" xfId="0" applyFont="1" applyBorder="1" applyAlignment="1">
      <alignment horizontal="right" vertical="center" wrapText="1"/>
    </xf>
    <xf numFmtId="0" fontId="12" fillId="0" borderId="0" xfId="0" applyFont="1"/>
    <xf numFmtId="9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right" vertical="center" wrapText="1"/>
    </xf>
    <xf numFmtId="16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right" vertical="center" wrapText="1"/>
    </xf>
    <xf numFmtId="4" fontId="1" fillId="0" borderId="0" xfId="0" applyNumberFormat="1" applyFont="1" applyAlignment="1">
      <alignment horizontal="right" vertical="center" wrapText="1"/>
    </xf>
    <xf numFmtId="0" fontId="1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3" fillId="0" borderId="0" xfId="0" applyFont="1"/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4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13" fillId="0" borderId="0" xfId="0" applyFont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4" fillId="2" borderId="1" xfId="0" applyFont="1" applyFill="1" applyBorder="1" applyAlignment="1">
      <alignment horizontal="left" vertical="center" wrapText="1"/>
    </xf>
    <xf numFmtId="4" fontId="0" fillId="2" borderId="1" xfId="0" applyNumberFormat="1" applyFill="1" applyBorder="1" applyAlignment="1">
      <alignment horizontal="center" vertical="center"/>
    </xf>
    <xf numFmtId="10" fontId="14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4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>
      <alignment horizontal="left" vertical="center" wrapText="1"/>
    </xf>
    <xf numFmtId="0" fontId="0" fillId="0" borderId="4" xfId="0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textRotation="90"/>
    </xf>
    <xf numFmtId="10" fontId="0" fillId="0" borderId="2" xfId="0" applyNumberForma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5" borderId="1" xfId="0" applyFill="1" applyBorder="1" applyAlignment="1">
      <alignment horizontal="left" vertical="center" wrapText="1"/>
    </xf>
    <xf numFmtId="4" fontId="0" fillId="5" borderId="1" xfId="0" applyNumberFormat="1" applyFill="1" applyBorder="1" applyAlignment="1">
      <alignment horizontal="center" vertical="center"/>
    </xf>
    <xf numFmtId="10" fontId="0" fillId="5" borderId="1" xfId="0" applyNumberFormat="1" applyFill="1" applyBorder="1" applyAlignment="1">
      <alignment horizontal="center" vertical="center"/>
    </xf>
    <xf numFmtId="10" fontId="0" fillId="5" borderId="2" xfId="0" applyNumberFormat="1" applyFill="1" applyBorder="1" applyAlignment="1">
      <alignment horizontal="center" vertical="center"/>
    </xf>
    <xf numFmtId="9" fontId="0" fillId="5" borderId="1" xfId="0" applyNumberFormat="1" applyFill="1" applyBorder="1" applyAlignment="1">
      <alignment horizontal="center" vertical="center"/>
    </xf>
    <xf numFmtId="0" fontId="14" fillId="2" borderId="1" xfId="0" applyFont="1" applyFill="1" applyBorder="1" applyAlignment="1">
      <alignment vertical="center" wrapText="1"/>
    </xf>
    <xf numFmtId="4" fontId="14" fillId="2" borderId="1" xfId="0" applyNumberFormat="1" applyFont="1" applyFill="1" applyBorder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3" borderId="1" xfId="0" applyFill="1" applyBorder="1" applyAlignment="1">
      <alignment horizontal="left" vertical="center" wrapText="1"/>
    </xf>
    <xf numFmtId="0" fontId="0" fillId="3" borderId="5" xfId="0" applyFill="1" applyBorder="1" applyAlignment="1">
      <alignment horizontal="left" vertical="center" wrapText="1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/>
    </xf>
    <xf numFmtId="165" fontId="6" fillId="0" borderId="0" xfId="0" applyNumberFormat="1" applyFont="1" applyAlignment="1">
      <alignment vertical="center"/>
    </xf>
    <xf numFmtId="0" fontId="1" fillId="0" borderId="1" xfId="0" applyFont="1" applyBorder="1" applyAlignment="1">
      <alignment vertical="center" wrapText="1"/>
    </xf>
    <xf numFmtId="0" fontId="8" fillId="0" borderId="0" xfId="0" applyFont="1" applyAlignment="1">
      <alignment horizontal="right"/>
    </xf>
    <xf numFmtId="0" fontId="1" fillId="0" borderId="5" xfId="0" applyFont="1" applyBorder="1" applyAlignment="1">
      <alignment horizontal="center" vertical="center"/>
    </xf>
    <xf numFmtId="4" fontId="5" fillId="5" borderId="0" xfId="0" applyNumberFormat="1" applyFont="1" applyFill="1" applyAlignment="1">
      <alignment vertical="center"/>
    </xf>
    <xf numFmtId="0" fontId="3" fillId="0" borderId="0" xfId="0" applyFont="1" applyAlignment="1">
      <alignment horizontal="center" vertical="center"/>
    </xf>
    <xf numFmtId="0" fontId="14" fillId="0" borderId="0" xfId="0" applyFont="1" applyAlignment="1" applyProtection="1">
      <alignment vertical="center" wrapText="1"/>
      <protection locked="0"/>
    </xf>
    <xf numFmtId="0" fontId="0" fillId="0" borderId="0" xfId="0" applyAlignment="1" applyProtection="1">
      <alignment horizontal="left" vertical="center"/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4" fontId="1" fillId="0" borderId="1" xfId="0" applyNumberFormat="1" applyFont="1" applyBorder="1" applyAlignment="1" applyProtection="1">
      <alignment horizontal="left" vertical="center" wrapText="1"/>
      <protection locked="0"/>
    </xf>
    <xf numFmtId="0" fontId="1" fillId="0" borderId="5" xfId="0" applyFont="1" applyBorder="1" applyAlignment="1">
      <alignment horizontal="left" vertical="center" wrapText="1"/>
    </xf>
    <xf numFmtId="10" fontId="1" fillId="0" borderId="1" xfId="0" applyNumberFormat="1" applyFont="1" applyBorder="1" applyAlignment="1" applyProtection="1">
      <alignment horizontal="center" vertical="center" wrapText="1"/>
      <protection locked="0"/>
    </xf>
    <xf numFmtId="0" fontId="16" fillId="0" borderId="1" xfId="0" applyFont="1" applyBorder="1" applyAlignment="1">
      <alignment horizontal="justify" vertical="center" wrapText="1"/>
    </xf>
    <xf numFmtId="49" fontId="16" fillId="0" borderId="0" xfId="0" applyNumberFormat="1" applyFont="1" applyAlignment="1">
      <alignment horizontal="left" vertical="center"/>
    </xf>
    <xf numFmtId="0" fontId="16" fillId="0" borderId="0" xfId="0" applyFont="1"/>
    <xf numFmtId="0" fontId="16" fillId="0" borderId="1" xfId="0" applyFont="1" applyBorder="1" applyAlignment="1">
      <alignment horizontal="center" vertical="center"/>
    </xf>
    <xf numFmtId="49" fontId="16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horizontal="left" vertical="center" wrapText="1"/>
    </xf>
    <xf numFmtId="0" fontId="16" fillId="0" borderId="1" xfId="0" applyFont="1" applyBorder="1" applyAlignment="1">
      <alignment horizontal="center" vertical="center" wrapText="1"/>
    </xf>
    <xf numFmtId="4" fontId="16" fillId="0" borderId="1" xfId="0" applyNumberFormat="1" applyFont="1" applyBorder="1" applyAlignment="1">
      <alignment horizontal="center" vertical="center"/>
    </xf>
    <xf numFmtId="0" fontId="17" fillId="0" borderId="0" xfId="0" applyFont="1" applyAlignment="1">
      <alignment vertical="center"/>
    </xf>
    <xf numFmtId="0" fontId="16" fillId="0" borderId="1" xfId="0" applyFont="1" applyBorder="1" applyAlignment="1">
      <alignment vertical="center" wrapText="1"/>
    </xf>
    <xf numFmtId="166" fontId="16" fillId="4" borderId="1" xfId="0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wrapText="1"/>
    </xf>
    <xf numFmtId="0" fontId="18" fillId="0" borderId="1" xfId="0" applyFont="1" applyBorder="1" applyAlignment="1">
      <alignment vertical="center" wrapText="1"/>
    </xf>
    <xf numFmtId="4" fontId="18" fillId="0" borderId="1" xfId="0" applyNumberFormat="1" applyFont="1" applyBorder="1" applyAlignment="1">
      <alignment horizontal="center" vertical="center"/>
    </xf>
    <xf numFmtId="0" fontId="19" fillId="0" borderId="0" xfId="0" applyFont="1" applyAlignment="1">
      <alignment horizontal="right" vertical="center"/>
    </xf>
    <xf numFmtId="0" fontId="19" fillId="0" borderId="0" xfId="0" applyFont="1" applyAlignment="1">
      <alignment horizontal="justify" vertical="center"/>
    </xf>
    <xf numFmtId="10" fontId="16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right" vertical="center" wrapText="1"/>
    </xf>
    <xf numFmtId="10" fontId="1" fillId="0" borderId="2" xfId="0" applyNumberFormat="1" applyFont="1" applyBorder="1" applyAlignment="1">
      <alignment horizontal="right" vertical="center" wrapText="1"/>
    </xf>
    <xf numFmtId="0" fontId="4" fillId="0" borderId="1" xfId="0" applyFont="1" applyBorder="1"/>
    <xf numFmtId="167" fontId="1" fillId="0" borderId="1" xfId="0" applyNumberFormat="1" applyFont="1" applyBorder="1" applyAlignment="1">
      <alignment horizontal="center" vertical="center" wrapText="1"/>
    </xf>
    <xf numFmtId="4" fontId="1" fillId="0" borderId="2" xfId="0" applyNumberFormat="1" applyFont="1" applyBorder="1" applyAlignment="1">
      <alignment horizontal="right" vertical="center" wrapText="1"/>
    </xf>
    <xf numFmtId="10" fontId="1" fillId="0" borderId="1" xfId="0" applyNumberFormat="1" applyFont="1" applyBorder="1" applyAlignment="1">
      <alignment horizontal="right" vertical="center" wrapText="1"/>
    </xf>
    <xf numFmtId="10" fontId="1" fillId="0" borderId="3" xfId="0" applyNumberFormat="1" applyFont="1" applyBorder="1" applyAlignment="1">
      <alignment horizontal="right" vertical="center" wrapText="1"/>
    </xf>
    <xf numFmtId="4" fontId="1" fillId="0" borderId="3" xfId="0" applyNumberFormat="1" applyFont="1" applyBorder="1" applyAlignment="1">
      <alignment horizontal="right" vertical="center" wrapText="1"/>
    </xf>
    <xf numFmtId="10" fontId="20" fillId="0" borderId="1" xfId="0" applyNumberFormat="1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4" fontId="1" fillId="0" borderId="0" xfId="0" applyNumberFormat="1" applyFont="1" applyAlignment="1">
      <alignment vertical="center" wrapText="1"/>
    </xf>
    <xf numFmtId="4" fontId="1" fillId="0" borderId="0" xfId="0" applyNumberFormat="1" applyFont="1" applyAlignment="1">
      <alignment vertical="center"/>
    </xf>
    <xf numFmtId="4" fontId="1" fillId="0" borderId="4" xfId="0" applyNumberFormat="1" applyFont="1" applyBorder="1" applyAlignment="1">
      <alignment horizontal="right" vertical="center" wrapText="1"/>
    </xf>
    <xf numFmtId="0" fontId="16" fillId="0" borderId="0" xfId="0" applyFont="1" applyAlignment="1">
      <alignment horizontal="justify" vertical="center"/>
    </xf>
    <xf numFmtId="0" fontId="16" fillId="0" borderId="0" xfId="0" applyFont="1" applyAlignment="1">
      <alignment vertical="center"/>
    </xf>
    <xf numFmtId="0" fontId="16" fillId="0" borderId="0" xfId="0" applyFont="1" applyAlignment="1">
      <alignment vertical="center" wrapText="1"/>
    </xf>
    <xf numFmtId="0" fontId="16" fillId="0" borderId="0" xfId="0" applyFont="1" applyAlignment="1">
      <alignment horizontal="center" vertical="center" wrapText="1"/>
    </xf>
    <xf numFmtId="0" fontId="21" fillId="0" borderId="0" xfId="0" applyFont="1" applyAlignment="1">
      <alignment wrapText="1"/>
    </xf>
    <xf numFmtId="0" fontId="16" fillId="0" borderId="2" xfId="0" applyFont="1" applyBorder="1" applyAlignment="1">
      <alignment horizontal="justify" vertical="center" wrapText="1"/>
    </xf>
    <xf numFmtId="0" fontId="16" fillId="0" borderId="2" xfId="0" applyFont="1" applyBorder="1" applyAlignment="1">
      <alignment vertical="center" wrapText="1"/>
    </xf>
    <xf numFmtId="49" fontId="16" fillId="0" borderId="1" xfId="0" applyNumberFormat="1" applyFont="1" applyBorder="1" applyAlignment="1">
      <alignment horizontal="center" vertical="center" wrapText="1"/>
    </xf>
    <xf numFmtId="0" fontId="21" fillId="0" borderId="0" xfId="0" applyFont="1"/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18" fillId="0" borderId="0" xfId="0" applyFont="1"/>
    <xf numFmtId="4" fontId="18" fillId="0" borderId="1" xfId="0" applyNumberFormat="1" applyFont="1" applyBorder="1" applyAlignment="1">
      <alignment vertical="top"/>
    </xf>
    <xf numFmtId="0" fontId="18" fillId="0" borderId="1" xfId="0" applyFont="1" applyBorder="1" applyAlignment="1">
      <alignment vertical="top"/>
    </xf>
    <xf numFmtId="0" fontId="16" fillId="0" borderId="5" xfId="0" applyFont="1" applyBorder="1" applyAlignment="1">
      <alignment horizontal="center" vertical="center" wrapText="1"/>
    </xf>
    <xf numFmtId="4" fontId="16" fillId="0" borderId="1" xfId="0" applyNumberFormat="1" applyFont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4" fontId="1" fillId="0" borderId="1" xfId="0" applyNumberFormat="1" applyFont="1" applyBorder="1" applyAlignment="1">
      <alignment vertical="center" wrapText="1"/>
    </xf>
    <xf numFmtId="10" fontId="1" fillId="0" borderId="1" xfId="0" applyNumberFormat="1" applyFont="1" applyBorder="1" applyAlignment="1">
      <alignment vertical="center"/>
    </xf>
    <xf numFmtId="4" fontId="0" fillId="0" borderId="0" xfId="0" applyNumberFormat="1"/>
    <xf numFmtId="4" fontId="1" fillId="0" borderId="1" xfId="0" applyNumberFormat="1" applyFont="1" applyBorder="1" applyAlignment="1">
      <alignment horizontal="right" vertical="center"/>
    </xf>
    <xf numFmtId="10" fontId="1" fillId="0" borderId="1" xfId="0" applyNumberFormat="1" applyFont="1" applyBorder="1" applyAlignment="1">
      <alignment horizontal="right" vertical="center"/>
    </xf>
    <xf numFmtId="165" fontId="0" fillId="0" borderId="0" xfId="0" applyNumberFormat="1"/>
    <xf numFmtId="0" fontId="1" fillId="0" borderId="0" xfId="0" applyFont="1" applyAlignment="1">
      <alignment horizontal="justify" vertical="center"/>
    </xf>
    <xf numFmtId="4" fontId="21" fillId="0" borderId="0" xfId="0" applyNumberFormat="1" applyFont="1" applyAlignment="1">
      <alignment wrapText="1"/>
    </xf>
    <xf numFmtId="0" fontId="19" fillId="0" borderId="0" xfId="0" applyFont="1" applyAlignment="1">
      <alignment horizontal="center" vertical="center"/>
    </xf>
    <xf numFmtId="165" fontId="2" fillId="0" borderId="1" xfId="0" applyNumberFormat="1" applyFont="1" applyBorder="1" applyAlignment="1">
      <alignment vertical="center" wrapText="1"/>
    </xf>
    <xf numFmtId="0" fontId="22" fillId="0" borderId="0" xfId="0" applyFont="1" applyAlignment="1">
      <alignment horizontal="center" vertical="center"/>
    </xf>
    <xf numFmtId="14" fontId="16" fillId="0" borderId="1" xfId="0" applyNumberFormat="1" applyFont="1" applyBorder="1" applyAlignment="1">
      <alignment horizontal="center" vertical="center" wrapText="1"/>
    </xf>
    <xf numFmtId="168" fontId="16" fillId="0" borderId="1" xfId="0" applyNumberFormat="1" applyFont="1" applyBorder="1" applyAlignment="1">
      <alignment horizontal="center" vertical="center"/>
    </xf>
    <xf numFmtId="169" fontId="16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 wrapText="1"/>
    </xf>
    <xf numFmtId="0" fontId="16" fillId="0" borderId="1" xfId="0" applyFont="1" applyBorder="1" applyAlignment="1">
      <alignment vertical="center"/>
    </xf>
    <xf numFmtId="0" fontId="2" fillId="0" borderId="5" xfId="0" applyFont="1" applyBorder="1" applyAlignment="1">
      <alignment horizontal="left" vertical="center" wrapText="1"/>
    </xf>
    <xf numFmtId="2" fontId="1" fillId="0" borderId="5" xfId="0" applyNumberFormat="1" applyFont="1" applyBorder="1" applyAlignment="1">
      <alignment horizontal="center" vertical="center" wrapText="1"/>
    </xf>
    <xf numFmtId="2" fontId="1" fillId="0" borderId="5" xfId="0" applyNumberFormat="1" applyFont="1" applyBorder="1" applyAlignment="1">
      <alignment horizontal="right" vertical="center" wrapText="1"/>
    </xf>
    <xf numFmtId="4" fontId="1" fillId="0" borderId="5" xfId="0" applyNumberFormat="1" applyFont="1" applyBorder="1" applyAlignment="1">
      <alignment horizontal="right" vertical="center" wrapText="1"/>
    </xf>
    <xf numFmtId="4" fontId="1" fillId="0" borderId="6" xfId="0" applyNumberFormat="1" applyFont="1" applyBorder="1" applyAlignment="1">
      <alignment horizontal="right" vertical="center" wrapText="1"/>
    </xf>
    <xf numFmtId="166" fontId="1" fillId="0" borderId="1" xfId="0" applyNumberFormat="1" applyFont="1" applyBorder="1" applyAlignment="1">
      <alignment horizontal="center" vertical="center" wrapText="1"/>
    </xf>
    <xf numFmtId="0" fontId="16" fillId="0" borderId="1" xfId="0" applyFont="1" applyBorder="1" applyAlignment="1">
      <alignment vertical="top"/>
    </xf>
    <xf numFmtId="0" fontId="1" fillId="0" borderId="4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right" vertical="center"/>
    </xf>
    <xf numFmtId="0" fontId="20" fillId="0" borderId="1" xfId="0" applyFont="1" applyBorder="1" applyAlignment="1">
      <alignment horizontal="center" vertical="center" wrapText="1"/>
    </xf>
    <xf numFmtId="0" fontId="18" fillId="0" borderId="1" xfId="0" applyFont="1" applyBorder="1" applyAlignment="1">
      <alignment vertical="center"/>
    </xf>
    <xf numFmtId="1" fontId="1" fillId="0" borderId="5" xfId="0" applyNumberFormat="1" applyFont="1" applyBorder="1" applyAlignment="1">
      <alignment horizontal="center" vertical="center" wrapText="1"/>
    </xf>
    <xf numFmtId="0" fontId="4" fillId="0" borderId="5" xfId="0" applyFont="1" applyBorder="1"/>
    <xf numFmtId="10" fontId="1" fillId="0" borderId="4" xfId="0" applyNumberFormat="1" applyFont="1" applyBorder="1" applyAlignment="1">
      <alignment horizontal="right" vertical="center" wrapText="1"/>
    </xf>
    <xf numFmtId="49" fontId="1" fillId="0" borderId="5" xfId="0" applyNumberFormat="1" applyFont="1" applyBorder="1" applyAlignment="1">
      <alignment horizontal="center" vertical="top" wrapText="1"/>
    </xf>
    <xf numFmtId="0" fontId="1" fillId="0" borderId="5" xfId="0" applyFont="1" applyBorder="1" applyAlignment="1">
      <alignment horizontal="left" vertical="top" wrapText="1"/>
    </xf>
    <xf numFmtId="0" fontId="1" fillId="0" borderId="4" xfId="0" applyFont="1" applyBorder="1" applyAlignment="1">
      <alignment horizontal="left" vertical="center" wrapText="1"/>
    </xf>
    <xf numFmtId="2" fontId="1" fillId="0" borderId="4" xfId="0" applyNumberFormat="1" applyFont="1" applyBorder="1" applyAlignment="1">
      <alignment horizontal="right" vertical="center" wrapText="1"/>
    </xf>
    <xf numFmtId="0" fontId="1" fillId="0" borderId="7" xfId="0" applyFont="1" applyBorder="1" applyAlignment="1">
      <alignment horizontal="center" vertical="center" wrapText="1"/>
    </xf>
    <xf numFmtId="4" fontId="1" fillId="0" borderId="8" xfId="0" applyNumberFormat="1" applyFont="1" applyBorder="1" applyAlignment="1">
      <alignment horizontal="right" vertical="center" wrapText="1"/>
    </xf>
    <xf numFmtId="4" fontId="1" fillId="0" borderId="7" xfId="0" applyNumberFormat="1" applyFont="1" applyBorder="1" applyAlignment="1">
      <alignment horizontal="right" vertical="center" wrapText="1"/>
    </xf>
    <xf numFmtId="166" fontId="1" fillId="0" borderId="4" xfId="0" applyNumberFormat="1" applyFont="1" applyBorder="1" applyAlignment="1">
      <alignment horizontal="center" vertical="center" wrapText="1"/>
    </xf>
    <xf numFmtId="49" fontId="1" fillId="0" borderId="4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horizontal="right" vertical="center" wrapText="1"/>
    </xf>
    <xf numFmtId="0" fontId="1" fillId="0" borderId="4" xfId="0" applyFont="1" applyBorder="1"/>
    <xf numFmtId="0" fontId="1" fillId="0" borderId="1" xfId="0" applyFont="1" applyBorder="1" applyAlignment="1">
      <alignment horizontal="right" vertical="top"/>
    </xf>
    <xf numFmtId="0" fontId="1" fillId="0" borderId="8" xfId="0" applyFont="1" applyBorder="1" applyAlignment="1">
      <alignment horizontal="left" vertical="center" wrapText="1"/>
    </xf>
    <xf numFmtId="166" fontId="1" fillId="0" borderId="7" xfId="0" applyNumberFormat="1" applyFont="1" applyBorder="1" applyAlignment="1">
      <alignment horizontal="center" vertical="center" wrapText="1"/>
    </xf>
    <xf numFmtId="4" fontId="1" fillId="0" borderId="9" xfId="0" applyNumberFormat="1" applyFont="1" applyBorder="1" applyAlignment="1">
      <alignment horizontal="right" vertical="center" wrapText="1"/>
    </xf>
    <xf numFmtId="0" fontId="1" fillId="0" borderId="1" xfId="0" applyFont="1" applyBorder="1" applyAlignment="1">
      <alignment horizontal="left" vertical="top" wrapText="1"/>
    </xf>
    <xf numFmtId="49" fontId="1" fillId="0" borderId="5" xfId="0" applyNumberFormat="1" applyFont="1" applyBorder="1" applyAlignment="1">
      <alignment horizontal="center" vertical="center" wrapText="1"/>
    </xf>
    <xf numFmtId="10" fontId="1" fillId="0" borderId="7" xfId="0" applyNumberFormat="1" applyFont="1" applyBorder="1" applyAlignment="1">
      <alignment horizontal="right" vertical="center" wrapText="1"/>
    </xf>
    <xf numFmtId="167" fontId="1" fillId="0" borderId="7" xfId="0" applyNumberFormat="1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2" fontId="1" fillId="0" borderId="4" xfId="0" applyNumberFormat="1" applyFont="1" applyBorder="1" applyAlignment="1">
      <alignment horizontal="center" vertical="center" wrapText="1"/>
    </xf>
    <xf numFmtId="4" fontId="1" fillId="0" borderId="9" xfId="0" applyNumberFormat="1" applyFont="1" applyBorder="1" applyAlignment="1">
      <alignment horizontal="center" vertical="center" wrapText="1"/>
    </xf>
    <xf numFmtId="4" fontId="1" fillId="0" borderId="10" xfId="0" applyNumberFormat="1" applyFont="1" applyBorder="1" applyAlignment="1">
      <alignment horizontal="right" vertical="center" wrapText="1"/>
    </xf>
    <xf numFmtId="0" fontId="1" fillId="0" borderId="4" xfId="0" applyFont="1" applyBorder="1" applyAlignment="1">
      <alignment horizontal="right" vertical="center"/>
    </xf>
    <xf numFmtId="0" fontId="16" fillId="0" borderId="0" xfId="0" applyFont="1"/>
    <xf numFmtId="0" fontId="16" fillId="0" borderId="0" xfId="0" applyFont="1" applyAlignment="1">
      <alignment horizontal="right"/>
    </xf>
    <xf numFmtId="0" fontId="18" fillId="0" borderId="0" xfId="0" applyFont="1" applyAlignment="1">
      <alignment horizontal="center" vertical="center"/>
    </xf>
    <xf numFmtId="4" fontId="16" fillId="0" borderId="0" xfId="0" applyNumberFormat="1" applyFont="1" applyAlignment="1">
      <alignment horizontal="left" vertical="center" wrapText="1"/>
    </xf>
    <xf numFmtId="0" fontId="16" fillId="0" borderId="1" xfId="0" applyFont="1" applyBorder="1" applyAlignment="1">
      <alignment horizontal="center" vertical="center" wrapText="1"/>
    </xf>
    <xf numFmtId="0" fontId="16" fillId="0" borderId="5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4" fontId="16" fillId="0" borderId="1" xfId="0" applyNumberFormat="1" applyFont="1" applyBorder="1" applyAlignment="1">
      <alignment horizontal="center" vertical="center"/>
    </xf>
    <xf numFmtId="0" fontId="16" fillId="0" borderId="0" xfId="0" applyFont="1" applyAlignment="1">
      <alignment vertical="center"/>
    </xf>
    <xf numFmtId="0" fontId="18" fillId="0" borderId="4" xfId="0" applyFont="1" applyBorder="1" applyAlignment="1">
      <alignment vertical="center" wrapText="1"/>
    </xf>
    <xf numFmtId="0" fontId="16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 applyProtection="1">
      <alignment horizontal="center" vertical="center" wrapText="1"/>
      <protection locked="0"/>
    </xf>
    <xf numFmtId="0" fontId="14" fillId="0" borderId="0" xfId="0" applyFont="1" applyAlignment="1" applyProtection="1">
      <alignment horizontal="left" vertical="center" wrapText="1"/>
      <protection locked="0"/>
    </xf>
    <xf numFmtId="4" fontId="1" fillId="0" borderId="0" xfId="0" applyNumberFormat="1" applyFont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6" fillId="0" borderId="0" xfId="0" applyFont="1" applyAlignment="1">
      <alignment horizontal="right" vertical="center"/>
    </xf>
    <xf numFmtId="0" fontId="18" fillId="0" borderId="0" xfId="0" applyFont="1" applyAlignment="1">
      <alignment horizontal="center" vertical="center"/>
    </xf>
    <xf numFmtId="0" fontId="16" fillId="0" borderId="0" xfId="0" applyFont="1" applyAlignment="1">
      <alignment horizontal="justify" vertical="center"/>
    </xf>
    <xf numFmtId="0" fontId="19" fillId="0" borderId="0" xfId="0" applyFont="1" applyAlignment="1">
      <alignment horizontal="center" vertical="center" wrapText="1"/>
    </xf>
    <xf numFmtId="0" fontId="18" fillId="0" borderId="4" xfId="0" applyFont="1" applyBorder="1" applyAlignment="1">
      <alignment horizontal="right" vertical="center" wrapText="1"/>
    </xf>
    <xf numFmtId="0" fontId="18" fillId="0" borderId="1" xfId="0" applyFont="1" applyBorder="1" applyAlignment="1">
      <alignment horizontal="right" vertical="center" wrapText="1"/>
    </xf>
    <xf numFmtId="0" fontId="16" fillId="0" borderId="1" xfId="0" applyFont="1" applyBorder="1" applyAlignment="1">
      <alignment horizontal="center" vertical="center" wrapText="1"/>
    </xf>
    <xf numFmtId="0" fontId="16" fillId="0" borderId="5" xfId="0" applyFont="1" applyBorder="1" applyAlignment="1">
      <alignment horizontal="center" vertical="center" wrapText="1"/>
    </xf>
    <xf numFmtId="0" fontId="16" fillId="0" borderId="2" xfId="0" applyFont="1" applyBorder="1" applyAlignment="1">
      <alignment horizontal="center" vertical="center" wrapText="1"/>
    </xf>
    <xf numFmtId="0" fontId="16" fillId="0" borderId="9" xfId="0" applyFont="1" applyBorder="1" applyAlignment="1">
      <alignment horizontal="center" vertical="center" wrapText="1"/>
    </xf>
    <xf numFmtId="0" fontId="18" fillId="0" borderId="2" xfId="0" applyFont="1" applyBorder="1" applyAlignment="1">
      <alignment horizontal="center" vertical="center" wrapText="1"/>
    </xf>
    <xf numFmtId="0" fontId="18" fillId="0" borderId="9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 wrapText="1"/>
    </xf>
    <xf numFmtId="0" fontId="2" fillId="0" borderId="9" xfId="0" applyFont="1" applyBorder="1" applyAlignment="1">
      <alignment horizontal="left" vertical="center" wrapText="1"/>
    </xf>
    <xf numFmtId="0" fontId="18" fillId="0" borderId="1" xfId="0" applyFont="1" applyBorder="1" applyAlignment="1">
      <alignment vertical="top"/>
    </xf>
    <xf numFmtId="0" fontId="16" fillId="0" borderId="1" xfId="0" applyFont="1" applyBorder="1" applyAlignment="1">
      <alignment vertical="top"/>
    </xf>
    <xf numFmtId="0" fontId="16" fillId="0" borderId="1" xfId="0" applyFont="1" applyBorder="1" applyAlignment="1">
      <alignment vertical="top" wrapText="1"/>
    </xf>
    <xf numFmtId="0" fontId="18" fillId="0" borderId="2" xfId="0" applyFont="1" applyBorder="1" applyAlignment="1">
      <alignment vertical="top"/>
    </xf>
    <xf numFmtId="0" fontId="18" fillId="0" borderId="11" xfId="0" applyFont="1" applyBorder="1" applyAlignment="1">
      <alignment vertical="top"/>
    </xf>
    <xf numFmtId="0" fontId="18" fillId="0" borderId="9" xfId="0" applyFont="1" applyBorder="1" applyAlignment="1">
      <alignment vertical="top"/>
    </xf>
    <xf numFmtId="0" fontId="16" fillId="0" borderId="0" xfId="0" applyFont="1" applyAlignment="1">
      <alignment horizontal="left" vertical="center"/>
    </xf>
    <xf numFmtId="0" fontId="2" fillId="0" borderId="1" xfId="0" applyFont="1" applyBorder="1" applyAlignment="1">
      <alignment horizontal="left" vertical="center" wrapText="1"/>
    </xf>
    <xf numFmtId="49" fontId="1" fillId="0" borderId="0" xfId="0" applyNumberFormat="1" applyFont="1" applyAlignment="1">
      <alignment horizontal="left" vertical="top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16" fillId="0" borderId="0" xfId="0" applyFont="1" applyAlignment="1">
      <alignment horizontal="right"/>
    </xf>
    <xf numFmtId="0" fontId="1" fillId="0" borderId="2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right" vertical="center" wrapText="1"/>
    </xf>
    <xf numFmtId="10" fontId="1" fillId="0" borderId="1" xfId="0" applyNumberFormat="1" applyFont="1" applyBorder="1" applyAlignment="1">
      <alignment horizontal="right" vertical="center" wrapText="1"/>
    </xf>
    <xf numFmtId="10" fontId="1" fillId="0" borderId="2" xfId="0" applyNumberFormat="1" applyFont="1" applyBorder="1" applyAlignment="1">
      <alignment horizontal="right" vertical="center" wrapText="1"/>
    </xf>
    <xf numFmtId="0" fontId="2" fillId="0" borderId="5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2" fontId="1" fillId="0" borderId="5" xfId="0" applyNumberFormat="1" applyFont="1" applyBorder="1" applyAlignment="1">
      <alignment horizontal="center" vertical="center" wrapText="1"/>
    </xf>
    <xf numFmtId="2" fontId="1" fillId="0" borderId="5" xfId="0" applyNumberFormat="1" applyFont="1" applyBorder="1" applyAlignment="1">
      <alignment horizontal="right" vertical="center" wrapText="1"/>
    </xf>
    <xf numFmtId="10" fontId="1" fillId="0" borderId="6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right" vertical="center" wrapText="1"/>
    </xf>
    <xf numFmtId="10" fontId="2" fillId="0" borderId="2" xfId="0" applyNumberFormat="1" applyFont="1" applyBorder="1" applyAlignment="1">
      <alignment horizontal="right" vertical="center" wrapText="1"/>
    </xf>
    <xf numFmtId="10" fontId="2" fillId="0" borderId="1" xfId="0" applyNumberFormat="1" applyFont="1" applyBorder="1" applyAlignment="1">
      <alignment horizontal="right" vertical="center" wrapText="1"/>
    </xf>
    <xf numFmtId="0" fontId="1" fillId="0" borderId="0" xfId="0" applyFont="1" applyAlignment="1">
      <alignment horizontal="right"/>
    </xf>
    <xf numFmtId="0" fontId="1" fillId="0" borderId="6" xfId="0" applyFont="1" applyBorder="1" applyAlignment="1">
      <alignment horizontal="left" vertical="center" wrapText="1"/>
    </xf>
    <xf numFmtId="0" fontId="1" fillId="0" borderId="12" xfId="0" applyFont="1" applyBorder="1" applyAlignment="1">
      <alignment horizontal="left" vertical="center" wrapText="1"/>
    </xf>
    <xf numFmtId="0" fontId="1" fillId="0" borderId="13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top" wrapText="1"/>
    </xf>
    <xf numFmtId="4" fontId="16" fillId="0" borderId="0" xfId="0" applyNumberFormat="1" applyFont="1" applyAlignment="1">
      <alignment horizontal="left" vertical="center"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164" fontId="1" fillId="0" borderId="1" xfId="0" applyNumberFormat="1" applyFont="1" applyBorder="1" applyAlignment="1">
      <alignment horizontal="center" vertical="top" wrapText="1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>
      <alignment horizontal="left" vertical="center" wrapText="1"/>
    </xf>
    <xf numFmtId="0" fontId="15" fillId="3" borderId="1" xfId="0" applyFont="1" applyFill="1" applyBorder="1" applyAlignment="1">
      <alignment horizontal="center" vertical="center"/>
    </xf>
    <xf numFmtId="0" fontId="15" fillId="3" borderId="1" xfId="0" applyFont="1" applyFill="1" applyBorder="1" applyAlignment="1">
      <alignment horizontal="center" vertical="center" wrapText="1"/>
    </xf>
    <xf numFmtId="0" fontId="23" fillId="0" borderId="0" xfId="0" applyFont="1" applyAlignment="1">
      <alignment horizontal="right"/>
    </xf>
    <xf numFmtId="0" fontId="14" fillId="0" borderId="0" xfId="0" applyFont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 textRotation="90"/>
    </xf>
    <xf numFmtId="0" fontId="0" fillId="0" borderId="7" xfId="0" applyBorder="1" applyAlignment="1">
      <alignment horizontal="center" vertical="center" textRotation="90"/>
    </xf>
    <xf numFmtId="0" fontId="0" fillId="0" borderId="4" xfId="0" applyBorder="1" applyAlignment="1">
      <alignment horizontal="center" vertical="center" textRotation="90"/>
    </xf>
    <xf numFmtId="0" fontId="0" fillId="0" borderId="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0" fillId="4" borderId="2" xfId="0" applyFill="1" applyBorder="1" applyAlignment="1">
      <alignment horizontal="center" vertical="center" wrapText="1"/>
    </xf>
    <xf numFmtId="0" fontId="0" fillId="4" borderId="11" xfId="0" applyFill="1" applyBorder="1" applyAlignment="1">
      <alignment horizontal="center" vertical="center" wrapText="1"/>
    </xf>
    <xf numFmtId="0" fontId="0" fillId="4" borderId="9" xfId="0" applyFill="1" applyBorder="1" applyAlignment="1">
      <alignment horizontal="center" vertical="center" wrapText="1"/>
    </xf>
    <xf numFmtId="0" fontId="0" fillId="0" borderId="5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49" fontId="0" fillId="0" borderId="5" xfId="0" applyNumberFormat="1" applyBorder="1" applyAlignment="1">
      <alignment vertical="center" wrapText="1"/>
    </xf>
    <xf numFmtId="49" fontId="0" fillId="0" borderId="4" xfId="0" applyNumberFormat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left" vertical="center" wrapText="1"/>
    </xf>
    <xf numFmtId="0" fontId="0" fillId="3" borderId="4" xfId="0" applyFill="1" applyBorder="1" applyAlignment="1">
      <alignment horizontal="left" vertical="center" wrapText="1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412750</xdr:colOff>
      <xdr:row>28</xdr:row>
      <xdr:rowOff>136899</xdr:rowOff>
    </xdr:from>
    <xdr:to>
      <xdr:col>2</xdr:col>
      <xdr:colOff>1357552</xdr:colOff>
      <xdr:row>31</xdr:row>
      <xdr:rowOff>48336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5F8AA4E5-5438-4B8F-81A6-2714F52F2B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2985" y="13483105"/>
          <a:ext cx="944802" cy="516555"/>
        </a:xfrm>
        <a:prstGeom prst="rect">
          <a:avLst/>
        </a:prstGeom>
      </xdr:spPr>
    </xdr:pic>
    <xdr:clientData/>
  </xdr:twoCellAnchor>
  <xdr:twoCellAnchor editAs="oneCell">
    <xdr:from>
      <xdr:col>2</xdr:col>
      <xdr:colOff>679450</xdr:colOff>
      <xdr:row>26</xdr:row>
      <xdr:rowOff>205815</xdr:rowOff>
    </xdr:from>
    <xdr:to>
      <xdr:col>2</xdr:col>
      <xdr:colOff>1250950</xdr:colOff>
      <xdr:row>28</xdr:row>
      <xdr:rowOff>114674</xdr:rowOff>
    </xdr:to>
    <xdr:pic>
      <xdr:nvPicPr>
        <xdr:cNvPr id="3" name="Рисунок 2" descr="Изображение выглядит как зарисовка&#10;&#10;Автоматически созданное описание">
          <a:extLst>
            <a:ext uri="{FF2B5EF4-FFF2-40B4-BE49-F238E27FC236}">
              <a16:creationId xmlns:a16="http://schemas.microsoft.com/office/drawing/2014/main" id="{707DC614-9046-43FA-8686-45BD0250FC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9685" y="12868462"/>
          <a:ext cx="571500" cy="59241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809625</xdr:colOff>
      <xdr:row>18</xdr:row>
      <xdr:rowOff>73025</xdr:rowOff>
    </xdr:from>
    <xdr:to>
      <xdr:col>2</xdr:col>
      <xdr:colOff>1754427</xdr:colOff>
      <xdr:row>21</xdr:row>
      <xdr:rowOff>25738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D8318323-419A-433B-82A8-5CFC78BB3D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90700" y="4044950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2</xdr:col>
      <xdr:colOff>1076325</xdr:colOff>
      <xdr:row>15</xdr:row>
      <xdr:rowOff>15875</xdr:rowOff>
    </xdr:from>
    <xdr:to>
      <xdr:col>2</xdr:col>
      <xdr:colOff>1647825</xdr:colOff>
      <xdr:row>18</xdr:row>
      <xdr:rowOff>44450</xdr:rowOff>
    </xdr:to>
    <xdr:pic>
      <xdr:nvPicPr>
        <xdr:cNvPr id="3" name="Рисунок 2" descr="Изображение выглядит как зарисовка&#10;&#10;Автоматически созданное описание">
          <a:extLst>
            <a:ext uri="{FF2B5EF4-FFF2-40B4-BE49-F238E27FC236}">
              <a16:creationId xmlns:a16="http://schemas.microsoft.com/office/drawing/2014/main" id="{98C6A17E-42A1-4374-B4EF-7F951AB8C9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57400" y="3416300"/>
          <a:ext cx="571500" cy="6000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258536</xdr:colOff>
      <xdr:row>466</xdr:row>
      <xdr:rowOff>115581</xdr:rowOff>
    </xdr:from>
    <xdr:to>
      <xdr:col>2</xdr:col>
      <xdr:colOff>1203338</xdr:colOff>
      <xdr:row>469</xdr:row>
      <xdr:rowOff>15466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8EC8E607-34A3-4466-9DA1-0D15847070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0" y="136336688"/>
          <a:ext cx="944802" cy="512207"/>
        </a:xfrm>
        <a:prstGeom prst="rect">
          <a:avLst/>
        </a:prstGeom>
      </xdr:spPr>
    </xdr:pic>
    <xdr:clientData/>
  </xdr:twoCellAnchor>
  <xdr:twoCellAnchor editAs="oneCell">
    <xdr:from>
      <xdr:col>2</xdr:col>
      <xdr:colOff>525236</xdr:colOff>
      <xdr:row>463</xdr:row>
      <xdr:rowOff>108857</xdr:rowOff>
    </xdr:from>
    <xdr:to>
      <xdr:col>2</xdr:col>
      <xdr:colOff>1096736</xdr:colOff>
      <xdr:row>466</xdr:row>
      <xdr:rowOff>73399</xdr:rowOff>
    </xdr:to>
    <xdr:pic>
      <xdr:nvPicPr>
        <xdr:cNvPr id="3" name="Рисунок 2" descr="Изображение выглядит как зарисовка&#10;&#10;Автоматически созданное описание">
          <a:extLst>
            <a:ext uri="{FF2B5EF4-FFF2-40B4-BE49-F238E27FC236}">
              <a16:creationId xmlns:a16="http://schemas.microsoft.com/office/drawing/2014/main" id="{54CFF6D0-6255-4A75-A20C-C2FD0FD7B7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81200" y="135717643"/>
          <a:ext cx="571500" cy="57686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876300</xdr:colOff>
      <xdr:row>43</xdr:row>
      <xdr:rowOff>66675</xdr:rowOff>
    </xdr:from>
    <xdr:to>
      <xdr:col>1</xdr:col>
      <xdr:colOff>1821102</xdr:colOff>
      <xdr:row>46</xdr:row>
      <xdr:rowOff>19388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F7EDA367-D217-4C39-90CE-4EA7DF78FF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52525" y="11687175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1143000</xdr:colOff>
      <xdr:row>40</xdr:row>
      <xdr:rowOff>9525</xdr:rowOff>
    </xdr:from>
    <xdr:to>
      <xdr:col>1</xdr:col>
      <xdr:colOff>1714500</xdr:colOff>
      <xdr:row>43</xdr:row>
      <xdr:rowOff>38100</xdr:rowOff>
    </xdr:to>
    <xdr:pic>
      <xdr:nvPicPr>
        <xdr:cNvPr id="3" name="Рисунок 2" descr="Изображение выглядит как зарисовка&#10;&#10;Автоматически созданное описание">
          <a:extLst>
            <a:ext uri="{FF2B5EF4-FFF2-40B4-BE49-F238E27FC236}">
              <a16:creationId xmlns:a16="http://schemas.microsoft.com/office/drawing/2014/main" id="{42A46752-9616-4B15-8923-3DE52EF44F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19225" y="11058525"/>
          <a:ext cx="571500" cy="60007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541885</xdr:colOff>
      <xdr:row>458</xdr:row>
      <xdr:rowOff>102694</xdr:rowOff>
    </xdr:from>
    <xdr:to>
      <xdr:col>1</xdr:col>
      <xdr:colOff>1492130</xdr:colOff>
      <xdr:row>461</xdr:row>
      <xdr:rowOff>26832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AA72009D-18C8-4A53-95D3-43634935F1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2885" y="156421551"/>
          <a:ext cx="950245" cy="454817"/>
        </a:xfrm>
        <a:prstGeom prst="rect">
          <a:avLst/>
        </a:prstGeom>
      </xdr:spPr>
    </xdr:pic>
    <xdr:clientData/>
  </xdr:twoCellAnchor>
  <xdr:twoCellAnchor editAs="oneCell">
    <xdr:from>
      <xdr:col>1</xdr:col>
      <xdr:colOff>808585</xdr:colOff>
      <xdr:row>455</xdr:row>
      <xdr:rowOff>332654</xdr:rowOff>
    </xdr:from>
    <xdr:to>
      <xdr:col>1</xdr:col>
      <xdr:colOff>1370560</xdr:colOff>
      <xdr:row>458</xdr:row>
      <xdr:rowOff>74119</xdr:rowOff>
    </xdr:to>
    <xdr:pic>
      <xdr:nvPicPr>
        <xdr:cNvPr id="3" name="Рисунок 2" descr="Изображение выглядит как зарисовка&#10;&#10;Автоматически созданное описание">
          <a:extLst>
            <a:ext uri="{FF2B5EF4-FFF2-40B4-BE49-F238E27FC236}">
              <a16:creationId xmlns:a16="http://schemas.microsoft.com/office/drawing/2014/main" id="{046AA38A-56A9-4053-9404-A0CD874015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9585" y="155848690"/>
          <a:ext cx="561975" cy="54428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535641</xdr:colOff>
      <xdr:row>39</xdr:row>
      <xdr:rowOff>100853</xdr:rowOff>
    </xdr:from>
    <xdr:to>
      <xdr:col>2</xdr:col>
      <xdr:colOff>308868</xdr:colOff>
      <xdr:row>42</xdr:row>
      <xdr:rowOff>54686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1343831D-3217-4A3A-82DD-AC6CA0ED3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6641" y="13267765"/>
          <a:ext cx="949845" cy="525333"/>
        </a:xfrm>
        <a:prstGeom prst="rect">
          <a:avLst/>
        </a:prstGeom>
      </xdr:spPr>
    </xdr:pic>
    <xdr:clientData/>
  </xdr:twoCellAnchor>
  <xdr:twoCellAnchor editAs="oneCell">
    <xdr:from>
      <xdr:col>1</xdr:col>
      <xdr:colOff>802341</xdr:colOff>
      <xdr:row>36</xdr:row>
      <xdr:rowOff>103655</xdr:rowOff>
    </xdr:from>
    <xdr:to>
      <xdr:col>2</xdr:col>
      <xdr:colOff>202266</xdr:colOff>
      <xdr:row>39</xdr:row>
      <xdr:rowOff>72278</xdr:rowOff>
    </xdr:to>
    <xdr:pic>
      <xdr:nvPicPr>
        <xdr:cNvPr id="3" name="Рисунок 2" descr="Изображение выглядит как зарисовка&#10;&#10;Автоматически созданное описание">
          <a:extLst>
            <a:ext uri="{FF2B5EF4-FFF2-40B4-BE49-F238E27FC236}">
              <a16:creationId xmlns:a16="http://schemas.microsoft.com/office/drawing/2014/main" id="{75FB04F5-B85E-4070-9DD4-805D95BC34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3341" y="12643037"/>
          <a:ext cx="576543" cy="59615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184150</xdr:colOff>
      <xdr:row>13</xdr:row>
      <xdr:rowOff>142875</xdr:rowOff>
    </xdr:from>
    <xdr:to>
      <xdr:col>1</xdr:col>
      <xdr:colOff>1135302</xdr:colOff>
      <xdr:row>16</xdr:row>
      <xdr:rowOff>54313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4E7BA64B-445B-4328-B740-FDF0F9747D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52525" y="3651250"/>
          <a:ext cx="951152" cy="530563"/>
        </a:xfrm>
        <a:prstGeom prst="rect">
          <a:avLst/>
        </a:prstGeom>
      </xdr:spPr>
    </xdr:pic>
    <xdr:clientData/>
  </xdr:twoCellAnchor>
  <xdr:twoCellAnchor editAs="oneCell">
    <xdr:from>
      <xdr:col>1</xdr:col>
      <xdr:colOff>457200</xdr:colOff>
      <xdr:row>10</xdr:row>
      <xdr:rowOff>533400</xdr:rowOff>
    </xdr:from>
    <xdr:to>
      <xdr:col>1</xdr:col>
      <xdr:colOff>1028700</xdr:colOff>
      <xdr:row>13</xdr:row>
      <xdr:rowOff>120650</xdr:rowOff>
    </xdr:to>
    <xdr:pic>
      <xdr:nvPicPr>
        <xdr:cNvPr id="3" name="Рисунок 2" descr="Изображение выглядит как зарисовка&#10;&#10;Автоматически созданное описание">
          <a:extLst>
            <a:ext uri="{FF2B5EF4-FFF2-40B4-BE49-F238E27FC236}">
              <a16:creationId xmlns:a16="http://schemas.microsoft.com/office/drawing/2014/main" id="{4C6C3626-BEFF-4A07-A772-094C4DF0AF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5575" y="3025775"/>
          <a:ext cx="571500" cy="60325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873125</xdr:colOff>
      <xdr:row>26</xdr:row>
      <xdr:rowOff>57150</xdr:rowOff>
    </xdr:from>
    <xdr:to>
      <xdr:col>1</xdr:col>
      <xdr:colOff>1817927</xdr:colOff>
      <xdr:row>29</xdr:row>
      <xdr:rowOff>9863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1930559F-E51D-4A27-A670-71E8654FD6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76375" y="8915400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1139825</xdr:colOff>
      <xdr:row>23</xdr:row>
      <xdr:rowOff>0</xdr:rowOff>
    </xdr:from>
    <xdr:to>
      <xdr:col>1</xdr:col>
      <xdr:colOff>1711325</xdr:colOff>
      <xdr:row>26</xdr:row>
      <xdr:rowOff>28575</xdr:rowOff>
    </xdr:to>
    <xdr:pic>
      <xdr:nvPicPr>
        <xdr:cNvPr id="3" name="Рисунок 2" descr="Изображение выглядит как зарисовка&#10;&#10;Автоматически созданное описание">
          <a:extLst>
            <a:ext uri="{FF2B5EF4-FFF2-40B4-BE49-F238E27FC236}">
              <a16:creationId xmlns:a16="http://schemas.microsoft.com/office/drawing/2014/main" id="{3CC9603B-76A9-4AC0-87B8-F8740C3387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43075" y="8286750"/>
          <a:ext cx="571500" cy="6000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10"/>
  <sheetViews>
    <sheetView view="pageBreakPreview" workbookViewId="0">
      <selection activeCell="B22" sqref="B22"/>
    </sheetView>
  </sheetViews>
  <sheetFormatPr defaultColWidth="9.140625" defaultRowHeight="15" x14ac:dyDescent="0.25"/>
  <cols>
    <col min="1" max="1" width="19.140625" style="4" customWidth="1"/>
    <col min="2" max="2" width="52" style="4" customWidth="1"/>
    <col min="3" max="3" width="21" style="4" customWidth="1"/>
    <col min="4" max="6" width="9.140625" style="4"/>
    <col min="7" max="7" width="7" style="4" customWidth="1"/>
    <col min="8" max="8" width="9.140625" style="4"/>
  </cols>
  <sheetData>
    <row r="2" spans="1:3" x14ac:dyDescent="0.25">
      <c r="A2" s="227" t="s">
        <v>0</v>
      </c>
      <c r="B2" s="227"/>
      <c r="C2" s="227"/>
    </row>
    <row r="3" spans="1:3" x14ac:dyDescent="0.25">
      <c r="A3" s="1"/>
      <c r="B3" s="1"/>
      <c r="C3" s="1"/>
    </row>
    <row r="4" spans="1:3" x14ac:dyDescent="0.25">
      <c r="A4" s="228" t="s">
        <v>1</v>
      </c>
      <c r="B4" s="228"/>
      <c r="C4" s="228"/>
    </row>
    <row r="5" spans="1:3" s="4" customFormat="1" ht="25.5" customHeight="1" x14ac:dyDescent="0.2">
      <c r="A5" s="1"/>
      <c r="B5" s="1"/>
      <c r="C5" s="1"/>
    </row>
    <row r="6" spans="1:3" ht="45.75" customHeight="1" x14ac:dyDescent="0.25">
      <c r="A6" s="102" t="s">
        <v>2</v>
      </c>
      <c r="B6" s="229" t="s">
        <v>3</v>
      </c>
      <c r="C6" s="229"/>
    </row>
    <row r="7" spans="1:3" x14ac:dyDescent="0.25">
      <c r="A7" s="103" t="s">
        <v>4</v>
      </c>
      <c r="B7" s="1"/>
      <c r="C7" s="1"/>
    </row>
    <row r="8" spans="1:3" x14ac:dyDescent="0.25">
      <c r="A8" s="103"/>
      <c r="B8" s="1"/>
      <c r="C8" s="1"/>
    </row>
    <row r="9" spans="1:3" ht="39.6" customHeight="1" x14ac:dyDescent="0.25">
      <c r="A9" s="2" t="s">
        <v>5</v>
      </c>
      <c r="B9" s="2" t="s">
        <v>6</v>
      </c>
      <c r="C9" s="2" t="s">
        <v>7</v>
      </c>
    </row>
    <row r="10" spans="1:3" ht="86.45" customHeight="1" x14ac:dyDescent="0.25">
      <c r="A10" s="104" t="s">
        <v>8</v>
      </c>
      <c r="B10" s="105" t="s">
        <v>9</v>
      </c>
      <c r="C10" s="3" t="e">
        <f>#REF!/1000</f>
        <v>#REF!</v>
      </c>
    </row>
  </sheetData>
  <sheetProtection formatCells="0" formatColumns="0" formatRows="0" insertColumns="0" insertRows="0" insertHyperlinks="0" deleteColumns="0" deleteRows="0" sort="0" autoFilter="0" pivotTables="0"/>
  <mergeCells count="3">
    <mergeCell ref="A2:C2"/>
    <mergeCell ref="A4:C4"/>
    <mergeCell ref="B6:C6"/>
  </mergeCells>
  <pageMargins left="0.7" right="0.7" top="0.75" bottom="0.75" header="0.3" footer="0.3"/>
  <pageSetup paperSize="9" scale="93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E17"/>
  <sheetViews>
    <sheetView view="pageBreakPreview" zoomScale="60" zoomScaleNormal="100" workbookViewId="0">
      <selection activeCell="D14" sqref="D14"/>
    </sheetView>
  </sheetViews>
  <sheetFormatPr defaultColWidth="8.85546875" defaultRowHeight="15.75" x14ac:dyDescent="0.25"/>
  <cols>
    <col min="1" max="1" width="14.42578125" style="215" customWidth="1"/>
    <col min="2" max="2" width="29.5703125" style="215" customWidth="1"/>
    <col min="3" max="3" width="39.140625" style="215" customWidth="1"/>
    <col min="4" max="4" width="24.42578125" style="215" customWidth="1"/>
    <col min="5" max="5" width="8.85546875" style="215"/>
  </cols>
  <sheetData>
    <row r="1" spans="1:5" x14ac:dyDescent="0.25">
      <c r="D1" s="216" t="s">
        <v>1031</v>
      </c>
    </row>
    <row r="2" spans="1:5" x14ac:dyDescent="0.25">
      <c r="A2" s="216"/>
      <c r="B2" s="216"/>
      <c r="C2" s="216"/>
      <c r="D2" s="216"/>
    </row>
    <row r="3" spans="1:5" ht="24.75" customHeight="1" x14ac:dyDescent="0.25">
      <c r="A3" s="235" t="s">
        <v>1032</v>
      </c>
      <c r="B3" s="235"/>
      <c r="C3" s="235"/>
      <c r="D3" s="235"/>
    </row>
    <row r="4" spans="1:5" ht="24.75" customHeight="1" x14ac:dyDescent="0.25">
      <c r="A4" s="217"/>
      <c r="B4" s="217"/>
      <c r="C4" s="217"/>
      <c r="D4" s="217"/>
    </row>
    <row r="5" spans="1:5" ht="33.4" customHeight="1" x14ac:dyDescent="0.25">
      <c r="A5" s="286" t="str">
        <f>'Прил.5 Расчет СМР и ОБ'!$D$6</f>
        <v>Постоянная часть ПС маслоаппаратная ПС 330 кВ</v>
      </c>
      <c r="B5" s="286"/>
      <c r="C5" s="286"/>
      <c r="D5" s="218"/>
    </row>
    <row r="6" spans="1:5" ht="19.899999999999999" customHeight="1" x14ac:dyDescent="0.25">
      <c r="A6" s="286" t="s">
        <v>50</v>
      </c>
      <c r="B6" s="286"/>
      <c r="C6" s="286"/>
      <c r="D6" s="218"/>
    </row>
    <row r="8" spans="1:5" ht="14.45" customHeight="1" x14ac:dyDescent="0.25">
      <c r="A8" s="240" t="s">
        <v>5</v>
      </c>
      <c r="B8" s="240" t="s">
        <v>6</v>
      </c>
      <c r="C8" s="240" t="s">
        <v>1033</v>
      </c>
      <c r="D8" s="240" t="s">
        <v>1034</v>
      </c>
    </row>
    <row r="9" spans="1:5" ht="15" customHeight="1" x14ac:dyDescent="0.25">
      <c r="A9" s="240"/>
      <c r="B9" s="240"/>
      <c r="C9" s="240"/>
      <c r="D9" s="240"/>
    </row>
    <row r="10" spans="1:5" x14ac:dyDescent="0.25">
      <c r="A10" s="219">
        <v>1</v>
      </c>
      <c r="B10" s="220">
        <v>2</v>
      </c>
      <c r="C10" s="220">
        <v>3</v>
      </c>
      <c r="D10" s="219">
        <v>4</v>
      </c>
    </row>
    <row r="11" spans="1:5" ht="47.85" customHeight="1" x14ac:dyDescent="0.25">
      <c r="A11" s="219" t="s">
        <v>1035</v>
      </c>
      <c r="B11" s="221" t="s">
        <v>1036</v>
      </c>
      <c r="C11" s="222" t="s">
        <v>979</v>
      </c>
      <c r="D11" s="223">
        <f>ROUND('Прил.4 РМ'!$C$41/1000,2)</f>
        <v>23413.31</v>
      </c>
      <c r="E11" s="224"/>
    </row>
    <row r="12" spans="1:5" x14ac:dyDescent="0.25">
      <c r="B12" s="216"/>
    </row>
    <row r="13" spans="1:5" x14ac:dyDescent="0.25">
      <c r="A13" s="215" t="s">
        <v>1037</v>
      </c>
    </row>
    <row r="14" spans="1:5" x14ac:dyDescent="0.25">
      <c r="A14" s="224" t="s">
        <v>77</v>
      </c>
    </row>
    <row r="16" spans="1:5" x14ac:dyDescent="0.25">
      <c r="A16" s="215" t="s">
        <v>1038</v>
      </c>
    </row>
    <row r="17" spans="1:1" x14ac:dyDescent="0.25">
      <c r="A17" s="224" t="s">
        <v>79</v>
      </c>
    </row>
  </sheetData>
  <mergeCells count="7">
    <mergeCell ref="A3:D3"/>
    <mergeCell ref="A5:C5"/>
    <mergeCell ref="A6:C6"/>
    <mergeCell ref="A8:A9"/>
    <mergeCell ref="B8:B9"/>
    <mergeCell ref="C8:C9"/>
    <mergeCell ref="D8:D9"/>
  </mergeCells>
  <pageMargins left="0.7" right="0.7" top="0.75" bottom="0.75" header="0.3" footer="0.3"/>
  <pageSetup paperSize="9" scale="81" orientation="portrait" cellComments="atEnd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B4:E30"/>
  <sheetViews>
    <sheetView view="pageBreakPreview" topLeftCell="A4" zoomScale="60" zoomScaleNormal="85" workbookViewId="0">
      <selection activeCell="C26" sqref="C26"/>
    </sheetView>
  </sheetViews>
  <sheetFormatPr defaultColWidth="9.140625" defaultRowHeight="15" x14ac:dyDescent="0.25"/>
  <cols>
    <col min="2" max="2" width="40.7109375" customWidth="1"/>
    <col min="3" max="3" width="37" customWidth="1"/>
    <col min="4" max="4" width="32" customWidth="1"/>
  </cols>
  <sheetData>
    <row r="4" spans="2:5" ht="15.75" customHeight="1" x14ac:dyDescent="0.25">
      <c r="B4" s="234" t="s">
        <v>1039</v>
      </c>
      <c r="C4" s="234"/>
      <c r="D4" s="234"/>
    </row>
    <row r="5" spans="2:5" ht="18.75" customHeight="1" x14ac:dyDescent="0.25">
      <c r="B5" s="122"/>
    </row>
    <row r="6" spans="2:5" ht="15.75" customHeight="1" x14ac:dyDescent="0.25">
      <c r="B6" s="235" t="s">
        <v>1040</v>
      </c>
      <c r="C6" s="235"/>
      <c r="D6" s="235"/>
    </row>
    <row r="7" spans="2:5" x14ac:dyDescent="0.25">
      <c r="B7" s="287"/>
      <c r="C7" s="287"/>
      <c r="D7" s="287"/>
      <c r="E7" s="287"/>
    </row>
    <row r="8" spans="2:5" x14ac:dyDescent="0.25">
      <c r="B8" s="138"/>
      <c r="C8" s="138"/>
      <c r="D8" s="138"/>
      <c r="E8" s="138"/>
    </row>
    <row r="9" spans="2:5" ht="47.25" customHeight="1" x14ac:dyDescent="0.25">
      <c r="B9" s="114" t="s">
        <v>1041</v>
      </c>
      <c r="C9" s="114" t="s">
        <v>1042</v>
      </c>
      <c r="D9" s="114" t="s">
        <v>1043</v>
      </c>
    </row>
    <row r="10" spans="2:5" ht="15.75" customHeight="1" x14ac:dyDescent="0.25">
      <c r="B10" s="114">
        <v>1</v>
      </c>
      <c r="C10" s="114">
        <v>2</v>
      </c>
      <c r="D10" s="114">
        <v>3</v>
      </c>
    </row>
    <row r="11" spans="2:5" ht="45" customHeight="1" x14ac:dyDescent="0.25">
      <c r="B11" s="114" t="s">
        <v>1044</v>
      </c>
      <c r="C11" s="114" t="s">
        <v>1045</v>
      </c>
      <c r="D11" s="114">
        <v>44.29</v>
      </c>
    </row>
    <row r="12" spans="2:5" ht="29.25" customHeight="1" x14ac:dyDescent="0.25">
      <c r="B12" s="114" t="s">
        <v>1046</v>
      </c>
      <c r="C12" s="114" t="s">
        <v>1045</v>
      </c>
      <c r="D12" s="114">
        <v>13.47</v>
      </c>
    </row>
    <row r="13" spans="2:5" ht="29.25" customHeight="1" x14ac:dyDescent="0.25">
      <c r="B13" s="114" t="s">
        <v>1047</v>
      </c>
      <c r="C13" s="114" t="s">
        <v>1045</v>
      </c>
      <c r="D13" s="114">
        <v>8.0399999999999991</v>
      </c>
    </row>
    <row r="14" spans="2:5" ht="30.75" customHeight="1" x14ac:dyDescent="0.25">
      <c r="B14" s="114" t="s">
        <v>1048</v>
      </c>
      <c r="C14" s="108" t="s">
        <v>1049</v>
      </c>
      <c r="D14" s="114">
        <v>6.26</v>
      </c>
    </row>
    <row r="15" spans="2:5" ht="89.45" customHeight="1" x14ac:dyDescent="0.25">
      <c r="B15" s="114" t="s">
        <v>1050</v>
      </c>
      <c r="C15" s="114" t="s">
        <v>1051</v>
      </c>
      <c r="D15" s="124">
        <v>3.9E-2</v>
      </c>
    </row>
    <row r="16" spans="2:5" ht="78.75" customHeight="1" x14ac:dyDescent="0.25">
      <c r="B16" s="114" t="s">
        <v>1052</v>
      </c>
      <c r="C16" s="114" t="s">
        <v>1053</v>
      </c>
      <c r="D16" s="124">
        <v>2.1000000000000001E-2</v>
      </c>
    </row>
    <row r="17" spans="2:4" ht="31.7" customHeight="1" x14ac:dyDescent="0.25">
      <c r="B17" s="114" t="s">
        <v>1054</v>
      </c>
      <c r="C17" s="114" t="s">
        <v>1055</v>
      </c>
      <c r="D17" s="124">
        <v>2.1399999999999999E-2</v>
      </c>
    </row>
    <row r="18" spans="2:4" ht="31.7" customHeight="1" x14ac:dyDescent="0.25">
      <c r="B18" s="114" t="s">
        <v>967</v>
      </c>
      <c r="C18" s="114" t="s">
        <v>1056</v>
      </c>
      <c r="D18" s="124">
        <v>2E-3</v>
      </c>
    </row>
    <row r="19" spans="2:4" ht="24" customHeight="1" x14ac:dyDescent="0.25">
      <c r="B19" s="114" t="s">
        <v>969</v>
      </c>
      <c r="C19" s="114" t="s">
        <v>1057</v>
      </c>
      <c r="D19" s="124">
        <v>0.03</v>
      </c>
    </row>
    <row r="20" spans="2:4" ht="18.75" customHeight="1" x14ac:dyDescent="0.25">
      <c r="B20" s="123"/>
    </row>
    <row r="21" spans="2:4" ht="18.75" customHeight="1" x14ac:dyDescent="0.25">
      <c r="B21" s="123"/>
    </row>
    <row r="22" spans="2:4" ht="18.75" customHeight="1" x14ac:dyDescent="0.25">
      <c r="B22" s="123"/>
    </row>
    <row r="23" spans="2:4" ht="18.75" customHeight="1" x14ac:dyDescent="0.25">
      <c r="B23" s="123"/>
    </row>
    <row r="26" spans="2:4" x14ac:dyDescent="0.25">
      <c r="B26" s="4" t="s">
        <v>1058</v>
      </c>
      <c r="C26" s="12"/>
    </row>
    <row r="27" spans="2:4" x14ac:dyDescent="0.25">
      <c r="B27" s="27" t="s">
        <v>77</v>
      </c>
      <c r="C27" s="12"/>
    </row>
    <row r="28" spans="2:4" x14ac:dyDescent="0.25">
      <c r="B28" s="4"/>
      <c r="C28" s="12"/>
    </row>
    <row r="29" spans="2:4" x14ac:dyDescent="0.25">
      <c r="B29" s="4" t="s">
        <v>1020</v>
      </c>
      <c r="C29" s="12"/>
    </row>
    <row r="30" spans="2:4" x14ac:dyDescent="0.25">
      <c r="B30" s="27" t="s">
        <v>79</v>
      </c>
      <c r="C30" s="12"/>
    </row>
  </sheetData>
  <mergeCells count="3">
    <mergeCell ref="B4:D4"/>
    <mergeCell ref="B6:D6"/>
    <mergeCell ref="B7:E7"/>
  </mergeCells>
  <pageMargins left="0.7" right="0.7" top="0.75" bottom="0.75" header="0.3" footer="0.3"/>
  <pageSetup paperSize="9" scale="68" orientation="portrait" cellComments="atEnd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2:G13"/>
  <sheetViews>
    <sheetView view="pageBreakPreview" workbookViewId="0">
      <selection activeCell="F8" sqref="F8"/>
    </sheetView>
  </sheetViews>
  <sheetFormatPr defaultColWidth="9.140625" defaultRowHeight="15" x14ac:dyDescent="0.25"/>
  <cols>
    <col min="2" max="2" width="44.85546875" customWidth="1"/>
    <col min="3" max="3" width="13" customWidth="1"/>
    <col min="4" max="4" width="22.85546875" customWidth="1"/>
    <col min="5" max="5" width="21.5703125" customWidth="1"/>
    <col min="6" max="6" width="43.85546875" customWidth="1"/>
  </cols>
  <sheetData>
    <row r="2" spans="1:7" ht="17.45" customHeight="1" x14ac:dyDescent="0.25">
      <c r="A2" s="235" t="s">
        <v>1059</v>
      </c>
      <c r="B2" s="235"/>
      <c r="C2" s="235"/>
      <c r="D2" s="235"/>
      <c r="E2" s="235"/>
      <c r="F2" s="235"/>
    </row>
    <row r="4" spans="1:7" ht="18" customHeight="1" x14ac:dyDescent="0.25">
      <c r="A4" s="109" t="s">
        <v>1060</v>
      </c>
      <c r="B4" s="110"/>
      <c r="C4" s="110"/>
      <c r="D4" s="110"/>
      <c r="E4" s="110"/>
      <c r="F4" s="110"/>
      <c r="G4" s="110"/>
    </row>
    <row r="5" spans="1:7" ht="15.75" customHeight="1" x14ac:dyDescent="0.25">
      <c r="A5" s="111" t="s">
        <v>13</v>
      </c>
      <c r="B5" s="111" t="s">
        <v>1061</v>
      </c>
      <c r="C5" s="111" t="s">
        <v>1062</v>
      </c>
      <c r="D5" s="111" t="s">
        <v>1063</v>
      </c>
      <c r="E5" s="111" t="s">
        <v>1064</v>
      </c>
      <c r="F5" s="111" t="s">
        <v>1065</v>
      </c>
      <c r="G5" s="110"/>
    </row>
    <row r="6" spans="1:7" ht="15.75" customHeight="1" x14ac:dyDescent="0.25">
      <c r="A6" s="111">
        <v>1</v>
      </c>
      <c r="B6" s="111">
        <v>2</v>
      </c>
      <c r="C6" s="111">
        <v>3</v>
      </c>
      <c r="D6" s="111">
        <v>4</v>
      </c>
      <c r="E6" s="111">
        <v>5</v>
      </c>
      <c r="F6" s="111">
        <v>6</v>
      </c>
      <c r="G6" s="110"/>
    </row>
    <row r="7" spans="1:7" ht="110.25" customHeight="1" x14ac:dyDescent="0.25">
      <c r="A7" s="112" t="s">
        <v>1066</v>
      </c>
      <c r="B7" s="113" t="s">
        <v>1067</v>
      </c>
      <c r="C7" s="114" t="s">
        <v>1068</v>
      </c>
      <c r="D7" s="114" t="s">
        <v>1069</v>
      </c>
      <c r="E7" s="115">
        <v>47872.94</v>
      </c>
      <c r="F7" s="113" t="s">
        <v>1070</v>
      </c>
      <c r="G7" s="110"/>
    </row>
    <row r="8" spans="1:7" ht="31.7" customHeight="1" x14ac:dyDescent="0.25">
      <c r="A8" s="112" t="s">
        <v>1071</v>
      </c>
      <c r="B8" s="113" t="s">
        <v>1072</v>
      </c>
      <c r="C8" s="114" t="s">
        <v>1073</v>
      </c>
      <c r="D8" s="114" t="s">
        <v>1074</v>
      </c>
      <c r="E8" s="115">
        <f>1973/12</f>
        <v>164.41666666667001</v>
      </c>
      <c r="F8" s="113" t="s">
        <v>1075</v>
      </c>
      <c r="G8" s="116"/>
    </row>
    <row r="9" spans="1:7" ht="15.75" customHeight="1" x14ac:dyDescent="0.25">
      <c r="A9" s="112" t="s">
        <v>1076</v>
      </c>
      <c r="B9" s="113" t="s">
        <v>1077</v>
      </c>
      <c r="C9" s="114" t="s">
        <v>1078</v>
      </c>
      <c r="D9" s="114" t="s">
        <v>1069</v>
      </c>
      <c r="E9" s="115">
        <v>1</v>
      </c>
      <c r="F9" s="113"/>
      <c r="G9" s="116"/>
    </row>
    <row r="10" spans="1:7" ht="15.75" customHeight="1" x14ac:dyDescent="0.25">
      <c r="A10" s="112" t="s">
        <v>1079</v>
      </c>
      <c r="B10" s="113" t="s">
        <v>1080</v>
      </c>
      <c r="C10" s="114"/>
      <c r="D10" s="114"/>
      <c r="E10" s="171">
        <v>3.5</v>
      </c>
      <c r="F10" s="113" t="s">
        <v>1081</v>
      </c>
      <c r="G10" s="116"/>
    </row>
    <row r="11" spans="1:7" ht="78.75" customHeight="1" x14ac:dyDescent="0.25">
      <c r="A11" s="112" t="s">
        <v>1082</v>
      </c>
      <c r="B11" s="113" t="s">
        <v>1083</v>
      </c>
      <c r="C11" s="114" t="s">
        <v>1084</v>
      </c>
      <c r="D11" s="114" t="s">
        <v>1069</v>
      </c>
      <c r="E11" s="172">
        <v>1.2629999999999999</v>
      </c>
      <c r="F11" s="113" t="s">
        <v>1085</v>
      </c>
      <c r="G11" s="110"/>
    </row>
    <row r="12" spans="1:7" ht="78.75" customHeight="1" x14ac:dyDescent="0.25">
      <c r="A12" s="112" t="s">
        <v>1086</v>
      </c>
      <c r="B12" s="117" t="s">
        <v>1087</v>
      </c>
      <c r="C12" s="114" t="s">
        <v>1088</v>
      </c>
      <c r="D12" s="114" t="s">
        <v>1069</v>
      </c>
      <c r="E12" s="118">
        <v>1.139</v>
      </c>
      <c r="F12" s="119" t="s">
        <v>1089</v>
      </c>
      <c r="G12" s="116"/>
    </row>
    <row r="13" spans="1:7" ht="63" customHeight="1" x14ac:dyDescent="0.25">
      <c r="A13" s="112" t="s">
        <v>1090</v>
      </c>
      <c r="B13" s="120" t="s">
        <v>1091</v>
      </c>
      <c r="C13" s="114" t="s">
        <v>1092</v>
      </c>
      <c r="D13" s="114" t="s">
        <v>1093</v>
      </c>
      <c r="E13" s="121">
        <f>((E7*E9/E8)*E11)*E12</f>
        <v>418.86235953926001</v>
      </c>
      <c r="F13" s="113" t="s">
        <v>1094</v>
      </c>
      <c r="G13" s="110"/>
    </row>
  </sheetData>
  <mergeCells count="1">
    <mergeCell ref="A2:F2"/>
  </mergeCells>
  <pageMargins left="0.7" right="0.7" top="0.75" bottom="0.75" header="0.3" footer="0.3"/>
  <pageSetup paperSize="9" scale="56" orientation="portrait" cellComments="atEnd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40"/>
  <sheetViews>
    <sheetView view="pageBreakPreview" topLeftCell="A12" zoomScale="85" workbookViewId="0">
      <selection activeCell="F8" sqref="F8"/>
    </sheetView>
  </sheetViews>
  <sheetFormatPr defaultColWidth="9.140625" defaultRowHeight="15" x14ac:dyDescent="0.25"/>
  <cols>
    <col min="1" max="1" width="5.7109375" style="12" customWidth="1"/>
    <col min="2" max="2" width="26.28515625" style="12" customWidth="1"/>
    <col min="3" max="3" width="36.140625" style="12" customWidth="1"/>
    <col min="4" max="4" width="12.28515625" style="12" customWidth="1"/>
    <col min="5" max="5" width="15.140625" style="12" customWidth="1"/>
    <col min="6" max="6" width="12.5703125" style="12" customWidth="1"/>
    <col min="7" max="7" width="16.5703125" style="12" customWidth="1"/>
    <col min="8" max="9" width="10.7109375" style="12" customWidth="1"/>
    <col min="10" max="10" width="11.5703125" style="12" customWidth="1"/>
    <col min="11" max="11" width="9.140625" style="12"/>
  </cols>
  <sheetData>
    <row r="1" spans="1:13" s="28" customFormat="1" ht="29.45" customHeight="1" x14ac:dyDescent="0.2">
      <c r="A1" s="288" t="s">
        <v>1095</v>
      </c>
      <c r="B1" s="288"/>
      <c r="C1" s="288"/>
      <c r="D1" s="288"/>
      <c r="E1" s="288"/>
      <c r="F1" s="288"/>
      <c r="G1" s="288"/>
      <c r="H1" s="288"/>
      <c r="I1" s="288"/>
    </row>
    <row r="2" spans="1:13" s="28" customFormat="1" ht="13.7" customHeight="1" x14ac:dyDescent="0.2">
      <c r="A2" s="29"/>
      <c r="B2" s="29"/>
      <c r="C2" s="29"/>
      <c r="D2" s="29"/>
      <c r="E2" s="29"/>
      <c r="F2" s="29"/>
      <c r="G2" s="29"/>
      <c r="H2" s="29"/>
      <c r="I2" s="29"/>
    </row>
    <row r="3" spans="1:13" s="28" customFormat="1" ht="34.5" customHeight="1" x14ac:dyDescent="0.2">
      <c r="A3" s="230" t="e">
        <f>#REF!</f>
        <v>#REF!</v>
      </c>
      <c r="B3" s="230"/>
      <c r="C3" s="230"/>
      <c r="D3" s="230"/>
      <c r="E3" s="230"/>
      <c r="F3" s="230"/>
      <c r="G3" s="230"/>
      <c r="H3" s="230"/>
      <c r="I3" s="230"/>
    </row>
    <row r="4" spans="1:13" s="4" customFormat="1" ht="15.75" customHeight="1" x14ac:dyDescent="0.2">
      <c r="A4" s="289"/>
      <c r="B4" s="289"/>
      <c r="C4" s="289"/>
      <c r="D4" s="289"/>
      <c r="E4" s="289"/>
      <c r="F4" s="289"/>
      <c r="G4" s="289"/>
      <c r="H4" s="289"/>
      <c r="I4" s="289"/>
    </row>
    <row r="5" spans="1:13" s="30" customFormat="1" ht="36.75" customHeight="1" x14ac:dyDescent="0.35">
      <c r="A5" s="290" t="s">
        <v>13</v>
      </c>
      <c r="B5" s="290" t="s">
        <v>1096</v>
      </c>
      <c r="C5" s="290" t="s">
        <v>1097</v>
      </c>
      <c r="D5" s="290" t="s">
        <v>1098</v>
      </c>
      <c r="E5" s="285" t="s">
        <v>1099</v>
      </c>
      <c r="F5" s="285"/>
      <c r="G5" s="285"/>
      <c r="H5" s="285"/>
      <c r="I5" s="285"/>
    </row>
    <row r="6" spans="1:13" s="24" customFormat="1" ht="31.7" customHeight="1" x14ac:dyDescent="0.2">
      <c r="A6" s="290"/>
      <c r="B6" s="290"/>
      <c r="C6" s="290"/>
      <c r="D6" s="290"/>
      <c r="E6" s="31" t="s">
        <v>87</v>
      </c>
      <c r="F6" s="31" t="s">
        <v>88</v>
      </c>
      <c r="G6" s="31" t="s">
        <v>43</v>
      </c>
      <c r="H6" s="31" t="s">
        <v>1100</v>
      </c>
      <c r="I6" s="31" t="s">
        <v>1101</v>
      </c>
    </row>
    <row r="7" spans="1:13" s="24" customFormat="1" ht="13.15" customHeight="1" x14ac:dyDescent="0.2">
      <c r="A7" s="2">
        <v>1</v>
      </c>
      <c r="B7" s="2">
        <v>2</v>
      </c>
      <c r="C7" s="2">
        <v>3</v>
      </c>
      <c r="D7" s="2">
        <v>4</v>
      </c>
      <c r="E7" s="2">
        <v>5</v>
      </c>
      <c r="F7" s="2"/>
      <c r="G7" s="2">
        <v>6</v>
      </c>
      <c r="H7" s="2">
        <v>7</v>
      </c>
      <c r="I7" s="2">
        <v>8</v>
      </c>
    </row>
    <row r="8" spans="1:13" s="24" customFormat="1" ht="13.15" customHeight="1" x14ac:dyDescent="0.2">
      <c r="A8" s="32">
        <v>1</v>
      </c>
      <c r="B8" s="33"/>
      <c r="C8" s="8" t="s">
        <v>957</v>
      </c>
      <c r="D8" s="34"/>
      <c r="E8" s="26">
        <f>'4.3 Отдел 2. Тех.характеристики'!H4/1000</f>
        <v>3.98509</v>
      </c>
      <c r="F8" s="26">
        <f>'4.3 Отдел 2. Тех.характеристики'!I4/1000</f>
        <v>3.1536300000000002</v>
      </c>
      <c r="G8" s="26">
        <f>'4.3 Отдел 2. Тех.характеристики'!J4/1000</f>
        <v>94.532139999999998</v>
      </c>
      <c r="H8" s="26"/>
      <c r="I8" s="26">
        <f>E8+F8+G8</f>
        <v>101.67086</v>
      </c>
      <c r="K8" s="35"/>
      <c r="L8" s="35"/>
      <c r="M8" s="35"/>
    </row>
    <row r="9" spans="1:13" s="24" customFormat="1" ht="38.25" customHeight="1" x14ac:dyDescent="0.2">
      <c r="A9" s="32">
        <v>2</v>
      </c>
      <c r="B9" s="8" t="s">
        <v>1102</v>
      </c>
      <c r="C9" s="8" t="s">
        <v>1103</v>
      </c>
      <c r="D9" s="107">
        <v>3.9E-2</v>
      </c>
      <c r="E9" s="26">
        <f>E8*D9</f>
        <v>0.15541851000000001</v>
      </c>
      <c r="F9" s="26">
        <f>F8*D9</f>
        <v>0.12299156999999999</v>
      </c>
      <c r="G9" s="26"/>
      <c r="H9" s="26"/>
      <c r="I9" s="26">
        <f>E9+F9</f>
        <v>0.27841008</v>
      </c>
    </row>
    <row r="10" spans="1:13" s="24" customFormat="1" ht="13.15" customHeight="1" x14ac:dyDescent="0.2">
      <c r="A10" s="32"/>
      <c r="B10" s="8"/>
      <c r="C10" s="8"/>
      <c r="D10" s="16"/>
      <c r="E10" s="26"/>
      <c r="F10" s="26"/>
      <c r="G10" s="26"/>
      <c r="H10" s="26"/>
      <c r="I10" s="26"/>
    </row>
    <row r="11" spans="1:13" s="24" customFormat="1" ht="51" customHeight="1" x14ac:dyDescent="0.2">
      <c r="A11" s="32">
        <v>3</v>
      </c>
      <c r="B11" s="8" t="s">
        <v>1104</v>
      </c>
      <c r="C11" s="8" t="s">
        <v>1052</v>
      </c>
      <c r="D11" s="107">
        <v>2.1000000000000001E-2</v>
      </c>
      <c r="E11" s="26">
        <f>(E8+E9)*D11</f>
        <v>8.6950678710000007E-2</v>
      </c>
      <c r="F11" s="26"/>
      <c r="G11" s="26"/>
      <c r="H11" s="26" t="s">
        <v>1105</v>
      </c>
      <c r="I11" s="26">
        <f>E11</f>
        <v>8.6950678710000007E-2</v>
      </c>
    </row>
    <row r="12" spans="1:13" s="24" customFormat="1" ht="45" customHeight="1" x14ac:dyDescent="0.2">
      <c r="A12" s="32">
        <v>4</v>
      </c>
      <c r="B12" s="8" t="s">
        <v>1106</v>
      </c>
      <c r="C12" s="8" t="s">
        <v>1107</v>
      </c>
      <c r="D12" s="16">
        <v>5.6000000000000001E-2</v>
      </c>
      <c r="E12" s="26"/>
      <c r="F12" s="26"/>
      <c r="G12" s="26"/>
      <c r="H12" s="26">
        <f>(G8+F8)*D12</f>
        <v>5.4704031200000003</v>
      </c>
      <c r="I12" s="26">
        <f>H12</f>
        <v>5.4704031200000003</v>
      </c>
      <c r="J12" s="36" t="s">
        <v>1108</v>
      </c>
    </row>
    <row r="13" spans="1:13" s="24" customFormat="1" ht="13.15" customHeight="1" x14ac:dyDescent="0.2">
      <c r="A13" s="32"/>
      <c r="B13" s="8"/>
      <c r="C13" s="8"/>
      <c r="D13" s="16"/>
      <c r="E13" s="26"/>
      <c r="F13" s="26"/>
      <c r="G13" s="26"/>
      <c r="H13" s="26"/>
      <c r="I13" s="26"/>
    </row>
    <row r="14" spans="1:13" s="24" customFormat="1" ht="39.6" customHeight="1" x14ac:dyDescent="0.2">
      <c r="A14" s="32">
        <v>5</v>
      </c>
      <c r="B14" s="8" t="s">
        <v>1055</v>
      </c>
      <c r="C14" s="8" t="s">
        <v>1109</v>
      </c>
      <c r="D14" s="107">
        <f>IF( J14&gt;750, 0.0109, IF( J14&gt;600, 0.0113, IF( J14&gt;500, 0.0118, IF( J14&gt;400, 0.0123, IF( J14&gt;300, 0.0128, IF( J14&gt;200, 0.0136, IF( J14&gt;150, 0.0147, IF( J14&gt;125, 0.0156, IF( J14&gt;90, 0.0161, IF( J14&gt;70, 0.0172, IF( J14&gt;50, 0.0181, IF( J14&gt;30, 0.0193, IF( J14&gt;0, 0.0214, 0.0214)))))))))))))</f>
        <v>2.1399999999999999E-2</v>
      </c>
      <c r="E14" s="26"/>
      <c r="F14" s="26"/>
      <c r="G14" s="26"/>
      <c r="H14" s="26">
        <f>(I8+I9+I11+I12)*D14*1</f>
        <v>2.3006417510044002</v>
      </c>
      <c r="I14" s="26">
        <f>H14</f>
        <v>2.3006417510044002</v>
      </c>
      <c r="J14" s="37">
        <f>(I8+I9+I11+I12)/1000</f>
        <v>0.10750662387871</v>
      </c>
    </row>
    <row r="15" spans="1:13" s="24" customFormat="1" ht="13.15" customHeight="1" x14ac:dyDescent="0.2">
      <c r="A15" s="32"/>
      <c r="B15" s="8"/>
      <c r="C15" s="8"/>
      <c r="D15" s="16"/>
      <c r="E15" s="26"/>
      <c r="F15" s="26"/>
      <c r="G15" s="26"/>
      <c r="H15" s="26"/>
      <c r="I15" s="26"/>
    </row>
    <row r="16" spans="1:13" s="24" customFormat="1" ht="39.6" customHeight="1" x14ac:dyDescent="0.2">
      <c r="A16" s="32">
        <v>6</v>
      </c>
      <c r="B16" s="8" t="s">
        <v>1110</v>
      </c>
      <c r="C16" s="8" t="s">
        <v>1111</v>
      </c>
      <c r="D16" s="16">
        <v>0</v>
      </c>
      <c r="E16" s="26"/>
      <c r="F16" s="26"/>
      <c r="G16" s="26"/>
      <c r="H16" s="26">
        <f>(E8+F8)*D16</f>
        <v>0</v>
      </c>
      <c r="I16" s="26">
        <f>H16</f>
        <v>0</v>
      </c>
      <c r="J16" s="36" t="s">
        <v>1112</v>
      </c>
    </row>
    <row r="17" spans="1:10" s="24" customFormat="1" ht="81.75" customHeight="1" x14ac:dyDescent="0.2">
      <c r="A17" s="32">
        <v>7</v>
      </c>
      <c r="B17" s="8" t="s">
        <v>1110</v>
      </c>
      <c r="C17" s="8" t="s">
        <v>1113</v>
      </c>
      <c r="D17" s="16">
        <v>0</v>
      </c>
      <c r="E17" s="26"/>
      <c r="F17" s="26"/>
      <c r="G17" s="26"/>
      <c r="H17" s="26">
        <f>(E9+F9)*D17</f>
        <v>0</v>
      </c>
      <c r="I17" s="26">
        <f>H17</f>
        <v>0</v>
      </c>
      <c r="J17" s="36"/>
    </row>
    <row r="18" spans="1:10" s="24" customFormat="1" ht="13.15" customHeight="1" x14ac:dyDescent="0.2">
      <c r="A18" s="32"/>
      <c r="B18" s="8"/>
      <c r="C18" s="8"/>
      <c r="D18" s="16"/>
      <c r="E18" s="26"/>
      <c r="F18" s="26"/>
      <c r="G18" s="26"/>
      <c r="H18" s="26"/>
      <c r="I18" s="26"/>
    </row>
    <row r="19" spans="1:10" s="39" customFormat="1" ht="13.15" customHeight="1" x14ac:dyDescent="0.2">
      <c r="A19" s="32">
        <v>8</v>
      </c>
      <c r="B19" s="8"/>
      <c r="C19" s="8" t="s">
        <v>1114</v>
      </c>
      <c r="D19" s="38"/>
      <c r="E19" s="26">
        <f>SUM(E8:E18)</f>
        <v>4.2274591887100001</v>
      </c>
      <c r="F19" s="26"/>
      <c r="G19" s="26">
        <f>SUM(G8:G18)</f>
        <v>94.532139999999998</v>
      </c>
      <c r="H19" s="26">
        <f>SUM(H8:H18)</f>
        <v>7.7710448710044</v>
      </c>
      <c r="I19" s="26">
        <f>SUM(I8:I18)</f>
        <v>109.80726562971</v>
      </c>
    </row>
    <row r="20" spans="1:10" s="24" customFormat="1" ht="51" customHeight="1" x14ac:dyDescent="0.2">
      <c r="A20" s="32">
        <v>9</v>
      </c>
      <c r="B20" s="8" t="s">
        <v>1115</v>
      </c>
      <c r="C20" s="8" t="s">
        <v>969</v>
      </c>
      <c r="D20" s="40">
        <v>0.03</v>
      </c>
      <c r="E20" s="26">
        <f>E19*3%</f>
        <v>0.12682377566129999</v>
      </c>
      <c r="F20" s="26"/>
      <c r="G20" s="26">
        <f>G19*3%</f>
        <v>2.8359641999999998</v>
      </c>
      <c r="H20" s="26">
        <f>H19*3%</f>
        <v>0.23313134613013001</v>
      </c>
      <c r="I20" s="26">
        <f>I19*3%</f>
        <v>3.2942179688914002</v>
      </c>
    </row>
    <row r="21" spans="1:10" s="28" customFormat="1" ht="13.15" customHeight="1" x14ac:dyDescent="0.2">
      <c r="A21" s="32">
        <v>10</v>
      </c>
      <c r="B21" s="8"/>
      <c r="C21" s="8" t="s">
        <v>1116</v>
      </c>
      <c r="D21" s="41"/>
      <c r="E21" s="26"/>
      <c r="F21" s="26"/>
      <c r="G21" s="26"/>
      <c r="H21" s="26"/>
      <c r="I21" s="26">
        <f>I19+I20</f>
        <v>113.10148359861</v>
      </c>
    </row>
    <row r="22" spans="1:10" s="28" customFormat="1" ht="13.15" customHeight="1" x14ac:dyDescent="0.2">
      <c r="A22" s="42"/>
      <c r="B22" s="43"/>
      <c r="C22" s="43"/>
      <c r="D22" s="44"/>
      <c r="E22" s="45"/>
      <c r="F22" s="45"/>
      <c r="G22" s="45"/>
      <c r="H22" s="45"/>
      <c r="I22" s="45"/>
    </row>
    <row r="23" spans="1:10" x14ac:dyDescent="0.25">
      <c r="A23" s="4" t="s">
        <v>1117</v>
      </c>
      <c r="B23" s="46"/>
      <c r="C23" s="4"/>
      <c r="D23" s="24"/>
      <c r="E23" s="24"/>
      <c r="F23" s="24"/>
      <c r="G23" s="24"/>
      <c r="H23" s="24"/>
      <c r="I23" s="24"/>
    </row>
    <row r="24" spans="1:10" x14ac:dyDescent="0.25">
      <c r="A24" s="25" t="s">
        <v>1118</v>
      </c>
      <c r="B24" s="46"/>
      <c r="C24" s="4"/>
      <c r="D24" s="24"/>
      <c r="E24" s="24"/>
      <c r="F24" s="24"/>
      <c r="G24" s="24"/>
      <c r="H24" s="24"/>
      <c r="I24" s="24"/>
    </row>
    <row r="25" spans="1:10" x14ac:dyDescent="0.25">
      <c r="A25" s="4"/>
      <c r="B25" s="46"/>
      <c r="C25" s="4"/>
      <c r="D25" s="24"/>
      <c r="E25" s="24"/>
      <c r="F25" s="24"/>
      <c r="G25" s="24"/>
      <c r="H25" s="24"/>
      <c r="I25" s="24"/>
    </row>
    <row r="26" spans="1:10" x14ac:dyDescent="0.25">
      <c r="A26" s="4" t="s">
        <v>1119</v>
      </c>
      <c r="B26" s="46"/>
      <c r="C26" s="4"/>
      <c r="D26" s="24"/>
      <c r="E26" s="24"/>
      <c r="F26" s="24"/>
      <c r="G26" s="24"/>
      <c r="H26" s="24"/>
      <c r="I26" s="24"/>
    </row>
    <row r="27" spans="1:10" x14ac:dyDescent="0.25">
      <c r="A27" s="25" t="s">
        <v>1120</v>
      </c>
      <c r="B27" s="46"/>
      <c r="C27" s="4"/>
      <c r="D27" s="24"/>
      <c r="E27" s="24"/>
      <c r="F27" s="24"/>
      <c r="G27" s="24"/>
      <c r="H27" s="24"/>
      <c r="I27" s="24"/>
    </row>
    <row r="28" spans="1:10" x14ac:dyDescent="0.25">
      <c r="B28" s="47"/>
    </row>
    <row r="29" spans="1:10" x14ac:dyDescent="0.25">
      <c r="B29" s="47"/>
    </row>
    <row r="30" spans="1:10" x14ac:dyDescent="0.25">
      <c r="B30" s="47"/>
    </row>
    <row r="31" spans="1:10" x14ac:dyDescent="0.25">
      <c r="B31" s="47"/>
    </row>
    <row r="32" spans="1:10" x14ac:dyDescent="0.25">
      <c r="B32" s="47"/>
    </row>
    <row r="33" spans="2:2" x14ac:dyDescent="0.25">
      <c r="B33" s="47"/>
    </row>
    <row r="34" spans="2:2" x14ac:dyDescent="0.25">
      <c r="B34" s="47"/>
    </row>
    <row r="35" spans="2:2" x14ac:dyDescent="0.25">
      <c r="B35" s="47"/>
    </row>
    <row r="36" spans="2:2" x14ac:dyDescent="0.25">
      <c r="B36" s="47"/>
    </row>
    <row r="37" spans="2:2" x14ac:dyDescent="0.25">
      <c r="B37" s="47"/>
    </row>
    <row r="38" spans="2:2" x14ac:dyDescent="0.25">
      <c r="B38" s="47"/>
    </row>
    <row r="39" spans="2:2" x14ac:dyDescent="0.25">
      <c r="B39" s="47"/>
    </row>
    <row r="40" spans="2:2" x14ac:dyDescent="0.25">
      <c r="B40" s="47"/>
    </row>
  </sheetData>
  <sheetProtection formatCells="0" formatColumns="0" formatRows="0" insertColumns="0" insertRows="0" insertHyperlinks="0" deleteColumns="0" deleteRows="0" sort="0" autoFilter="0" pivotTables="0"/>
  <mergeCells count="8">
    <mergeCell ref="A1:I1"/>
    <mergeCell ref="A4:I4"/>
    <mergeCell ref="A5:A6"/>
    <mergeCell ref="B5:B6"/>
    <mergeCell ref="C5:C6"/>
    <mergeCell ref="D5:D6"/>
    <mergeCell ref="E5:I5"/>
    <mergeCell ref="A3:I3"/>
  </mergeCells>
  <pageMargins left="0.7" right="0.7" top="0.75" bottom="0.75" header="0.3" footer="0.3"/>
  <pageSetup paperSize="9" scale="55"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2:P28"/>
  <sheetViews>
    <sheetView view="pageBreakPreview" topLeftCell="B1" zoomScale="70" zoomScaleNormal="70" workbookViewId="0">
      <selection activeCell="E9" sqref="E9"/>
    </sheetView>
  </sheetViews>
  <sheetFormatPr defaultColWidth="9.28515625" defaultRowHeight="15" outlineLevelRow="1" outlineLevelCol="1" x14ac:dyDescent="0.25"/>
  <cols>
    <col min="1" max="2" width="6.7109375" customWidth="1"/>
    <col min="3" max="3" width="66.42578125" customWidth="1"/>
    <col min="4" max="4" width="12.7109375" customWidth="1" outlineLevel="1"/>
    <col min="5" max="5" width="13.7109375" customWidth="1" outlineLevel="1"/>
    <col min="6" max="6" width="12.28515625" customWidth="1" outlineLevel="1"/>
    <col min="7" max="7" width="14.42578125" customWidth="1" outlineLevel="1"/>
    <col min="8" max="8" width="12.7109375" customWidth="1" outlineLevel="1"/>
    <col min="9" max="9" width="17.42578125" customWidth="1"/>
    <col min="10" max="10" width="12.7109375" customWidth="1"/>
    <col min="11" max="11" width="14.28515625" customWidth="1"/>
    <col min="12" max="12" width="14.5703125" customWidth="1"/>
    <col min="13" max="13" width="14.28515625" customWidth="1"/>
    <col min="14" max="14" width="12.7109375" customWidth="1"/>
    <col min="15" max="15" width="26.140625" customWidth="1"/>
    <col min="16" max="16" width="15.7109375" customWidth="1"/>
  </cols>
  <sheetData>
    <row r="2" spans="1:16" x14ac:dyDescent="0.25">
      <c r="N2" s="295" t="s">
        <v>1121</v>
      </c>
      <c r="O2" s="295"/>
    </row>
    <row r="3" spans="1:16" x14ac:dyDescent="0.25">
      <c r="A3" s="296" t="s">
        <v>1122</v>
      </c>
      <c r="B3" s="296"/>
      <c r="C3" s="296"/>
      <c r="D3" s="296"/>
      <c r="E3" s="296"/>
      <c r="F3" s="296"/>
      <c r="G3" s="296"/>
      <c r="H3" s="296"/>
      <c r="I3" s="296"/>
      <c r="J3" s="296"/>
      <c r="K3" s="296"/>
      <c r="L3" s="296"/>
      <c r="M3" s="296"/>
      <c r="N3" s="296"/>
      <c r="O3" s="296"/>
    </row>
    <row r="5" spans="1:16" ht="37.5" customHeight="1" x14ac:dyDescent="0.25">
      <c r="A5" s="297" t="s">
        <v>1123</v>
      </c>
      <c r="B5" s="300" t="s">
        <v>1124</v>
      </c>
      <c r="C5" s="303" t="s">
        <v>1125</v>
      </c>
      <c r="D5" s="306" t="s">
        <v>1126</v>
      </c>
      <c r="E5" s="307"/>
      <c r="F5" s="307"/>
      <c r="G5" s="307"/>
      <c r="H5" s="307"/>
      <c r="I5" s="306" t="s">
        <v>1127</v>
      </c>
      <c r="J5" s="307"/>
      <c r="K5" s="307"/>
      <c r="L5" s="307"/>
      <c r="M5" s="307"/>
      <c r="N5" s="307"/>
      <c r="O5" s="48" t="s">
        <v>1128</v>
      </c>
    </row>
    <row r="6" spans="1:16" s="51" customFormat="1" ht="150" customHeight="1" x14ac:dyDescent="0.25">
      <c r="A6" s="298"/>
      <c r="B6" s="301"/>
      <c r="C6" s="304"/>
      <c r="D6" s="303" t="s">
        <v>1129</v>
      </c>
      <c r="E6" s="308" t="s">
        <v>1130</v>
      </c>
      <c r="F6" s="309"/>
      <c r="G6" s="310"/>
      <c r="H6" s="49" t="s">
        <v>1131</v>
      </c>
      <c r="I6" s="311" t="s">
        <v>1132</v>
      </c>
      <c r="J6" s="311" t="s">
        <v>1129</v>
      </c>
      <c r="K6" s="312" t="s">
        <v>1130</v>
      </c>
      <c r="L6" s="312"/>
      <c r="M6" s="312"/>
      <c r="N6" s="49" t="s">
        <v>1131</v>
      </c>
      <c r="O6" s="50" t="s">
        <v>1133</v>
      </c>
    </row>
    <row r="7" spans="1:16" s="51" customFormat="1" ht="30.75" customHeight="1" x14ac:dyDescent="0.25">
      <c r="A7" s="299"/>
      <c r="B7" s="302"/>
      <c r="C7" s="305"/>
      <c r="D7" s="305"/>
      <c r="E7" s="48" t="s">
        <v>87</v>
      </c>
      <c r="F7" s="48" t="s">
        <v>88</v>
      </c>
      <c r="G7" s="48" t="s">
        <v>43</v>
      </c>
      <c r="H7" s="52" t="s">
        <v>1134</v>
      </c>
      <c r="I7" s="311"/>
      <c r="J7" s="311"/>
      <c r="K7" s="48" t="s">
        <v>87</v>
      </c>
      <c r="L7" s="48" t="s">
        <v>88</v>
      </c>
      <c r="M7" s="48" t="s">
        <v>43</v>
      </c>
      <c r="N7" s="52" t="s">
        <v>1134</v>
      </c>
      <c r="O7" s="48" t="s">
        <v>1135</v>
      </c>
    </row>
    <row r="8" spans="1:16" s="51" customFormat="1" x14ac:dyDescent="0.25">
      <c r="A8" s="53">
        <v>1</v>
      </c>
      <c r="B8" s="53">
        <v>2</v>
      </c>
      <c r="C8" s="53">
        <v>3</v>
      </c>
      <c r="D8" s="53">
        <v>4</v>
      </c>
      <c r="E8" s="53">
        <v>5</v>
      </c>
      <c r="F8" s="53">
        <v>6</v>
      </c>
      <c r="G8" s="53">
        <v>7</v>
      </c>
      <c r="H8" s="53">
        <v>8</v>
      </c>
      <c r="I8" s="53">
        <v>9</v>
      </c>
      <c r="J8" s="53">
        <v>10</v>
      </c>
      <c r="K8" s="53">
        <v>11</v>
      </c>
      <c r="L8" s="53">
        <v>12</v>
      </c>
      <c r="M8" s="53">
        <v>13</v>
      </c>
      <c r="N8" s="53">
        <v>14</v>
      </c>
      <c r="O8" s="53">
        <v>15</v>
      </c>
    </row>
    <row r="9" spans="1:16" s="51" customFormat="1" ht="102.75" customHeight="1" x14ac:dyDescent="0.25">
      <c r="A9" s="53">
        <v>1</v>
      </c>
      <c r="B9" s="297" t="s">
        <v>1136</v>
      </c>
      <c r="C9" s="54" t="s">
        <v>1137</v>
      </c>
      <c r="D9" s="55">
        <f t="shared" ref="D9:D15" si="0">SUM(E9:G9)</f>
        <v>583.41863000000001</v>
      </c>
      <c r="E9" s="55">
        <f>340656.93/1000</f>
        <v>340.65692999999999</v>
      </c>
      <c r="F9" s="55">
        <f>242761.7/1000</f>
        <v>242.76169999999999</v>
      </c>
      <c r="G9" s="55">
        <v>0</v>
      </c>
      <c r="H9" s="55">
        <f>(713.49*0.8)/1000</f>
        <v>0.57079199999999997</v>
      </c>
      <c r="I9" s="55">
        <v>11656.266250000001</v>
      </c>
      <c r="J9" s="55">
        <f t="shared" ref="J9:J15" si="1">K9+L9+M9</f>
        <v>3553.0194566999999</v>
      </c>
      <c r="K9" s="55">
        <f>E9*H22</f>
        <v>2074.6007036999999</v>
      </c>
      <c r="L9" s="55">
        <f>F9*H22</f>
        <v>1478.4187529999999</v>
      </c>
      <c r="M9" s="55">
        <f>G9*H24</f>
        <v>0</v>
      </c>
      <c r="N9" s="55">
        <f>H9*H25</f>
        <v>6.48990504</v>
      </c>
      <c r="O9" s="56">
        <f t="shared" ref="O9:O15" si="2">N9/(L9+M9)</f>
        <v>4.389761038157E-3</v>
      </c>
    </row>
    <row r="10" spans="1:16" s="51" customFormat="1" ht="54.75" customHeight="1" x14ac:dyDescent="0.25">
      <c r="A10" s="52">
        <v>2</v>
      </c>
      <c r="B10" s="299"/>
      <c r="C10" s="57" t="s">
        <v>1138</v>
      </c>
      <c r="D10" s="55">
        <f t="shared" si="0"/>
        <v>2228.558</v>
      </c>
      <c r="E10" s="55">
        <f>430700/1000</f>
        <v>430.7</v>
      </c>
      <c r="F10" s="55">
        <f>1797858/1000</f>
        <v>1797.8579999999999</v>
      </c>
      <c r="G10" s="55">
        <v>0</v>
      </c>
      <c r="H10" s="55">
        <f>1685/1000</f>
        <v>1.6850000000000001</v>
      </c>
      <c r="I10" s="55">
        <f>15834377.63/1000</f>
        <v>15834.377630000001</v>
      </c>
      <c r="J10" s="55">
        <f t="shared" si="1"/>
        <v>14351.91352</v>
      </c>
      <c r="K10" s="55">
        <f>E10*I22</f>
        <v>2773.7080000000001</v>
      </c>
      <c r="L10" s="55">
        <f>F10*I22</f>
        <v>11578.20552</v>
      </c>
      <c r="M10" s="55">
        <f>G10*I24</f>
        <v>0</v>
      </c>
      <c r="N10" s="55">
        <f>H10*I25</f>
        <v>14.1877</v>
      </c>
      <c r="O10" s="56">
        <f t="shared" si="2"/>
        <v>1.2253798721652001E-3</v>
      </c>
      <c r="P10" s="58"/>
    </row>
    <row r="11" spans="1:16" s="51" customFormat="1" ht="24.6" customHeight="1" x14ac:dyDescent="0.25">
      <c r="A11" s="53">
        <v>3</v>
      </c>
      <c r="B11" s="297" t="s">
        <v>1139</v>
      </c>
      <c r="C11" s="57" t="s">
        <v>1140</v>
      </c>
      <c r="D11" s="55">
        <f t="shared" si="0"/>
        <v>22378.080000000002</v>
      </c>
      <c r="E11" s="55">
        <v>15858.44</v>
      </c>
      <c r="F11" s="55">
        <v>6519.64</v>
      </c>
      <c r="G11" s="55">
        <v>0</v>
      </c>
      <c r="H11" s="55">
        <v>9.7100000000000009</v>
      </c>
      <c r="I11" s="55">
        <v>170961.79</v>
      </c>
      <c r="J11" s="55">
        <f t="shared" si="1"/>
        <v>129121.52159999999</v>
      </c>
      <c r="K11" s="55">
        <f>E11*J22</f>
        <v>91503.198799999998</v>
      </c>
      <c r="L11" s="55">
        <f>F11*J22</f>
        <v>37618.322800000002</v>
      </c>
      <c r="M11" s="55">
        <f>G11*J24</f>
        <v>0</v>
      </c>
      <c r="N11" s="55">
        <f>H11*J25</f>
        <v>154.48609999999999</v>
      </c>
      <c r="O11" s="56">
        <f t="shared" si="2"/>
        <v>4.1066716562919003E-3</v>
      </c>
    </row>
    <row r="12" spans="1:16" s="51" customFormat="1" ht="31.9" customHeight="1" x14ac:dyDescent="0.25">
      <c r="A12" s="52">
        <v>4</v>
      </c>
      <c r="B12" s="299"/>
      <c r="C12" s="57" t="s">
        <v>1141</v>
      </c>
      <c r="D12" s="55">
        <f t="shared" si="0"/>
        <v>93405.18</v>
      </c>
      <c r="E12" s="55">
        <v>53163.12</v>
      </c>
      <c r="F12" s="55">
        <v>40153.81</v>
      </c>
      <c r="G12" s="55">
        <v>88.25</v>
      </c>
      <c r="H12" s="55">
        <v>33.76</v>
      </c>
      <c r="I12" s="55">
        <v>725870.83</v>
      </c>
      <c r="J12" s="55">
        <f t="shared" si="1"/>
        <v>538845.47</v>
      </c>
      <c r="K12" s="55">
        <v>306751.18</v>
      </c>
      <c r="L12" s="55">
        <v>231687.44</v>
      </c>
      <c r="M12" s="55">
        <v>406.85</v>
      </c>
      <c r="N12" s="55">
        <v>537.07000000000005</v>
      </c>
      <c r="O12" s="56">
        <f t="shared" si="2"/>
        <v>2.3140164284093001E-3</v>
      </c>
    </row>
    <row r="13" spans="1:16" s="51" customFormat="1" ht="60" customHeight="1" x14ac:dyDescent="0.25">
      <c r="A13" s="53">
        <v>5</v>
      </c>
      <c r="B13" s="297" t="s">
        <v>1142</v>
      </c>
      <c r="C13" s="54" t="s">
        <v>1143</v>
      </c>
      <c r="D13" s="55">
        <f t="shared" si="0"/>
        <v>52119.83</v>
      </c>
      <c r="E13" s="55">
        <v>15198.48</v>
      </c>
      <c r="F13" s="55">
        <v>31977.3</v>
      </c>
      <c r="G13" s="55">
        <v>4944.05</v>
      </c>
      <c r="H13" s="55">
        <v>16.13</v>
      </c>
      <c r="I13" s="55">
        <v>2024759.04</v>
      </c>
      <c r="J13" s="55">
        <f t="shared" si="1"/>
        <v>267889.86339999997</v>
      </c>
      <c r="K13" s="55">
        <f>E13*L22</f>
        <v>79488.050399999993</v>
      </c>
      <c r="L13" s="55">
        <f>F13*L22</f>
        <v>167241.27900000001</v>
      </c>
      <c r="M13" s="55">
        <f>G13*L24</f>
        <v>21160.534</v>
      </c>
      <c r="N13" s="55">
        <f>H13*L25</f>
        <v>231.46549999999999</v>
      </c>
      <c r="O13" s="56">
        <f t="shared" si="2"/>
        <v>1.2285736337367E-3</v>
      </c>
    </row>
    <row r="14" spans="1:16" s="51" customFormat="1" ht="39.6" customHeight="1" x14ac:dyDescent="0.25">
      <c r="A14" s="52">
        <v>6</v>
      </c>
      <c r="B14" s="299"/>
      <c r="C14" s="57" t="s">
        <v>1144</v>
      </c>
      <c r="D14" s="55">
        <f t="shared" si="0"/>
        <v>89613.6</v>
      </c>
      <c r="E14" s="55">
        <v>44598.73</v>
      </c>
      <c r="F14" s="55">
        <v>40017</v>
      </c>
      <c r="G14" s="55">
        <v>4997.87</v>
      </c>
      <c r="H14" s="55">
        <f>7.69+81.8</f>
        <v>89.49</v>
      </c>
      <c r="I14" s="55">
        <v>738823.57</v>
      </c>
      <c r="J14" s="55">
        <f t="shared" si="1"/>
        <v>511472.85759999999</v>
      </c>
      <c r="K14" s="55">
        <f>E14*M22</f>
        <v>257334.6721</v>
      </c>
      <c r="L14" s="55">
        <f>F14*M22</f>
        <v>230898.09</v>
      </c>
      <c r="M14" s="55">
        <f>G14*M24</f>
        <v>23240.095499999999</v>
      </c>
      <c r="N14" s="55">
        <f>H14*M25</f>
        <v>1423.7859000000001</v>
      </c>
      <c r="O14" s="56">
        <f t="shared" si="2"/>
        <v>5.6024083795152002E-3</v>
      </c>
    </row>
    <row r="15" spans="1:16" s="51" customFormat="1" ht="46.15" customHeight="1" x14ac:dyDescent="0.25">
      <c r="A15" s="53">
        <v>7</v>
      </c>
      <c r="B15" s="59" t="s">
        <v>1145</v>
      </c>
      <c r="C15" s="57" t="s">
        <v>1146</v>
      </c>
      <c r="D15" s="55">
        <f t="shared" si="0"/>
        <v>981651.63</v>
      </c>
      <c r="E15" s="55">
        <v>448398.51</v>
      </c>
      <c r="F15" s="55">
        <v>486091.33</v>
      </c>
      <c r="G15" s="55">
        <v>47161.79</v>
      </c>
      <c r="H15" s="55">
        <v>143.03</v>
      </c>
      <c r="I15" s="55">
        <v>16001185.93</v>
      </c>
      <c r="J15" s="55">
        <f t="shared" si="1"/>
        <v>6269109.2307000002</v>
      </c>
      <c r="K15" s="55">
        <f>123094.59*N22+325303.92*N23</f>
        <v>2908258.6863000002</v>
      </c>
      <c r="L15" s="55">
        <f>110226.08*N22+375865.25*N23</f>
        <v>3158998.0832000002</v>
      </c>
      <c r="M15" s="55">
        <f>G15*N24</f>
        <v>201852.46119999999</v>
      </c>
      <c r="N15" s="55">
        <f>H15*N25</f>
        <v>1185.7186999999999</v>
      </c>
      <c r="O15" s="56">
        <f t="shared" si="2"/>
        <v>3.5280316227560002E-4</v>
      </c>
    </row>
    <row r="16" spans="1:16" s="51" customFormat="1" ht="24" customHeight="1" x14ac:dyDescent="0.25">
      <c r="A16" s="60"/>
      <c r="B16" s="60"/>
      <c r="C16" s="61" t="s">
        <v>1147</v>
      </c>
      <c r="D16" s="62"/>
      <c r="E16" s="62"/>
      <c r="F16" s="62"/>
      <c r="G16" s="62"/>
      <c r="H16" s="62"/>
      <c r="I16" s="62"/>
      <c r="J16" s="62"/>
      <c r="K16" s="62"/>
      <c r="L16" s="62"/>
      <c r="M16" s="62"/>
      <c r="N16" s="62"/>
      <c r="O16" s="63">
        <f>(O9+O10+O11+O12+O13+O14+O15)/7</f>
        <v>2.7456591672216E-3</v>
      </c>
    </row>
    <row r="17" spans="1:15" s="51" customFormat="1" ht="18.75" customHeight="1" x14ac:dyDescent="0.25">
      <c r="A17" s="64"/>
      <c r="B17" s="64"/>
      <c r="C17" s="65"/>
      <c r="D17" s="66"/>
      <c r="E17" s="66"/>
      <c r="F17" s="66"/>
      <c r="G17" s="66"/>
      <c r="H17" s="66"/>
      <c r="I17" s="66"/>
      <c r="J17" s="66"/>
      <c r="K17" s="66"/>
      <c r="L17" s="66"/>
      <c r="M17" s="66"/>
      <c r="N17" s="66"/>
      <c r="O17" s="67"/>
    </row>
    <row r="18" spans="1:15" ht="21.2" customHeight="1" x14ac:dyDescent="0.25">
      <c r="C18" s="68" t="s">
        <v>1148</v>
      </c>
    </row>
    <row r="19" spans="1:15" ht="30.75" customHeight="1" x14ac:dyDescent="0.25">
      <c r="L19" s="69"/>
    </row>
    <row r="20" spans="1:15" ht="15" customHeight="1" outlineLevel="1" x14ac:dyDescent="0.25">
      <c r="G20" s="294" t="s">
        <v>1149</v>
      </c>
      <c r="H20" s="294"/>
      <c r="I20" s="294"/>
      <c r="J20" s="294"/>
      <c r="K20" s="294"/>
      <c r="L20" s="294"/>
      <c r="M20" s="294"/>
      <c r="N20" s="294"/>
    </row>
    <row r="21" spans="1:15" ht="15.75" customHeight="1" outlineLevel="1" x14ac:dyDescent="0.25">
      <c r="G21" s="70"/>
      <c r="H21" s="70" t="s">
        <v>1150</v>
      </c>
      <c r="I21" s="70" t="s">
        <v>1151</v>
      </c>
      <c r="J21" s="70" t="s">
        <v>1152</v>
      </c>
      <c r="K21" s="71" t="s">
        <v>1153</v>
      </c>
      <c r="L21" s="70" t="s">
        <v>1154</v>
      </c>
      <c r="M21" s="70" t="s">
        <v>1155</v>
      </c>
      <c r="N21" s="70" t="s">
        <v>1156</v>
      </c>
      <c r="O21" s="64"/>
    </row>
    <row r="22" spans="1:15" ht="15.75" customHeight="1" outlineLevel="1" x14ac:dyDescent="0.25">
      <c r="G22" s="292" t="s">
        <v>1157</v>
      </c>
      <c r="H22" s="291">
        <v>6.09</v>
      </c>
      <c r="I22" s="293">
        <v>6.44</v>
      </c>
      <c r="J22" s="291">
        <v>5.77</v>
      </c>
      <c r="K22" s="293">
        <v>5.77</v>
      </c>
      <c r="L22" s="291">
        <v>5.23</v>
      </c>
      <c r="M22" s="291">
        <v>5.77</v>
      </c>
      <c r="N22" s="72">
        <v>6.29</v>
      </c>
      <c r="O22" t="s">
        <v>1158</v>
      </c>
    </row>
    <row r="23" spans="1:15" ht="15.75" customHeight="1" outlineLevel="1" x14ac:dyDescent="0.25">
      <c r="G23" s="292"/>
      <c r="H23" s="291"/>
      <c r="I23" s="293"/>
      <c r="J23" s="291"/>
      <c r="K23" s="293"/>
      <c r="L23" s="291"/>
      <c r="M23" s="291"/>
      <c r="N23" s="72">
        <v>6.56</v>
      </c>
      <c r="O23" t="s">
        <v>1159</v>
      </c>
    </row>
    <row r="24" spans="1:15" ht="15.75" customHeight="1" outlineLevel="1" x14ac:dyDescent="0.25">
      <c r="G24" s="73" t="s">
        <v>1160</v>
      </c>
      <c r="H24" s="72">
        <v>4.46</v>
      </c>
      <c r="I24" s="71">
        <v>4.28</v>
      </c>
      <c r="J24" s="72">
        <v>4.6500000000000004</v>
      </c>
      <c r="K24" s="71">
        <v>4.6100000000000003</v>
      </c>
      <c r="L24" s="72">
        <v>4.28</v>
      </c>
      <c r="M24" s="72">
        <v>4.6500000000000004</v>
      </c>
      <c r="N24" s="72">
        <v>4.28</v>
      </c>
      <c r="O24" s="64"/>
    </row>
    <row r="25" spans="1:15" ht="15.75" customHeight="1" outlineLevel="1" x14ac:dyDescent="0.25">
      <c r="G25" s="73" t="s">
        <v>1134</v>
      </c>
      <c r="H25" s="72">
        <v>11.37</v>
      </c>
      <c r="I25" s="72">
        <v>8.42</v>
      </c>
      <c r="J25" s="72">
        <v>15.91</v>
      </c>
      <c r="K25" s="71">
        <v>15.91</v>
      </c>
      <c r="L25" s="72">
        <v>14.35</v>
      </c>
      <c r="M25" s="72">
        <v>15.91</v>
      </c>
      <c r="N25" s="72">
        <v>8.2899999999999991</v>
      </c>
      <c r="O25" s="64"/>
    </row>
    <row r="26" spans="1:15" ht="31.7" customHeight="1" outlineLevel="1" x14ac:dyDescent="0.25">
      <c r="G26" s="73" t="s">
        <v>1161</v>
      </c>
      <c r="H26" s="72">
        <v>3.83</v>
      </c>
      <c r="I26" s="71">
        <v>3.95</v>
      </c>
      <c r="J26" s="72">
        <v>4.1500000000000004</v>
      </c>
      <c r="K26" s="71">
        <v>3.83</v>
      </c>
      <c r="L26" s="71">
        <v>3.95</v>
      </c>
      <c r="M26" s="72">
        <v>4.09</v>
      </c>
      <c r="N26" s="72">
        <v>3.95</v>
      </c>
      <c r="O26" s="64"/>
    </row>
    <row r="27" spans="1:15" ht="31.7" customHeight="1" outlineLevel="1" x14ac:dyDescent="0.25">
      <c r="G27" s="73" t="s">
        <v>1162</v>
      </c>
      <c r="H27" s="72">
        <v>3.91</v>
      </c>
      <c r="I27" s="71">
        <v>3.99</v>
      </c>
      <c r="J27" s="72">
        <v>4.2300000000000004</v>
      </c>
      <c r="K27" s="71">
        <v>3.91</v>
      </c>
      <c r="L27" s="71">
        <v>3.99</v>
      </c>
      <c r="M27" s="72">
        <v>4.17</v>
      </c>
      <c r="N27" s="72">
        <v>3.99</v>
      </c>
      <c r="O27" s="64"/>
    </row>
    <row r="28" spans="1:15" ht="15.75" customHeight="1" outlineLevel="1" x14ac:dyDescent="0.25">
      <c r="G28" s="73" t="s">
        <v>1100</v>
      </c>
      <c r="H28" s="72">
        <v>8.7899999999999991</v>
      </c>
      <c r="I28" s="72">
        <v>8.7899999999999991</v>
      </c>
      <c r="J28" s="72">
        <v>9.19</v>
      </c>
      <c r="K28" s="71">
        <v>9.1</v>
      </c>
      <c r="L28" s="72">
        <v>8.42</v>
      </c>
      <c r="M28" s="72">
        <v>9.19</v>
      </c>
      <c r="N28" s="72">
        <v>8.42</v>
      </c>
      <c r="O28" s="64"/>
    </row>
  </sheetData>
  <mergeCells count="23">
    <mergeCell ref="G20:N20"/>
    <mergeCell ref="N2:O2"/>
    <mergeCell ref="A3:O3"/>
    <mergeCell ref="A5:A7"/>
    <mergeCell ref="B5:B7"/>
    <mergeCell ref="C5:C7"/>
    <mergeCell ref="D5:H5"/>
    <mergeCell ref="I5:N5"/>
    <mergeCell ref="D6:D7"/>
    <mergeCell ref="E6:G6"/>
    <mergeCell ref="I6:I7"/>
    <mergeCell ref="J6:J7"/>
    <mergeCell ref="K6:M6"/>
    <mergeCell ref="B9:B10"/>
    <mergeCell ref="B11:B12"/>
    <mergeCell ref="B13:B14"/>
    <mergeCell ref="M22:M23"/>
    <mergeCell ref="G22:G23"/>
    <mergeCell ref="H22:H23"/>
    <mergeCell ref="I22:I23"/>
    <mergeCell ref="J22:J23"/>
    <mergeCell ref="K22:K23"/>
    <mergeCell ref="L22:L23"/>
  </mergeCells>
  <pageMargins left="0.7" right="0.7" top="0.75" bottom="0.75" header="0.3" footer="0.3"/>
  <pageSetup paperSize="9" scale="50" fitToHeight="0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2:R35"/>
  <sheetViews>
    <sheetView view="pageBreakPreview" zoomScale="80" zoomScaleNormal="80" workbookViewId="0">
      <pane xSplit="3" ySplit="8" topLeftCell="D21" activePane="bottomRight" state="frozen"/>
      <selection pane="topRight"/>
      <selection pane="bottomLeft"/>
      <selection pane="bottomRight"/>
    </sheetView>
  </sheetViews>
  <sheetFormatPr defaultColWidth="9.28515625" defaultRowHeight="15" outlineLevelRow="1" x14ac:dyDescent="0.25"/>
  <cols>
    <col min="1" max="1" width="9" customWidth="1"/>
    <col min="2" max="2" width="9.85546875" customWidth="1"/>
    <col min="3" max="3" width="65.140625" customWidth="1"/>
    <col min="4" max="4" width="18.7109375" customWidth="1"/>
    <col min="5" max="5" width="17.7109375" customWidth="1"/>
    <col min="6" max="6" width="12.7109375" customWidth="1"/>
    <col min="7" max="7" width="14.28515625" customWidth="1"/>
    <col min="8" max="8" width="13.85546875" customWidth="1"/>
    <col min="9" max="9" width="17.140625" customWidth="1"/>
    <col min="10" max="10" width="14.42578125" customWidth="1"/>
    <col min="11" max="12" width="12.7109375" customWidth="1"/>
    <col min="13" max="13" width="15.7109375" customWidth="1"/>
    <col min="14" max="14" width="18.42578125" customWidth="1"/>
    <col min="15" max="15" width="18.7109375" customWidth="1"/>
    <col min="16" max="16" width="18" customWidth="1"/>
    <col min="17" max="17" width="17" customWidth="1"/>
    <col min="18" max="18" width="16.5703125" style="64" customWidth="1"/>
  </cols>
  <sheetData>
    <row r="2" spans="1:18" ht="18.75" customHeight="1" x14ac:dyDescent="0.25">
      <c r="A2" s="313" t="s">
        <v>1163</v>
      </c>
      <c r="B2" s="313"/>
      <c r="C2" s="313"/>
      <c r="D2" s="313"/>
      <c r="E2" s="313"/>
      <c r="F2" s="313"/>
      <c r="G2" s="313"/>
      <c r="H2" s="313"/>
      <c r="I2" s="313"/>
      <c r="J2" s="313"/>
      <c r="K2" s="313"/>
      <c r="L2" s="313"/>
      <c r="M2" s="313"/>
      <c r="N2" s="313"/>
      <c r="O2" s="313"/>
    </row>
    <row r="4" spans="1:18" ht="36.75" customHeight="1" x14ac:dyDescent="0.25">
      <c r="A4" s="297" t="s">
        <v>1123</v>
      </c>
      <c r="B4" s="300" t="s">
        <v>1124</v>
      </c>
      <c r="C4" s="303" t="s">
        <v>1164</v>
      </c>
      <c r="D4" s="303" t="s">
        <v>1165</v>
      </c>
      <c r="E4" s="306" t="s">
        <v>1166</v>
      </c>
      <c r="F4" s="307"/>
      <c r="G4" s="307"/>
      <c r="H4" s="307"/>
      <c r="I4" s="307"/>
      <c r="J4" s="307"/>
      <c r="K4" s="307"/>
      <c r="L4" s="307"/>
      <c r="M4" s="307"/>
      <c r="N4" s="314" t="s">
        <v>1167</v>
      </c>
      <c r="O4" s="315"/>
      <c r="P4" s="315"/>
      <c r="Q4" s="315"/>
      <c r="R4" s="316"/>
    </row>
    <row r="5" spans="1:18" ht="60" customHeight="1" x14ac:dyDescent="0.25">
      <c r="A5" s="298"/>
      <c r="B5" s="301"/>
      <c r="C5" s="304"/>
      <c r="D5" s="304"/>
      <c r="E5" s="311" t="s">
        <v>1168</v>
      </c>
      <c r="F5" s="311" t="s">
        <v>1169</v>
      </c>
      <c r="G5" s="308" t="s">
        <v>1130</v>
      </c>
      <c r="H5" s="309"/>
      <c r="I5" s="309"/>
      <c r="J5" s="310"/>
      <c r="K5" s="311" t="s">
        <v>1170</v>
      </c>
      <c r="L5" s="311"/>
      <c r="M5" s="311"/>
      <c r="N5" s="75" t="s">
        <v>1171</v>
      </c>
      <c r="O5" s="75" t="s">
        <v>1172</v>
      </c>
      <c r="P5" s="75" t="s">
        <v>1173</v>
      </c>
      <c r="Q5" s="76" t="s">
        <v>1174</v>
      </c>
      <c r="R5" s="75" t="s">
        <v>1175</v>
      </c>
    </row>
    <row r="6" spans="1:18" ht="49.7" customHeight="1" x14ac:dyDescent="0.25">
      <c r="A6" s="299"/>
      <c r="B6" s="302"/>
      <c r="C6" s="305"/>
      <c r="D6" s="305"/>
      <c r="E6" s="311"/>
      <c r="F6" s="311"/>
      <c r="G6" s="48" t="s">
        <v>87</v>
      </c>
      <c r="H6" s="48" t="s">
        <v>88</v>
      </c>
      <c r="I6" s="48" t="s">
        <v>43</v>
      </c>
      <c r="J6" s="48" t="s">
        <v>1100</v>
      </c>
      <c r="K6" s="48" t="s">
        <v>1171</v>
      </c>
      <c r="L6" s="48" t="s">
        <v>1172</v>
      </c>
      <c r="M6" s="48" t="s">
        <v>1173</v>
      </c>
      <c r="N6" s="48" t="s">
        <v>1176</v>
      </c>
      <c r="O6" s="48" t="s">
        <v>1177</v>
      </c>
      <c r="P6" s="48" t="s">
        <v>1178</v>
      </c>
      <c r="Q6" s="49" t="s">
        <v>1179</v>
      </c>
      <c r="R6" s="48" t="s">
        <v>1180</v>
      </c>
    </row>
    <row r="7" spans="1:18" ht="16.5" customHeight="1" x14ac:dyDescent="0.25">
      <c r="A7" s="53"/>
      <c r="B7" s="77"/>
      <c r="C7" s="74"/>
      <c r="D7" s="74"/>
      <c r="E7" s="74"/>
      <c r="F7" s="74"/>
      <c r="G7" s="74"/>
      <c r="H7" s="74"/>
      <c r="I7" s="74"/>
      <c r="J7" s="74"/>
      <c r="K7" s="74"/>
      <c r="L7" s="74"/>
      <c r="M7" s="74"/>
      <c r="N7" s="74"/>
      <c r="O7" s="74"/>
      <c r="P7" s="74"/>
      <c r="Q7" s="49"/>
      <c r="R7" s="52"/>
    </row>
    <row r="8" spans="1:18" x14ac:dyDescent="0.25">
      <c r="A8" s="53">
        <v>1</v>
      </c>
      <c r="B8" s="53"/>
      <c r="C8" s="53">
        <v>2</v>
      </c>
      <c r="D8" s="53">
        <v>3</v>
      </c>
      <c r="E8" s="53">
        <v>4</v>
      </c>
      <c r="F8" s="53">
        <v>5</v>
      </c>
      <c r="G8" s="53">
        <v>6</v>
      </c>
      <c r="H8" s="53">
        <v>7</v>
      </c>
      <c r="I8" s="53">
        <v>8</v>
      </c>
      <c r="J8" s="53">
        <v>9</v>
      </c>
      <c r="K8" s="53">
        <v>10</v>
      </c>
      <c r="L8" s="53">
        <v>11</v>
      </c>
      <c r="M8" s="53">
        <v>12</v>
      </c>
      <c r="N8" s="53">
        <v>13</v>
      </c>
      <c r="O8" s="53">
        <v>14</v>
      </c>
      <c r="P8" s="53">
        <v>15</v>
      </c>
      <c r="Q8" s="53">
        <v>16</v>
      </c>
      <c r="R8" s="53">
        <v>17</v>
      </c>
    </row>
    <row r="9" spans="1:18" ht="102.6" customHeight="1" x14ac:dyDescent="0.25">
      <c r="A9" s="297">
        <v>1</v>
      </c>
      <c r="B9" s="297" t="s">
        <v>1181</v>
      </c>
      <c r="C9" s="317" t="s">
        <v>1137</v>
      </c>
      <c r="D9" s="54" t="s">
        <v>1182</v>
      </c>
      <c r="E9" s="55">
        <v>11656.266250000001</v>
      </c>
      <c r="F9" s="55">
        <f t="shared" ref="F9:F14" si="0">G9+H9+I9</f>
        <v>9442.6878704999999</v>
      </c>
      <c r="G9" s="55">
        <f>G10*E28</f>
        <v>2331.6699567000001</v>
      </c>
      <c r="H9" s="55">
        <f>H10*E28</f>
        <v>1695.3600216</v>
      </c>
      <c r="I9" s="55">
        <f>I10*E30</f>
        <v>5415.6578921999999</v>
      </c>
      <c r="J9" s="55"/>
      <c r="K9" s="55">
        <f>K10*1.19*E33</f>
        <v>136.37044035299999</v>
      </c>
      <c r="L9" s="55">
        <v>0</v>
      </c>
      <c r="M9" s="55">
        <f>M10*1.266*E34</f>
        <v>66.539350027799998</v>
      </c>
      <c r="N9" s="56">
        <f t="shared" ref="N9:N22" si="1">K9/(G9+H9)</f>
        <v>3.3863775806946002E-2</v>
      </c>
      <c r="O9" s="56">
        <f t="shared" ref="O9:O22" si="2">L9/(G9+H9)</f>
        <v>0</v>
      </c>
      <c r="P9" s="56">
        <f t="shared" ref="P9:P22" si="3">M9/(G9+H9)</f>
        <v>1.652318219292E-2</v>
      </c>
      <c r="Q9" s="78">
        <v>0</v>
      </c>
      <c r="R9" s="79">
        <f>N9+O9+P9+Q9</f>
        <v>5.0386957999864999E-2</v>
      </c>
    </row>
    <row r="10" spans="1:18" ht="72.75" hidden="1" customHeight="1" x14ac:dyDescent="0.25">
      <c r="A10" s="299"/>
      <c r="B10" s="298"/>
      <c r="C10" s="318"/>
      <c r="D10" s="54" t="s">
        <v>1183</v>
      </c>
      <c r="E10" s="55">
        <v>2179.8248199999998</v>
      </c>
      <c r="F10" s="55">
        <f t="shared" si="0"/>
        <v>1875.52594</v>
      </c>
      <c r="G10" s="55">
        <f>382868.63/1000</f>
        <v>382.86863</v>
      </c>
      <c r="H10" s="55">
        <f>278384.24/1000</f>
        <v>278.38423999999998</v>
      </c>
      <c r="I10" s="55">
        <f>1214273.07/1000</f>
        <v>1214.27307</v>
      </c>
      <c r="J10" s="55"/>
      <c r="K10" s="55">
        <f>29920.89/1000</f>
        <v>29.92089</v>
      </c>
      <c r="L10" s="55">
        <v>0</v>
      </c>
      <c r="M10" s="55">
        <f>13442.13/1000</f>
        <v>13.442130000000001</v>
      </c>
      <c r="N10" s="56">
        <f t="shared" si="1"/>
        <v>4.5248786595059001E-2</v>
      </c>
      <c r="O10" s="56">
        <f t="shared" si="2"/>
        <v>0</v>
      </c>
      <c r="P10" s="56">
        <f t="shared" si="3"/>
        <v>2.0328274718868E-2</v>
      </c>
      <c r="Q10" s="78">
        <v>0</v>
      </c>
      <c r="R10" s="79"/>
    </row>
    <row r="11" spans="1:18" ht="192.75" customHeight="1" x14ac:dyDescent="0.25">
      <c r="A11" s="297">
        <v>2</v>
      </c>
      <c r="B11" s="298"/>
      <c r="C11" s="317" t="s">
        <v>1184</v>
      </c>
      <c r="D11" s="54" t="s">
        <v>1182</v>
      </c>
      <c r="E11" s="55">
        <v>688044.21</v>
      </c>
      <c r="F11" s="55">
        <f t="shared" si="0"/>
        <v>521424.06839999999</v>
      </c>
      <c r="G11" s="55">
        <f>G12*F28</f>
        <v>99804.705000000002</v>
      </c>
      <c r="H11" s="55">
        <f>H12*F28</f>
        <v>246917.90760000001</v>
      </c>
      <c r="I11" s="55">
        <f>I12*F30</f>
        <v>174701.4558</v>
      </c>
      <c r="J11" s="55"/>
      <c r="K11" s="55">
        <f>K12*1.19*F33</f>
        <v>8486.4829769999997</v>
      </c>
      <c r="L11" s="55">
        <f>L12*1.19*F33</f>
        <v>11572.501646999999</v>
      </c>
      <c r="M11" s="55">
        <f>M12*1.266*F34</f>
        <v>3883.6190735999999</v>
      </c>
      <c r="N11" s="56">
        <f t="shared" si="1"/>
        <v>2.4476289311970999E-2</v>
      </c>
      <c r="O11" s="56">
        <f t="shared" si="2"/>
        <v>3.3376829853179003E-2</v>
      </c>
      <c r="P11" s="56">
        <f t="shared" si="3"/>
        <v>1.1200939692042E-2</v>
      </c>
      <c r="Q11" s="78">
        <v>0</v>
      </c>
      <c r="R11" s="79">
        <f>N11+O11+P11+Q11</f>
        <v>6.9054058857192999E-2</v>
      </c>
    </row>
    <row r="12" spans="1:18" ht="100.9" hidden="1" customHeight="1" x14ac:dyDescent="0.25">
      <c r="A12" s="299"/>
      <c r="B12" s="299"/>
      <c r="C12" s="318"/>
      <c r="D12" s="54" t="s">
        <v>1183</v>
      </c>
      <c r="E12" s="55">
        <v>116471.93</v>
      </c>
      <c r="F12" s="55">
        <f t="shared" si="0"/>
        <v>91466.75</v>
      </c>
      <c r="G12" s="55">
        <v>15053.5</v>
      </c>
      <c r="H12" s="55">
        <v>37242.519999999997</v>
      </c>
      <c r="I12" s="55">
        <v>39170.730000000003</v>
      </c>
      <c r="J12" s="55"/>
      <c r="K12" s="55">
        <v>1862.01</v>
      </c>
      <c r="L12" s="55">
        <v>2539.11</v>
      </c>
      <c r="M12" s="55">
        <v>784.56</v>
      </c>
      <c r="N12" s="56">
        <f t="shared" si="1"/>
        <v>3.5605195194586998E-2</v>
      </c>
      <c r="O12" s="56">
        <f t="shared" si="2"/>
        <v>4.8552643203058E-2</v>
      </c>
      <c r="P12" s="56">
        <f t="shared" si="3"/>
        <v>1.5002288893112999E-2</v>
      </c>
      <c r="Q12" s="78">
        <v>0</v>
      </c>
      <c r="R12" s="79"/>
    </row>
    <row r="13" spans="1:18" ht="49.15" customHeight="1" x14ac:dyDescent="0.25">
      <c r="A13" s="297">
        <v>3</v>
      </c>
      <c r="B13" s="297" t="s">
        <v>1139</v>
      </c>
      <c r="C13" s="319" t="s">
        <v>1140</v>
      </c>
      <c r="D13" s="54" t="s">
        <v>1185</v>
      </c>
      <c r="E13" s="55">
        <v>170961.79</v>
      </c>
      <c r="F13" s="55">
        <f t="shared" si="0"/>
        <v>129121.52159999999</v>
      </c>
      <c r="G13" s="55">
        <f>G14*G28</f>
        <v>91503.198799999998</v>
      </c>
      <c r="H13" s="55">
        <f>H14*G28</f>
        <v>37618.322800000002</v>
      </c>
      <c r="I13" s="55">
        <f>I14*G30</f>
        <v>0</v>
      </c>
      <c r="J13" s="55"/>
      <c r="K13" s="55">
        <f>K14*1.19*G33</f>
        <v>1996.481088</v>
      </c>
      <c r="L13" s="55">
        <f>L14*1.19*G33</f>
        <v>2500.7293079999999</v>
      </c>
      <c r="M13" s="55">
        <f>M14*1.266*G34</f>
        <v>200.53819799999999</v>
      </c>
      <c r="N13" s="56">
        <f t="shared" si="1"/>
        <v>1.5462031915832E-2</v>
      </c>
      <c r="O13" s="56">
        <f t="shared" si="2"/>
        <v>1.9367254017862E-2</v>
      </c>
      <c r="P13" s="56">
        <f t="shared" si="3"/>
        <v>1.5530966140659E-3</v>
      </c>
      <c r="Q13" s="78">
        <v>4.5614105389631997E-3</v>
      </c>
      <c r="R13" s="79">
        <f>N13+O13+P13+Q13</f>
        <v>4.0943793086723003E-2</v>
      </c>
    </row>
    <row r="14" spans="1:18" ht="57.2" hidden="1" customHeight="1" x14ac:dyDescent="0.25">
      <c r="A14" s="299"/>
      <c r="B14" s="298"/>
      <c r="C14" s="320"/>
      <c r="D14" s="54" t="s">
        <v>1183</v>
      </c>
      <c r="E14" s="55">
        <v>29033.31</v>
      </c>
      <c r="F14" s="55">
        <f t="shared" si="0"/>
        <v>22378.080000000002</v>
      </c>
      <c r="G14" s="55">
        <v>15858.44</v>
      </c>
      <c r="H14" s="55">
        <v>6519.64</v>
      </c>
      <c r="I14" s="55">
        <v>0</v>
      </c>
      <c r="J14" s="55"/>
      <c r="K14" s="55">
        <v>420.48</v>
      </c>
      <c r="L14" s="55">
        <v>526.67999999999995</v>
      </c>
      <c r="M14" s="55">
        <v>39.700000000000003</v>
      </c>
      <c r="N14" s="56">
        <f t="shared" si="1"/>
        <v>1.8789815748268001E-2</v>
      </c>
      <c r="O14" s="56">
        <f t="shared" si="2"/>
        <v>2.3535531198387E-2</v>
      </c>
      <c r="P14" s="56">
        <f t="shared" si="3"/>
        <v>1.7740574705247E-3</v>
      </c>
      <c r="Q14" s="78">
        <v>4.9753003421204997E-3</v>
      </c>
      <c r="R14" s="79"/>
    </row>
    <row r="15" spans="1:18" ht="67.900000000000006" customHeight="1" x14ac:dyDescent="0.25">
      <c r="A15" s="297">
        <v>4</v>
      </c>
      <c r="B15" s="298"/>
      <c r="C15" s="321" t="s">
        <v>1141</v>
      </c>
      <c r="D15" s="57" t="s">
        <v>1185</v>
      </c>
      <c r="E15" s="55">
        <v>725870.83</v>
      </c>
      <c r="F15" s="55">
        <v>551588.679</v>
      </c>
      <c r="G15" s="55">
        <v>319494.33</v>
      </c>
      <c r="H15" s="55">
        <v>231687.44</v>
      </c>
      <c r="I15" s="55">
        <v>406.85</v>
      </c>
      <c r="J15" s="55"/>
      <c r="K15" s="55">
        <v>12415.71</v>
      </c>
      <c r="L15" s="55">
        <v>14808.286339</v>
      </c>
      <c r="M15" s="55">
        <v>3822.96</v>
      </c>
      <c r="N15" s="56">
        <f t="shared" si="1"/>
        <v>2.2525618000755001E-2</v>
      </c>
      <c r="O15" s="56">
        <f t="shared" si="2"/>
        <v>2.6866429814977E-2</v>
      </c>
      <c r="P15" s="56">
        <f t="shared" si="3"/>
        <v>6.9359333128888E-3</v>
      </c>
      <c r="Q15" s="78">
        <v>3.5515340532281999E-3</v>
      </c>
      <c r="R15" s="79">
        <f>N15+O15+P15+Q15</f>
        <v>5.9879515181849002E-2</v>
      </c>
    </row>
    <row r="16" spans="1:18" ht="67.900000000000006" hidden="1" customHeight="1" x14ac:dyDescent="0.25">
      <c r="A16" s="299"/>
      <c r="B16" s="299"/>
      <c r="C16" s="322"/>
      <c r="D16" s="57" t="s">
        <v>1183</v>
      </c>
      <c r="E16" s="55">
        <v>125177.97</v>
      </c>
      <c r="F16" s="55">
        <v>95613.7</v>
      </c>
      <c r="G16" s="55">
        <v>55371.64</v>
      </c>
      <c r="H16" s="55">
        <v>40153.81</v>
      </c>
      <c r="I16" s="55">
        <v>88.25</v>
      </c>
      <c r="J16" s="55"/>
      <c r="K16" s="55">
        <v>2724.12</v>
      </c>
      <c r="L16" s="55">
        <v>3249.07</v>
      </c>
      <c r="M16" s="55">
        <v>772.31</v>
      </c>
      <c r="N16" s="56">
        <f t="shared" si="1"/>
        <v>2.8517217139516E-2</v>
      </c>
      <c r="O16" s="56">
        <f t="shared" si="2"/>
        <v>3.4012611298874E-2</v>
      </c>
      <c r="P16" s="56">
        <f t="shared" si="3"/>
        <v>8.0848611548021993E-3</v>
      </c>
      <c r="Q16" s="78">
        <v>3.8737899135989E-3</v>
      </c>
      <c r="R16" s="79"/>
    </row>
    <row r="17" spans="1:18" ht="67.900000000000006" customHeight="1" x14ac:dyDescent="0.25">
      <c r="A17" s="297">
        <v>5</v>
      </c>
      <c r="B17" s="312" t="s">
        <v>1142</v>
      </c>
      <c r="C17" s="317" t="s">
        <v>1186</v>
      </c>
      <c r="D17" s="54" t="s">
        <v>1187</v>
      </c>
      <c r="E17" s="55">
        <v>561932.85</v>
      </c>
      <c r="F17" s="55">
        <f>G17+H17+I17</f>
        <v>399667.21620000002</v>
      </c>
      <c r="G17" s="55">
        <f>G18*I28</f>
        <v>163785.296</v>
      </c>
      <c r="H17" s="55">
        <f>H18*I28</f>
        <v>147763.611</v>
      </c>
      <c r="I17" s="55">
        <f>I18*I30</f>
        <v>88118.309200000003</v>
      </c>
      <c r="J17" s="55"/>
      <c r="K17" s="55">
        <f>K18*1.19*I33</f>
        <v>19215.596995</v>
      </c>
      <c r="L17" s="55">
        <f>L18*1.19*I33</f>
        <v>0</v>
      </c>
      <c r="M17" s="55">
        <f>M18*1.266*I34</f>
        <v>1734.8322095999999</v>
      </c>
      <c r="N17" s="56">
        <f t="shared" si="1"/>
        <v>6.1677626090981999E-2</v>
      </c>
      <c r="O17" s="56">
        <f t="shared" si="2"/>
        <v>0</v>
      </c>
      <c r="P17" s="56">
        <f t="shared" si="3"/>
        <v>5.5684105147574998E-3</v>
      </c>
      <c r="Q17" s="78">
        <v>5.5643872525604002E-3</v>
      </c>
      <c r="R17" s="79">
        <f>N17+O17+P17+Q17</f>
        <v>7.2810423858299E-2</v>
      </c>
    </row>
    <row r="18" spans="1:18" ht="67.900000000000006" hidden="1" customHeight="1" x14ac:dyDescent="0.25">
      <c r="A18" s="299"/>
      <c r="B18" s="312"/>
      <c r="C18" s="318"/>
      <c r="D18" s="54" t="s">
        <v>1183</v>
      </c>
      <c r="E18" s="55">
        <v>94393.09</v>
      </c>
      <c r="F18" s="55">
        <f>G18+H18+I18</f>
        <v>69651.210000000006</v>
      </c>
      <c r="G18" s="55">
        <v>25792.959999999999</v>
      </c>
      <c r="H18" s="55">
        <v>23269.86</v>
      </c>
      <c r="I18" s="55">
        <v>20588.39</v>
      </c>
      <c r="J18" s="55"/>
      <c r="K18" s="55">
        <v>4087.99</v>
      </c>
      <c r="L18" s="55">
        <v>0</v>
      </c>
      <c r="M18" s="55">
        <v>343.44</v>
      </c>
      <c r="N18" s="56">
        <f t="shared" si="1"/>
        <v>8.3321545724441004E-2</v>
      </c>
      <c r="O18" s="56">
        <f t="shared" si="2"/>
        <v>0</v>
      </c>
      <c r="P18" s="56">
        <f t="shared" si="3"/>
        <v>7.0000052993284996E-3</v>
      </c>
      <c r="Q18" s="78">
        <v>9.4728844648146997E-3</v>
      </c>
      <c r="R18" s="79"/>
    </row>
    <row r="19" spans="1:18" ht="67.900000000000006" customHeight="1" x14ac:dyDescent="0.25">
      <c r="A19" s="297">
        <v>6</v>
      </c>
      <c r="B19" s="312"/>
      <c r="C19" s="317" t="s">
        <v>1144</v>
      </c>
      <c r="D19" s="57" t="s">
        <v>1185</v>
      </c>
      <c r="E19" s="55">
        <v>738823.57</v>
      </c>
      <c r="F19" s="55">
        <v>511472.86</v>
      </c>
      <c r="G19" s="55">
        <v>257334.67</v>
      </c>
      <c r="H19" s="55">
        <v>230898.09</v>
      </c>
      <c r="I19" s="55">
        <v>23240.1</v>
      </c>
      <c r="J19" s="55"/>
      <c r="K19" s="55">
        <v>19584.188309000001</v>
      </c>
      <c r="L19" s="55">
        <v>0</v>
      </c>
      <c r="M19" s="55">
        <v>2539.5687809999999</v>
      </c>
      <c r="N19" s="56">
        <f t="shared" si="1"/>
        <v>4.0112401119907999E-2</v>
      </c>
      <c r="O19" s="56">
        <f t="shared" si="2"/>
        <v>0</v>
      </c>
      <c r="P19" s="56">
        <f t="shared" si="3"/>
        <v>5.2015534168579998E-3</v>
      </c>
      <c r="Q19" s="78">
        <v>5.1286902198045999E-3</v>
      </c>
      <c r="R19" s="79">
        <f>N19+O19+P19+Q19</f>
        <v>5.0442644756571002E-2</v>
      </c>
    </row>
    <row r="20" spans="1:18" ht="67.900000000000006" hidden="1" customHeight="1" x14ac:dyDescent="0.25">
      <c r="A20" s="299"/>
      <c r="B20" s="312"/>
      <c r="C20" s="318"/>
      <c r="D20" s="57" t="s">
        <v>1183</v>
      </c>
      <c r="E20" s="55">
        <v>128717.35</v>
      </c>
      <c r="F20" s="55">
        <v>89613.6</v>
      </c>
      <c r="G20" s="55">
        <v>44598.73</v>
      </c>
      <c r="H20" s="55">
        <v>40017</v>
      </c>
      <c r="I20" s="55">
        <v>4997.87</v>
      </c>
      <c r="J20" s="55"/>
      <c r="K20" s="55">
        <v>4023.79</v>
      </c>
      <c r="L20" s="55">
        <v>0</v>
      </c>
      <c r="M20" s="55">
        <v>481.05</v>
      </c>
      <c r="N20" s="56">
        <f t="shared" si="1"/>
        <v>4.7553687712675E-2</v>
      </c>
      <c r="O20" s="56">
        <f t="shared" si="2"/>
        <v>0</v>
      </c>
      <c r="P20" s="56">
        <f t="shared" si="3"/>
        <v>5.6851131580381003E-3</v>
      </c>
      <c r="Q20" s="78">
        <v>5.5940533914911996E-3</v>
      </c>
      <c r="R20" s="79"/>
    </row>
    <row r="21" spans="1:18" ht="67.900000000000006" customHeight="1" x14ac:dyDescent="0.25">
      <c r="A21" s="297">
        <v>7</v>
      </c>
      <c r="B21" s="297" t="s">
        <v>1145</v>
      </c>
      <c r="C21" s="317" t="s">
        <v>1146</v>
      </c>
      <c r="D21" s="57" t="s">
        <v>1188</v>
      </c>
      <c r="E21" s="55">
        <v>16001185.93</v>
      </c>
      <c r="F21" s="55">
        <f>G21+H21+I21+J21</f>
        <v>6269109.2307000002</v>
      </c>
      <c r="G21" s="55">
        <f>123094.59*K28+325303.92*K29</f>
        <v>2908258.6863000002</v>
      </c>
      <c r="H21" s="55">
        <f>110226.08*K28+375865.25*K29</f>
        <v>3158998.0832000002</v>
      </c>
      <c r="I21" s="55">
        <f>I22*K30</f>
        <v>201852.46119999999</v>
      </c>
      <c r="J21" s="55">
        <f>J22*K35</f>
        <v>0</v>
      </c>
      <c r="K21" s="55">
        <f>K22*K33*1.19</f>
        <v>48825.362634999998</v>
      </c>
      <c r="L21" s="55">
        <f>L22*1.19*K33</f>
        <v>73238.020449999996</v>
      </c>
      <c r="M21" s="55">
        <f>M22*K34*1.266</f>
        <v>11514.8831238</v>
      </c>
      <c r="N21" s="56">
        <f t="shared" si="1"/>
        <v>8.0473539343916007E-3</v>
      </c>
      <c r="O21" s="56">
        <f t="shared" si="2"/>
        <v>1.2071027027926E-2</v>
      </c>
      <c r="P21" s="56">
        <f t="shared" si="3"/>
        <v>1.8978730522309999E-3</v>
      </c>
      <c r="Q21" s="78">
        <v>5.9210415358545E-4</v>
      </c>
      <c r="R21" s="79">
        <f>N21+O21+P21+Q21</f>
        <v>2.2608358168133998E-2</v>
      </c>
    </row>
    <row r="22" spans="1:18" ht="67.900000000000006" hidden="1" customHeight="1" x14ac:dyDescent="0.25">
      <c r="A22" s="299"/>
      <c r="B22" s="299"/>
      <c r="C22" s="318"/>
      <c r="D22" s="80" t="s">
        <v>1183</v>
      </c>
      <c r="E22" s="81">
        <v>2195184.4700000002</v>
      </c>
      <c r="F22" s="81">
        <f>G22+H22+I22+J22</f>
        <v>981651.63</v>
      </c>
      <c r="G22" s="81">
        <f>123094.59+325303.92</f>
        <v>448398.51</v>
      </c>
      <c r="H22" s="81">
        <f>110226.08+375865.25</f>
        <v>486091.33</v>
      </c>
      <c r="I22" s="81">
        <v>47161.79</v>
      </c>
      <c r="J22" s="81">
        <v>0</v>
      </c>
      <c r="K22" s="81">
        <v>10387.27</v>
      </c>
      <c r="L22" s="81">
        <v>15580.9</v>
      </c>
      <c r="M22" s="81">
        <v>2279.5700000000002</v>
      </c>
      <c r="N22" s="82">
        <f t="shared" si="1"/>
        <v>1.1115444551008E-2</v>
      </c>
      <c r="O22" s="82">
        <f t="shared" si="2"/>
        <v>1.6673161475998E-2</v>
      </c>
      <c r="P22" s="82">
        <f t="shared" si="3"/>
        <v>2.4393737656901999E-3</v>
      </c>
      <c r="Q22" s="83">
        <v>7.7662380726578996E-4</v>
      </c>
      <c r="R22" s="84"/>
    </row>
    <row r="23" spans="1:18" ht="67.900000000000006" customHeight="1" x14ac:dyDescent="0.25">
      <c r="A23" s="60"/>
      <c r="B23" s="60"/>
      <c r="C23" s="85" t="s">
        <v>1189</v>
      </c>
      <c r="D23" s="61"/>
      <c r="E23" s="86"/>
      <c r="F23" s="86"/>
      <c r="G23" s="86"/>
      <c r="H23" s="86"/>
      <c r="I23" s="86"/>
      <c r="J23" s="86"/>
      <c r="K23" s="86"/>
      <c r="L23" s="86"/>
      <c r="M23" s="86"/>
      <c r="N23" s="63">
        <f>(N9+N11+N13+N15+N17+N19+N21)/7</f>
        <v>2.9452156597254999E-2</v>
      </c>
      <c r="O23" s="63">
        <f>(O9+O11+O13+O15+O17+O19+O21)/7</f>
        <v>1.3097362959135E-2</v>
      </c>
      <c r="P23" s="63">
        <f>(P9+P11+P13+P15+P17+P19+P21)/7</f>
        <v>6.9829983993947003E-3</v>
      </c>
      <c r="Q23" s="63">
        <f>(Q9+Q11+Q13+Q15+Q17+Q19+Q21)/7</f>
        <v>2.7711608883059999E-3</v>
      </c>
      <c r="R23" s="63">
        <f>N23+O23+P23+Q23</f>
        <v>5.2303678844090998E-2</v>
      </c>
    </row>
    <row r="24" spans="1:18" ht="67.900000000000006" customHeight="1" x14ac:dyDescent="0.25">
      <c r="A24" s="64"/>
      <c r="B24" s="64"/>
      <c r="C24" s="69"/>
      <c r="D24" s="65"/>
      <c r="E24" s="66"/>
      <c r="F24" s="66"/>
      <c r="G24" s="66"/>
      <c r="H24" s="66"/>
      <c r="I24" s="66"/>
      <c r="J24" s="66"/>
      <c r="K24" s="66"/>
      <c r="L24" s="66"/>
      <c r="M24" s="66"/>
      <c r="N24" s="67"/>
      <c r="O24" s="67"/>
      <c r="P24" s="67"/>
      <c r="Q24" s="66"/>
    </row>
    <row r="26" spans="1:18" ht="14.45" customHeight="1" outlineLevel="1" x14ac:dyDescent="0.25">
      <c r="D26" s="323" t="s">
        <v>1190</v>
      </c>
      <c r="E26" s="323"/>
      <c r="F26" s="323"/>
      <c r="G26" s="323"/>
      <c r="H26" s="323"/>
      <c r="I26" s="323"/>
      <c r="J26" s="323"/>
      <c r="K26" s="323"/>
      <c r="L26" s="69"/>
      <c r="R26" s="87"/>
    </row>
    <row r="27" spans="1:18" outlineLevel="1" x14ac:dyDescent="0.25">
      <c r="D27" s="88"/>
      <c r="E27" s="88" t="s">
        <v>1150</v>
      </c>
      <c r="F27" s="88" t="s">
        <v>1151</v>
      </c>
      <c r="G27" s="88" t="s">
        <v>1152</v>
      </c>
      <c r="H27" s="89" t="s">
        <v>1153</v>
      </c>
      <c r="I27" s="89" t="s">
        <v>1154</v>
      </c>
      <c r="J27" s="89" t="s">
        <v>1155</v>
      </c>
      <c r="K27" s="60" t="s">
        <v>1156</v>
      </c>
    </row>
    <row r="28" spans="1:18" outlineLevel="1" x14ac:dyDescent="0.25">
      <c r="D28" s="324" t="s">
        <v>1157</v>
      </c>
      <c r="E28" s="326">
        <v>6.09</v>
      </c>
      <c r="F28" s="328">
        <v>6.63</v>
      </c>
      <c r="G28" s="326">
        <v>5.77</v>
      </c>
      <c r="H28" s="330">
        <v>5.77</v>
      </c>
      <c r="I28" s="330">
        <v>6.35</v>
      </c>
      <c r="J28" s="326">
        <v>5.77</v>
      </c>
      <c r="K28" s="90">
        <v>6.29</v>
      </c>
      <c r="L28" t="s">
        <v>1158</v>
      </c>
    </row>
    <row r="29" spans="1:18" outlineLevel="1" x14ac:dyDescent="0.25">
      <c r="D29" s="325"/>
      <c r="E29" s="327"/>
      <c r="F29" s="329"/>
      <c r="G29" s="327"/>
      <c r="H29" s="331"/>
      <c r="I29" s="331"/>
      <c r="J29" s="327"/>
      <c r="K29" s="90">
        <v>6.56</v>
      </c>
      <c r="L29" t="s">
        <v>1159</v>
      </c>
    </row>
    <row r="30" spans="1:18" outlineLevel="1" x14ac:dyDescent="0.25">
      <c r="D30" s="91" t="s">
        <v>1160</v>
      </c>
      <c r="E30" s="90">
        <v>4.46</v>
      </c>
      <c r="F30" s="88">
        <v>4.46</v>
      </c>
      <c r="G30" s="90">
        <v>4.6500000000000004</v>
      </c>
      <c r="H30" s="89">
        <v>4.6100000000000003</v>
      </c>
      <c r="I30" s="89">
        <v>4.28</v>
      </c>
      <c r="J30" s="90">
        <v>4.6500000000000004</v>
      </c>
      <c r="K30" s="90">
        <v>4.28</v>
      </c>
    </row>
    <row r="31" spans="1:18" outlineLevel="1" x14ac:dyDescent="0.25">
      <c r="D31" s="324" t="s">
        <v>1134</v>
      </c>
      <c r="E31" s="326">
        <v>11.37</v>
      </c>
      <c r="F31" s="328">
        <v>13.56</v>
      </c>
      <c r="G31" s="326">
        <v>15.91</v>
      </c>
      <c r="H31" s="330">
        <v>15.91</v>
      </c>
      <c r="I31" s="330">
        <v>14.03</v>
      </c>
      <c r="J31" s="326">
        <v>15.91</v>
      </c>
      <c r="K31" s="90">
        <v>8.2899999999999991</v>
      </c>
      <c r="L31" t="s">
        <v>1158</v>
      </c>
    </row>
    <row r="32" spans="1:18" outlineLevel="1" x14ac:dyDescent="0.25">
      <c r="D32" s="325"/>
      <c r="E32" s="327"/>
      <c r="F32" s="329"/>
      <c r="G32" s="327"/>
      <c r="H32" s="331"/>
      <c r="I32" s="331"/>
      <c r="J32" s="327"/>
      <c r="K32" s="90">
        <v>11.84</v>
      </c>
      <c r="L32" t="s">
        <v>1159</v>
      </c>
    </row>
    <row r="33" spans="4:12" ht="15" customHeight="1" outlineLevel="1" x14ac:dyDescent="0.25">
      <c r="D33" s="92" t="s">
        <v>1161</v>
      </c>
      <c r="E33" s="93">
        <v>3.83</v>
      </c>
      <c r="F33" s="94">
        <v>3.83</v>
      </c>
      <c r="G33" s="93">
        <v>3.99</v>
      </c>
      <c r="H33" s="95">
        <v>3.83</v>
      </c>
      <c r="I33" s="95">
        <v>3.95</v>
      </c>
      <c r="J33" s="93">
        <v>4.09</v>
      </c>
      <c r="K33" s="90">
        <v>3.95</v>
      </c>
      <c r="L33" t="s">
        <v>1191</v>
      </c>
    </row>
    <row r="34" spans="4:12" outlineLevel="1" x14ac:dyDescent="0.25">
      <c r="D34" s="92" t="s">
        <v>1162</v>
      </c>
      <c r="E34" s="93">
        <v>3.91</v>
      </c>
      <c r="F34" s="94">
        <v>3.91</v>
      </c>
      <c r="G34" s="93">
        <v>3.99</v>
      </c>
      <c r="H34" s="95">
        <v>3.91</v>
      </c>
      <c r="I34" s="95">
        <v>3.99</v>
      </c>
      <c r="J34" s="93">
        <v>4.17</v>
      </c>
      <c r="K34" s="90">
        <v>3.99</v>
      </c>
      <c r="L34" t="s">
        <v>1191</v>
      </c>
    </row>
    <row r="35" spans="4:12" outlineLevel="1" x14ac:dyDescent="0.25">
      <c r="D35" s="91" t="s">
        <v>1100</v>
      </c>
      <c r="E35" s="90">
        <v>8.7899999999999991</v>
      </c>
      <c r="F35" s="88">
        <v>8.7899999999999991</v>
      </c>
      <c r="G35" s="90">
        <v>9.19</v>
      </c>
      <c r="H35" s="89">
        <v>9.1</v>
      </c>
      <c r="I35" s="89">
        <v>8.42</v>
      </c>
      <c r="J35" s="90">
        <v>9.19</v>
      </c>
      <c r="K35" s="90">
        <v>8.42</v>
      </c>
    </row>
  </sheetData>
  <mergeCells count="44">
    <mergeCell ref="I31:I32"/>
    <mergeCell ref="J31:J32"/>
    <mergeCell ref="D31:D32"/>
    <mergeCell ref="E31:E32"/>
    <mergeCell ref="F31:F32"/>
    <mergeCell ref="G31:G32"/>
    <mergeCell ref="H31:H32"/>
    <mergeCell ref="A21:A22"/>
    <mergeCell ref="B21:B22"/>
    <mergeCell ref="C21:C22"/>
    <mergeCell ref="D26:K26"/>
    <mergeCell ref="D28:D29"/>
    <mergeCell ref="E28:E29"/>
    <mergeCell ref="F28:F29"/>
    <mergeCell ref="G28:G29"/>
    <mergeCell ref="H28:H29"/>
    <mergeCell ref="I28:I29"/>
    <mergeCell ref="J28:J29"/>
    <mergeCell ref="A13:A14"/>
    <mergeCell ref="B13:B16"/>
    <mergeCell ref="C13:C14"/>
    <mergeCell ref="A15:A16"/>
    <mergeCell ref="C15:C16"/>
    <mergeCell ref="A17:A18"/>
    <mergeCell ref="B17:B20"/>
    <mergeCell ref="C17:C18"/>
    <mergeCell ref="A19:A20"/>
    <mergeCell ref="C19:C20"/>
    <mergeCell ref="A9:A10"/>
    <mergeCell ref="B9:B12"/>
    <mergeCell ref="C9:C10"/>
    <mergeCell ref="A11:A12"/>
    <mergeCell ref="C11:C12"/>
    <mergeCell ref="A2:O2"/>
    <mergeCell ref="A4:A6"/>
    <mergeCell ref="B4:B6"/>
    <mergeCell ref="C4:C6"/>
    <mergeCell ref="D4:D6"/>
    <mergeCell ref="E4:M4"/>
    <mergeCell ref="N4:R4"/>
    <mergeCell ref="E5:E6"/>
    <mergeCell ref="F5:F6"/>
    <mergeCell ref="G5:J5"/>
    <mergeCell ref="K5:M5"/>
  </mergeCells>
  <pageMargins left="0.7" right="0.7" top="0.75" bottom="0.75" header="0.3" footer="0.3"/>
  <pageSetup paperSize="9" scale="41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E18"/>
  <sheetViews>
    <sheetView view="pageBreakPreview" workbookViewId="0">
      <selection activeCell="C23" sqref="C23"/>
    </sheetView>
  </sheetViews>
  <sheetFormatPr defaultColWidth="9.140625" defaultRowHeight="15" outlineLevelRow="1" x14ac:dyDescent="0.25"/>
  <cols>
    <col min="1" max="1" width="15.7109375" style="4" customWidth="1"/>
    <col min="2" max="2" width="32.5703125" style="4" customWidth="1"/>
    <col min="3" max="3" width="37.42578125" style="4" customWidth="1"/>
    <col min="4" max="4" width="25.7109375" style="4" customWidth="1"/>
    <col min="5" max="5" width="9.140625" style="4"/>
  </cols>
  <sheetData>
    <row r="2" spans="1:4" x14ac:dyDescent="0.25">
      <c r="A2" s="227" t="s">
        <v>10</v>
      </c>
      <c r="B2" s="227"/>
      <c r="C2" s="227"/>
      <c r="D2" s="227"/>
    </row>
    <row r="3" spans="1:4" x14ac:dyDescent="0.25">
      <c r="A3" s="1"/>
      <c r="B3" s="1"/>
      <c r="C3" s="1"/>
    </row>
    <row r="4" spans="1:4" ht="63.75" customHeight="1" x14ac:dyDescent="0.25">
      <c r="A4" s="5" t="s">
        <v>11</v>
      </c>
      <c r="B4" s="1" t="str">
        <f>'4.1 Отдел 1'!A10</f>
        <v>И5-05-02</v>
      </c>
      <c r="C4" s="230" t="str">
        <f>_xlfn.CONCAT(,'4.1 Отдел 1'!B10)</f>
        <v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</v>
      </c>
      <c r="D4" s="230"/>
    </row>
    <row r="5" spans="1:4" x14ac:dyDescent="0.25">
      <c r="A5" s="5"/>
      <c r="B5" s="1"/>
      <c r="C5" s="1"/>
    </row>
    <row r="6" spans="1:4" x14ac:dyDescent="0.25">
      <c r="A6" s="227" t="s">
        <v>12</v>
      </c>
      <c r="B6" s="227"/>
      <c r="C6" s="227"/>
      <c r="D6" s="227"/>
    </row>
    <row r="8" spans="1:4" hidden="1" outlineLevel="1" x14ac:dyDescent="0.25">
      <c r="A8" s="6" t="s">
        <v>13</v>
      </c>
      <c r="B8" s="6" t="s">
        <v>14</v>
      </c>
      <c r="C8" s="6" t="s">
        <v>15</v>
      </c>
    </row>
    <row r="9" spans="1:4" hidden="1" outlineLevel="1" x14ac:dyDescent="0.25">
      <c r="A9" s="7" t="s">
        <v>16</v>
      </c>
      <c r="B9" s="8" t="s">
        <v>17</v>
      </c>
      <c r="C9" s="3" t="e">
        <f>#REF!/1000</f>
        <v>#REF!</v>
      </c>
    </row>
    <row r="10" spans="1:4" hidden="1" outlineLevel="1" x14ac:dyDescent="0.25">
      <c r="A10" s="7" t="s">
        <v>18</v>
      </c>
      <c r="B10" s="8" t="s">
        <v>19</v>
      </c>
      <c r="C10" s="3"/>
    </row>
    <row r="11" spans="1:4" ht="39.200000000000003" hidden="1" customHeight="1" outlineLevel="1" x14ac:dyDescent="0.25">
      <c r="A11" s="7" t="s">
        <v>20</v>
      </c>
      <c r="B11" s="8" t="s">
        <v>21</v>
      </c>
      <c r="C11" s="3" t="e">
        <f>#REF!/1000</f>
        <v>#REF!</v>
      </c>
    </row>
    <row r="12" spans="1:4" ht="25.5" hidden="1" customHeight="1" outlineLevel="1" x14ac:dyDescent="0.25">
      <c r="A12" s="7" t="s">
        <v>22</v>
      </c>
      <c r="B12" s="8" t="s">
        <v>23</v>
      </c>
      <c r="C12" s="3" t="e">
        <f>#REF!/1000</f>
        <v>#REF!</v>
      </c>
    </row>
    <row r="13" spans="1:4" ht="26.45" hidden="1" customHeight="1" outlineLevel="1" x14ac:dyDescent="0.25">
      <c r="A13" s="7" t="s">
        <v>24</v>
      </c>
      <c r="B13" s="8" t="s">
        <v>25</v>
      </c>
      <c r="C13" s="3" t="e">
        <f>#REF!/1000</f>
        <v>#REF!</v>
      </c>
    </row>
    <row r="14" spans="1:4" ht="25.5" hidden="1" customHeight="1" outlineLevel="1" x14ac:dyDescent="0.25">
      <c r="A14" s="7" t="s">
        <v>26</v>
      </c>
      <c r="B14" s="8" t="s">
        <v>27</v>
      </c>
      <c r="C14" s="3">
        <v>0</v>
      </c>
    </row>
    <row r="15" spans="1:4" collapsed="1" x14ac:dyDescent="0.25">
      <c r="A15" s="231" t="s">
        <v>5</v>
      </c>
      <c r="B15" s="232" t="s">
        <v>15</v>
      </c>
      <c r="C15" s="232"/>
      <c r="D15" s="232"/>
    </row>
    <row r="16" spans="1:4" x14ac:dyDescent="0.25">
      <c r="A16" s="231"/>
      <c r="B16" s="231" t="s">
        <v>17</v>
      </c>
      <c r="C16" s="232" t="s">
        <v>28</v>
      </c>
      <c r="D16" s="232"/>
    </row>
    <row r="17" spans="1:4" ht="39.200000000000003" customHeight="1" x14ac:dyDescent="0.25">
      <c r="A17" s="231"/>
      <c r="B17" s="231"/>
      <c r="C17" s="9" t="s">
        <v>21</v>
      </c>
      <c r="D17" s="10" t="s">
        <v>23</v>
      </c>
    </row>
    <row r="18" spans="1:4" x14ac:dyDescent="0.25">
      <c r="A18" s="6" t="str">
        <f>B4</f>
        <v>И5-05-02</v>
      </c>
      <c r="B18" s="3" t="e">
        <f>C9</f>
        <v>#REF!</v>
      </c>
      <c r="C18" s="3" t="e">
        <f>C11</f>
        <v>#REF!</v>
      </c>
      <c r="D18" s="3" t="e">
        <f>C12</f>
        <v>#REF!</v>
      </c>
    </row>
  </sheetData>
  <sheetProtection formatCells="0" formatColumns="0" formatRows="0" insertColumns="0" insertRows="0" insertHyperlinks="0" deleteColumns="0" deleteRows="0" sort="0" autoFilter="0" pivotTables="0"/>
  <mergeCells count="7">
    <mergeCell ref="A2:D2"/>
    <mergeCell ref="C4:D4"/>
    <mergeCell ref="A6:D6"/>
    <mergeCell ref="A15:A17"/>
    <mergeCell ref="B15:D15"/>
    <mergeCell ref="B16:B17"/>
    <mergeCell ref="C16:D16"/>
  </mergeCells>
  <pageMargins left="0.7" right="0.7" top="0.75" bottom="0.75" header="0.3" footer="0.3"/>
  <pageSetup paperSize="9" scale="77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J13"/>
  <sheetViews>
    <sheetView view="pageBreakPreview" zoomScale="85" zoomScaleNormal="85" workbookViewId="0">
      <selection activeCell="H3" sqref="H3:J4"/>
    </sheetView>
  </sheetViews>
  <sheetFormatPr defaultColWidth="9.140625" defaultRowHeight="15" x14ac:dyDescent="0.25"/>
  <cols>
    <col min="1" max="1" width="6.5703125" style="4" customWidth="1"/>
    <col min="2" max="2" width="40.7109375" style="4" customWidth="1"/>
    <col min="3" max="3" width="47" style="4" customWidth="1"/>
    <col min="4" max="4" width="20.7109375" style="4" customWidth="1"/>
    <col min="5" max="5" width="9.140625" style="4"/>
    <col min="6" max="6" width="12.85546875" style="11" customWidth="1"/>
    <col min="7" max="7" width="11.140625" style="11" customWidth="1"/>
    <col min="8" max="8" width="9.5703125" style="11" customWidth="1"/>
    <col min="9" max="9" width="13.140625" style="12" customWidth="1"/>
    <col min="10" max="10" width="9.140625" style="12"/>
  </cols>
  <sheetData>
    <row r="2" spans="1:10" x14ac:dyDescent="0.25">
      <c r="A2" s="233" t="s">
        <v>29</v>
      </c>
      <c r="B2" s="233"/>
      <c r="C2" s="233"/>
      <c r="D2" s="233"/>
    </row>
    <row r="3" spans="1:10" x14ac:dyDescent="0.25">
      <c r="H3" s="101" t="s">
        <v>30</v>
      </c>
      <c r="I3" s="101" t="s">
        <v>31</v>
      </c>
      <c r="J3" s="101" t="s">
        <v>32</v>
      </c>
    </row>
    <row r="4" spans="1:10" ht="26.45" customHeight="1" x14ac:dyDescent="0.25">
      <c r="A4" s="2" t="s">
        <v>33</v>
      </c>
      <c r="B4" s="2" t="s">
        <v>34</v>
      </c>
      <c r="C4" s="7" t="s">
        <v>35</v>
      </c>
      <c r="D4" s="2" t="s">
        <v>36</v>
      </c>
      <c r="F4" s="13"/>
      <c r="G4" s="14">
        <f>F9</f>
        <v>101670.86</v>
      </c>
      <c r="H4" s="96">
        <v>3985.09</v>
      </c>
      <c r="I4" s="96">
        <v>3153.63</v>
      </c>
      <c r="J4" s="96">
        <v>94532.14</v>
      </c>
    </row>
    <row r="5" spans="1:10" ht="102.2" customHeight="1" x14ac:dyDescent="0.25">
      <c r="A5" s="2">
        <v>1</v>
      </c>
      <c r="B5" s="8" t="s">
        <v>37</v>
      </c>
      <c r="C5" s="8" t="s">
        <v>38</v>
      </c>
      <c r="D5" s="16">
        <f>G5</f>
        <v>2.1285154861481002E-2</v>
      </c>
      <c r="F5" s="14">
        <v>2164.08</v>
      </c>
      <c r="G5" s="17">
        <f>F5/$G$4</f>
        <v>2.1285154861481002E-2</v>
      </c>
      <c r="H5" s="15"/>
      <c r="I5" s="15"/>
    </row>
    <row r="6" spans="1:10" ht="38.25" customHeight="1" x14ac:dyDescent="0.25">
      <c r="A6" s="2">
        <v>2</v>
      </c>
      <c r="B6" s="8" t="s">
        <v>39</v>
      </c>
      <c r="C6" s="8" t="s">
        <v>40</v>
      </c>
      <c r="D6" s="16">
        <f>G6</f>
        <v>1.7910835021951999E-2</v>
      </c>
      <c r="F6" s="14">
        <v>1821.01</v>
      </c>
      <c r="G6" s="17">
        <f>F6/$G$4</f>
        <v>1.7910835021951999E-2</v>
      </c>
      <c r="H6" s="15"/>
      <c r="I6" s="15"/>
    </row>
    <row r="7" spans="1:10" ht="25.5" customHeight="1" x14ac:dyDescent="0.25">
      <c r="A7" s="99">
        <v>3</v>
      </c>
      <c r="B7" s="106" t="s">
        <v>41</v>
      </c>
      <c r="C7" s="106" t="s">
        <v>42</v>
      </c>
      <c r="D7" s="16">
        <f>G7</f>
        <v>3.1018032108707998E-2</v>
      </c>
      <c r="F7" s="18">
        <v>3153.63</v>
      </c>
      <c r="G7" s="17">
        <f>F7/$G$4</f>
        <v>3.1018032108707998E-2</v>
      </c>
      <c r="H7" s="15"/>
      <c r="I7" s="19"/>
    </row>
    <row r="8" spans="1:10" ht="70.5" customHeight="1" x14ac:dyDescent="0.25">
      <c r="A8" s="7">
        <v>4</v>
      </c>
      <c r="B8" s="8" t="s">
        <v>43</v>
      </c>
      <c r="C8" s="8" t="s">
        <v>44</v>
      </c>
      <c r="D8" s="16">
        <f>G8</f>
        <v>0.92978597800786</v>
      </c>
      <c r="F8" s="18">
        <v>94532.14</v>
      </c>
      <c r="G8" s="17">
        <f>F8/$G$4</f>
        <v>0.92978597800786</v>
      </c>
      <c r="H8" s="15"/>
      <c r="I8" s="19"/>
    </row>
    <row r="9" spans="1:10" ht="14.45" customHeight="1" x14ac:dyDescent="0.25">
      <c r="F9" s="100">
        <f>SUM(F5:F8)</f>
        <v>101670.86</v>
      </c>
      <c r="G9" s="17">
        <f>SUM(G5:G8)</f>
        <v>1</v>
      </c>
      <c r="H9" s="15"/>
      <c r="I9" s="19"/>
    </row>
    <row r="10" spans="1:10" ht="14.45" customHeight="1" x14ac:dyDescent="0.25">
      <c r="F10" s="20"/>
      <c r="G10" s="21"/>
      <c r="H10" s="20"/>
      <c r="I10" s="19"/>
    </row>
    <row r="11" spans="1:10" ht="14.45" customHeight="1" x14ac:dyDescent="0.25">
      <c r="F11" s="22"/>
      <c r="G11" s="21"/>
      <c r="H11" s="21"/>
      <c r="I11" s="19"/>
    </row>
    <row r="12" spans="1:10" x14ac:dyDescent="0.25">
      <c r="F12" s="23"/>
    </row>
    <row r="13" spans="1:10" x14ac:dyDescent="0.25">
      <c r="F13" s="23"/>
    </row>
  </sheetData>
  <sheetProtection formatCells="0" formatColumns="0" formatRows="0" insertColumns="0" insertRows="0" insertHyperlinks="0" deleteColumns="0" deleteRows="0" sort="0" autoFilter="0" pivotTables="0"/>
  <mergeCells count="1">
    <mergeCell ref="A2:D2"/>
  </mergeCells>
  <pageMargins left="0.7" right="0.7" top="0.75" bottom="0.75" header="0.3" footer="0.3"/>
  <pageSetup paperSize="9" scale="76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3:F32"/>
  <sheetViews>
    <sheetView view="pageBreakPreview" topLeftCell="A22" zoomScale="85" zoomScaleNormal="70" zoomScaleSheetLayoutView="85" workbookViewId="0">
      <selection activeCell="D30" sqref="D30"/>
    </sheetView>
  </sheetViews>
  <sheetFormatPr defaultColWidth="9.140625" defaultRowHeight="15.75" x14ac:dyDescent="0.25"/>
  <cols>
    <col min="1" max="2" width="9.140625" style="110"/>
    <col min="3" max="3" width="51.7109375" style="110" customWidth="1"/>
    <col min="4" max="4" width="47" style="110" customWidth="1"/>
    <col min="5" max="5" width="37.42578125" style="110" customWidth="1"/>
    <col min="6" max="6" width="9.140625" style="110"/>
  </cols>
  <sheetData>
    <row r="3" spans="2:5" x14ac:dyDescent="0.25">
      <c r="B3" s="234" t="s">
        <v>45</v>
      </c>
      <c r="C3" s="234"/>
      <c r="D3" s="234"/>
    </row>
    <row r="4" spans="2:5" x14ac:dyDescent="0.25">
      <c r="B4" s="235" t="s">
        <v>46</v>
      </c>
      <c r="C4" s="235"/>
      <c r="D4" s="235"/>
    </row>
    <row r="5" spans="2:5" ht="84.2" customHeight="1" x14ac:dyDescent="0.25">
      <c r="B5" s="237" t="s">
        <v>47</v>
      </c>
      <c r="C5" s="237"/>
      <c r="D5" s="237"/>
    </row>
    <row r="6" spans="2:5" ht="18.75" customHeight="1" x14ac:dyDescent="0.25">
      <c r="B6" s="167"/>
      <c r="C6" s="167"/>
      <c r="D6" s="167"/>
    </row>
    <row r="7" spans="2:5" ht="64.5" customHeight="1" x14ac:dyDescent="0.25">
      <c r="B7" s="236" t="s">
        <v>48</v>
      </c>
      <c r="C7" s="236"/>
      <c r="D7" s="236"/>
    </row>
    <row r="8" spans="2:5" ht="31.7" customHeight="1" x14ac:dyDescent="0.25">
      <c r="B8" s="236" t="s">
        <v>49</v>
      </c>
      <c r="C8" s="236"/>
      <c r="D8" s="236"/>
    </row>
    <row r="9" spans="2:5" ht="15.75" customHeight="1" x14ac:dyDescent="0.25">
      <c r="B9" s="236" t="s">
        <v>50</v>
      </c>
      <c r="C9" s="236"/>
      <c r="D9" s="236"/>
    </row>
    <row r="10" spans="2:5" x14ac:dyDescent="0.25">
      <c r="B10" s="142"/>
    </row>
    <row r="11" spans="2:5" x14ac:dyDescent="0.25">
      <c r="B11" s="114" t="s">
        <v>33</v>
      </c>
      <c r="C11" s="114" t="s">
        <v>51</v>
      </c>
      <c r="D11" s="114" t="s">
        <v>52</v>
      </c>
      <c r="E11" s="150"/>
    </row>
    <row r="12" spans="2:5" ht="96.75" customHeight="1" x14ac:dyDescent="0.25">
      <c r="B12" s="114">
        <v>1</v>
      </c>
      <c r="C12" s="117" t="s">
        <v>53</v>
      </c>
      <c r="D12" s="184" t="s">
        <v>54</v>
      </c>
    </row>
    <row r="13" spans="2:5" x14ac:dyDescent="0.25">
      <c r="B13" s="114">
        <v>2</v>
      </c>
      <c r="C13" s="117" t="s">
        <v>55</v>
      </c>
      <c r="D13" s="184" t="s">
        <v>56</v>
      </c>
    </row>
    <row r="14" spans="2:5" x14ac:dyDescent="0.25">
      <c r="B14" s="114">
        <v>3</v>
      </c>
      <c r="C14" s="117" t="s">
        <v>57</v>
      </c>
      <c r="D14" s="184" t="s">
        <v>58</v>
      </c>
    </row>
    <row r="15" spans="2:5" x14ac:dyDescent="0.25">
      <c r="B15" s="114">
        <v>4</v>
      </c>
      <c r="C15" s="117" t="s">
        <v>59</v>
      </c>
      <c r="D15" s="184">
        <v>1</v>
      </c>
    </row>
    <row r="16" spans="2:5" ht="116.45" customHeight="1" x14ac:dyDescent="0.25">
      <c r="B16" s="114">
        <v>5</v>
      </c>
      <c r="C16" s="108" t="s">
        <v>60</v>
      </c>
      <c r="D16" s="184" t="s">
        <v>61</v>
      </c>
    </row>
    <row r="17" spans="2:5" ht="79.5" customHeight="1" x14ac:dyDescent="0.25">
      <c r="B17" s="114">
        <v>6</v>
      </c>
      <c r="C17" s="108" t="s">
        <v>62</v>
      </c>
      <c r="D17" s="157">
        <f>SUM(D18:D19)</f>
        <v>13390.2418272</v>
      </c>
      <c r="E17" s="166"/>
    </row>
    <row r="18" spans="2:5" x14ac:dyDescent="0.25">
      <c r="B18" s="149" t="s">
        <v>63</v>
      </c>
      <c r="C18" s="117" t="s">
        <v>64</v>
      </c>
      <c r="D18" s="157">
        <f>'Прил.2 Расч стоим'!F12</f>
        <v>4341.7706592000004</v>
      </c>
    </row>
    <row r="19" spans="2:5" ht="15.75" customHeight="1" x14ac:dyDescent="0.25">
      <c r="B19" s="149" t="s">
        <v>65</v>
      </c>
      <c r="C19" s="117" t="s">
        <v>66</v>
      </c>
      <c r="D19" s="157">
        <f>'Прил.2 Расч стоим'!H12</f>
        <v>9048.471168</v>
      </c>
    </row>
    <row r="20" spans="2:5" ht="16.5" customHeight="1" x14ac:dyDescent="0.25">
      <c r="B20" s="149" t="s">
        <v>67</v>
      </c>
      <c r="C20" s="117" t="s">
        <v>68</v>
      </c>
      <c r="D20" s="157"/>
    </row>
    <row r="21" spans="2:5" ht="35.450000000000003" customHeight="1" x14ac:dyDescent="0.25">
      <c r="B21" s="149" t="s">
        <v>69</v>
      </c>
      <c r="C21" s="148" t="s">
        <v>70</v>
      </c>
      <c r="D21" s="157"/>
    </row>
    <row r="22" spans="2:5" x14ac:dyDescent="0.25">
      <c r="B22" s="114">
        <v>7</v>
      </c>
      <c r="C22" s="148" t="s">
        <v>71</v>
      </c>
      <c r="D22" s="170" t="s">
        <v>72</v>
      </c>
      <c r="E22" s="146"/>
    </row>
    <row r="23" spans="2:5" ht="123" customHeight="1" x14ac:dyDescent="0.25">
      <c r="B23" s="114">
        <v>8</v>
      </c>
      <c r="C23" s="147" t="s">
        <v>73</v>
      </c>
      <c r="D23" s="157">
        <f>D17</f>
        <v>13390.2418272</v>
      </c>
      <c r="E23" s="166"/>
    </row>
    <row r="24" spans="2:5" ht="60.75" customHeight="1" x14ac:dyDescent="0.25">
      <c r="B24" s="114">
        <v>9</v>
      </c>
      <c r="C24" s="108" t="s">
        <v>74</v>
      </c>
      <c r="D24" s="157">
        <f>D23/D15</f>
        <v>13390.2418272</v>
      </c>
      <c r="E24" s="146"/>
    </row>
    <row r="25" spans="2:5" ht="48.2" customHeight="1" x14ac:dyDescent="0.25">
      <c r="B25" s="114">
        <v>10</v>
      </c>
      <c r="C25" s="117" t="s">
        <v>75</v>
      </c>
      <c r="D25" s="114"/>
    </row>
    <row r="26" spans="2:5" x14ac:dyDescent="0.25">
      <c r="B26" s="145"/>
      <c r="C26" s="144"/>
      <c r="D26" s="144"/>
    </row>
    <row r="27" spans="2:5" ht="37.5" customHeight="1" x14ac:dyDescent="0.25">
      <c r="B27" s="143"/>
    </row>
    <row r="28" spans="2:5" x14ac:dyDescent="0.25">
      <c r="B28" s="110" t="s">
        <v>76</v>
      </c>
    </row>
    <row r="29" spans="2:5" x14ac:dyDescent="0.25">
      <c r="B29" s="143" t="s">
        <v>77</v>
      </c>
    </row>
    <row r="31" spans="2:5" x14ac:dyDescent="0.25">
      <c r="B31" s="110" t="s">
        <v>78</v>
      </c>
    </row>
    <row r="32" spans="2:5" x14ac:dyDescent="0.25">
      <c r="B32" s="143" t="s">
        <v>79</v>
      </c>
    </row>
  </sheetData>
  <mergeCells count="6">
    <mergeCell ref="B3:D3"/>
    <mergeCell ref="B4:D4"/>
    <mergeCell ref="B7:D7"/>
    <mergeCell ref="B8:D8"/>
    <mergeCell ref="B9:D9"/>
    <mergeCell ref="B5:D5"/>
  </mergeCells>
  <pageMargins left="0.7" right="0.7" top="0.75" bottom="0.75" header="0.3" footer="0.3"/>
  <pageSetup paperSize="9" scale="68" orientation="portrait" cellComments="atEnd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3:L28"/>
  <sheetViews>
    <sheetView view="pageBreakPreview" zoomScale="70" zoomScaleNormal="70" workbookViewId="0">
      <selection activeCell="E23" sqref="E23"/>
    </sheetView>
  </sheetViews>
  <sheetFormatPr defaultColWidth="9.140625" defaultRowHeight="15.75" x14ac:dyDescent="0.25"/>
  <cols>
    <col min="1" max="1" width="5.5703125" style="110" customWidth="1"/>
    <col min="2" max="2" width="9.140625" style="110"/>
    <col min="3" max="3" width="35.28515625" style="110" customWidth="1"/>
    <col min="4" max="4" width="13.85546875" style="110" customWidth="1"/>
    <col min="5" max="5" width="24.85546875" style="110" customWidth="1"/>
    <col min="6" max="6" width="15.5703125" style="110" customWidth="1"/>
    <col min="7" max="7" width="14.85546875" style="110" customWidth="1"/>
    <col min="8" max="8" width="16.7109375" style="110" customWidth="1"/>
    <col min="9" max="10" width="13" style="110" customWidth="1"/>
    <col min="11" max="11" width="18" style="110" customWidth="1"/>
    <col min="12" max="12" width="9.140625" style="110"/>
  </cols>
  <sheetData>
    <row r="3" spans="2:11" x14ac:dyDescent="0.25">
      <c r="B3" s="234" t="s">
        <v>80</v>
      </c>
      <c r="C3" s="234"/>
      <c r="D3" s="234"/>
      <c r="E3" s="234"/>
      <c r="F3" s="234"/>
      <c r="G3" s="234"/>
      <c r="H3" s="234"/>
      <c r="I3" s="234"/>
      <c r="J3" s="234"/>
      <c r="K3" s="143"/>
    </row>
    <row r="4" spans="2:11" x14ac:dyDescent="0.25">
      <c r="B4" s="235" t="s">
        <v>81</v>
      </c>
      <c r="C4" s="235"/>
      <c r="D4" s="235"/>
      <c r="E4" s="235"/>
      <c r="F4" s="235"/>
      <c r="G4" s="235"/>
      <c r="H4" s="235"/>
      <c r="I4" s="235"/>
      <c r="J4" s="235"/>
      <c r="K4" s="235"/>
    </row>
    <row r="5" spans="2:11" x14ac:dyDescent="0.25">
      <c r="B5" s="151"/>
      <c r="C5" s="151"/>
      <c r="D5" s="151"/>
      <c r="E5" s="151"/>
      <c r="F5" s="151"/>
      <c r="G5" s="151"/>
      <c r="H5" s="151"/>
      <c r="I5" s="151"/>
      <c r="J5" s="151"/>
      <c r="K5" s="151"/>
    </row>
    <row r="6" spans="2:11" ht="29.25" customHeight="1" x14ac:dyDescent="0.25">
      <c r="B6" s="236" t="str">
        <f>'Прил.1 Сравнит табл'!B7:D7</f>
        <v>Наименование разрабатываемого показателя УНЦ - Постоянная часть ПС маслоаппаратная ПС 330 кВ</v>
      </c>
      <c r="C6" s="236"/>
      <c r="D6" s="236"/>
      <c r="E6" s="236"/>
      <c r="F6" s="236"/>
      <c r="G6" s="236"/>
      <c r="H6" s="236"/>
      <c r="I6" s="236"/>
      <c r="J6" s="236"/>
      <c r="K6" s="236"/>
    </row>
    <row r="7" spans="2:11" x14ac:dyDescent="0.25">
      <c r="B7" s="236" t="str">
        <f>'Прил.1 Сравнит табл'!B9:D9</f>
        <v>Единица измерения  — 1 ПС</v>
      </c>
      <c r="C7" s="236"/>
      <c r="D7" s="236"/>
      <c r="E7" s="236"/>
      <c r="F7" s="236"/>
      <c r="G7" s="236"/>
      <c r="H7" s="236"/>
      <c r="I7" s="236"/>
      <c r="J7" s="236"/>
      <c r="K7" s="236"/>
    </row>
    <row r="8" spans="2:11" ht="18.75" customHeight="1" x14ac:dyDescent="0.25">
      <c r="B8" s="123"/>
    </row>
    <row r="9" spans="2:11" ht="15.75" customHeight="1" x14ac:dyDescent="0.25">
      <c r="B9" s="240" t="s">
        <v>33</v>
      </c>
      <c r="C9" s="240" t="s">
        <v>82</v>
      </c>
      <c r="D9" s="240" t="s">
        <v>83</v>
      </c>
      <c r="E9" s="240"/>
      <c r="F9" s="240"/>
      <c r="G9" s="240"/>
      <c r="H9" s="240"/>
      <c r="I9" s="240"/>
      <c r="J9" s="240"/>
    </row>
    <row r="10" spans="2:11" ht="15.75" customHeight="1" x14ac:dyDescent="0.25">
      <c r="B10" s="240"/>
      <c r="C10" s="240"/>
      <c r="D10" s="240" t="s">
        <v>84</v>
      </c>
      <c r="E10" s="240" t="s">
        <v>85</v>
      </c>
      <c r="F10" s="240" t="s">
        <v>86</v>
      </c>
      <c r="G10" s="240"/>
      <c r="H10" s="240"/>
      <c r="I10" s="240"/>
      <c r="J10" s="240"/>
    </row>
    <row r="11" spans="2:11" ht="31.7" customHeight="1" x14ac:dyDescent="0.25">
      <c r="B11" s="241"/>
      <c r="C11" s="241"/>
      <c r="D11" s="241"/>
      <c r="E11" s="241"/>
      <c r="F11" s="156" t="s">
        <v>87</v>
      </c>
      <c r="G11" s="156" t="s">
        <v>88</v>
      </c>
      <c r="H11" s="156" t="s">
        <v>43</v>
      </c>
      <c r="I11" s="156" t="s">
        <v>89</v>
      </c>
      <c r="J11" s="156" t="s">
        <v>90</v>
      </c>
    </row>
    <row r="12" spans="2:11" x14ac:dyDescent="0.25">
      <c r="B12" s="226">
        <v>1</v>
      </c>
      <c r="C12" s="226" t="s">
        <v>91</v>
      </c>
      <c r="D12" s="226"/>
      <c r="E12" s="226"/>
      <c r="F12" s="242">
        <v>4341.7706592000004</v>
      </c>
      <c r="G12" s="243"/>
      <c r="H12" s="226">
        <v>9048.471168</v>
      </c>
      <c r="I12" s="226"/>
      <c r="J12" s="226">
        <f>F12+H12</f>
        <v>13390.2418272</v>
      </c>
    </row>
    <row r="13" spans="2:11" ht="15.75" customHeight="1" x14ac:dyDescent="0.25">
      <c r="B13" s="238" t="s">
        <v>92</v>
      </c>
      <c r="C13" s="238"/>
      <c r="D13" s="238"/>
      <c r="E13" s="238"/>
      <c r="F13" s="244">
        <f>F12</f>
        <v>4341.7706592000004</v>
      </c>
      <c r="G13" s="245"/>
      <c r="H13" s="225">
        <f>H12</f>
        <v>9048.471168</v>
      </c>
      <c r="I13" s="225"/>
      <c r="J13" s="225">
        <f>J12</f>
        <v>13390.2418272</v>
      </c>
    </row>
    <row r="14" spans="2:11" x14ac:dyDescent="0.25">
      <c r="B14" s="239" t="s">
        <v>93</v>
      </c>
      <c r="C14" s="239"/>
      <c r="D14" s="239"/>
      <c r="E14" s="239"/>
      <c r="F14" s="244">
        <f>F12</f>
        <v>4341.7706592000004</v>
      </c>
      <c r="G14" s="245"/>
      <c r="H14" s="120">
        <f>H12</f>
        <v>9048.471168</v>
      </c>
      <c r="I14" s="120"/>
      <c r="J14" s="120">
        <f>J12</f>
        <v>13390.2418272</v>
      </c>
    </row>
    <row r="15" spans="2:11" ht="15" customHeight="1" x14ac:dyDescent="0.25"/>
    <row r="16" spans="2:11" ht="15" customHeight="1" x14ac:dyDescent="0.25"/>
    <row r="17" spans="3:5" ht="15" customHeight="1" x14ac:dyDescent="0.25"/>
    <row r="18" spans="3:5" ht="15" customHeight="1" x14ac:dyDescent="0.25">
      <c r="C18" s="4" t="s">
        <v>94</v>
      </c>
      <c r="D18" s="12"/>
      <c r="E18" s="12"/>
    </row>
    <row r="19" spans="3:5" ht="15" customHeight="1" x14ac:dyDescent="0.25">
      <c r="C19" s="27" t="s">
        <v>77</v>
      </c>
      <c r="D19" s="12"/>
      <c r="E19" s="12"/>
    </row>
    <row r="20" spans="3:5" ht="15" customHeight="1" x14ac:dyDescent="0.25">
      <c r="C20" s="4"/>
      <c r="D20" s="12"/>
      <c r="E20" s="12"/>
    </row>
    <row r="21" spans="3:5" ht="15" customHeight="1" x14ac:dyDescent="0.25">
      <c r="C21" s="4" t="s">
        <v>78</v>
      </c>
      <c r="D21" s="12"/>
      <c r="E21" s="12"/>
    </row>
    <row r="22" spans="3:5" ht="15" customHeight="1" x14ac:dyDescent="0.25">
      <c r="C22" s="27" t="s">
        <v>79</v>
      </c>
      <c r="D22" s="12"/>
      <c r="E22" s="12"/>
    </row>
    <row r="23" spans="3:5" ht="15" customHeight="1" x14ac:dyDescent="0.25"/>
    <row r="24" spans="3:5" ht="15" customHeight="1" x14ac:dyDescent="0.25"/>
    <row r="25" spans="3:5" ht="15" customHeight="1" x14ac:dyDescent="0.25"/>
    <row r="26" spans="3:5" ht="15" customHeight="1" x14ac:dyDescent="0.25"/>
    <row r="27" spans="3:5" ht="15" customHeight="1" x14ac:dyDescent="0.25"/>
    <row r="28" spans="3:5" ht="15" customHeight="1" x14ac:dyDescent="0.25"/>
  </sheetData>
  <mergeCells count="15">
    <mergeCell ref="B13:E13"/>
    <mergeCell ref="B14:E14"/>
    <mergeCell ref="B3:J3"/>
    <mergeCell ref="B4:K4"/>
    <mergeCell ref="B7:K7"/>
    <mergeCell ref="B9:B11"/>
    <mergeCell ref="C9:C11"/>
    <mergeCell ref="D9:J9"/>
    <mergeCell ref="D10:D11"/>
    <mergeCell ref="E10:E11"/>
    <mergeCell ref="F10:J10"/>
    <mergeCell ref="B6:K6"/>
    <mergeCell ref="F12:G12"/>
    <mergeCell ref="F14:G14"/>
    <mergeCell ref="F13:G13"/>
  </mergeCells>
  <pageMargins left="0.7" right="0.7" top="0.75" bottom="0.75" header="0.3" footer="0.3"/>
  <pageSetup paperSize="9" scale="54" orientation="portrait" cellComments="atEnd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2:L470"/>
  <sheetViews>
    <sheetView view="pageBreakPreview" topLeftCell="A450" zoomScale="70" zoomScaleSheetLayoutView="70" workbookViewId="0">
      <selection activeCell="D467" sqref="D467"/>
    </sheetView>
  </sheetViews>
  <sheetFormatPr defaultColWidth="9.140625" defaultRowHeight="15.75" x14ac:dyDescent="0.25"/>
  <cols>
    <col min="1" max="1" width="9.140625" style="110"/>
    <col min="2" max="2" width="12.5703125" style="110" customWidth="1"/>
    <col min="3" max="3" width="22.42578125" style="110" customWidth="1"/>
    <col min="4" max="4" width="49.7109375" style="110" customWidth="1"/>
    <col min="5" max="5" width="10.140625" style="110" customWidth="1"/>
    <col min="6" max="6" width="20.7109375" style="110" customWidth="1"/>
    <col min="7" max="7" width="20" style="110" customWidth="1"/>
    <col min="8" max="8" width="16.7109375" style="110" customWidth="1"/>
    <col min="9" max="10" width="9.140625" style="110"/>
    <col min="11" max="11" width="15" style="110" customWidth="1"/>
    <col min="12" max="12" width="9.140625" style="110"/>
  </cols>
  <sheetData>
    <row r="2" spans="1:12" x14ac:dyDescent="0.25">
      <c r="A2" s="215"/>
      <c r="B2" s="215"/>
      <c r="C2" s="215"/>
      <c r="D2" s="215"/>
      <c r="E2" s="215"/>
      <c r="F2" s="215"/>
      <c r="G2" s="215"/>
      <c r="H2" s="215"/>
      <c r="I2" s="215"/>
      <c r="J2" s="215"/>
      <c r="K2" s="215"/>
      <c r="L2" s="215"/>
    </row>
    <row r="3" spans="1:12" x14ac:dyDescent="0.25">
      <c r="A3" s="234" t="s">
        <v>95</v>
      </c>
      <c r="B3" s="234"/>
      <c r="C3" s="234"/>
      <c r="D3" s="234"/>
      <c r="E3" s="234"/>
      <c r="F3" s="234"/>
      <c r="G3" s="234"/>
      <c r="H3" s="234"/>
    </row>
    <row r="4" spans="1:12" x14ac:dyDescent="0.25">
      <c r="A4" s="235" t="s">
        <v>96</v>
      </c>
      <c r="B4" s="235"/>
      <c r="C4" s="235"/>
      <c r="D4" s="235"/>
      <c r="E4" s="235"/>
      <c r="F4" s="235"/>
      <c r="G4" s="235"/>
      <c r="H4" s="235"/>
    </row>
    <row r="5" spans="1:12" ht="18.75" customHeight="1" x14ac:dyDescent="0.25">
      <c r="A5" s="169"/>
      <c r="B5" s="169"/>
      <c r="C5" s="257" t="s">
        <v>97</v>
      </c>
      <c r="D5" s="257"/>
      <c r="E5" s="257"/>
      <c r="F5" s="257"/>
      <c r="G5" s="257"/>
      <c r="H5" s="257"/>
    </row>
    <row r="6" spans="1:12" x14ac:dyDescent="0.25">
      <c r="A6" s="142"/>
    </row>
    <row r="7" spans="1:12" x14ac:dyDescent="0.25">
      <c r="A7" s="255" t="s">
        <v>98</v>
      </c>
      <c r="B7" s="255"/>
      <c r="C7" s="255"/>
      <c r="D7" s="255"/>
      <c r="E7" s="255"/>
      <c r="F7" s="255"/>
      <c r="G7" s="255"/>
      <c r="H7" s="255"/>
    </row>
    <row r="8" spans="1:12" x14ac:dyDescent="0.25">
      <c r="A8" s="152"/>
      <c r="B8" s="152"/>
      <c r="C8" s="152"/>
      <c r="D8" s="152"/>
      <c r="E8" s="152"/>
      <c r="F8" s="152"/>
      <c r="G8" s="152"/>
      <c r="H8" s="152"/>
    </row>
    <row r="9" spans="1:12" ht="38.25" customHeight="1" x14ac:dyDescent="0.25">
      <c r="A9" s="240" t="s">
        <v>99</v>
      </c>
      <c r="B9" s="240" t="s">
        <v>100</v>
      </c>
      <c r="C9" s="240" t="s">
        <v>101</v>
      </c>
      <c r="D9" s="240" t="s">
        <v>102</v>
      </c>
      <c r="E9" s="240" t="s">
        <v>103</v>
      </c>
      <c r="F9" s="240" t="s">
        <v>104</v>
      </c>
      <c r="G9" s="240" t="s">
        <v>105</v>
      </c>
      <c r="H9" s="240"/>
    </row>
    <row r="10" spans="1:12" ht="40.700000000000003" customHeight="1" x14ac:dyDescent="0.25">
      <c r="A10" s="240"/>
      <c r="B10" s="240"/>
      <c r="C10" s="240"/>
      <c r="D10" s="240"/>
      <c r="E10" s="240"/>
      <c r="F10" s="240"/>
      <c r="G10" s="114" t="s">
        <v>106</v>
      </c>
      <c r="H10" s="114" t="s">
        <v>107</v>
      </c>
    </row>
    <row r="11" spans="1:12" x14ac:dyDescent="0.25">
      <c r="A11" s="156">
        <v>1</v>
      </c>
      <c r="B11" s="156"/>
      <c r="C11" s="156">
        <v>2</v>
      </c>
      <c r="D11" s="156" t="s">
        <v>108</v>
      </c>
      <c r="E11" s="156">
        <v>4</v>
      </c>
      <c r="F11" s="156">
        <v>5</v>
      </c>
      <c r="G11" s="156">
        <v>6</v>
      </c>
      <c r="H11" s="156">
        <v>7</v>
      </c>
    </row>
    <row r="12" spans="1:12" s="153" customFormat="1" x14ac:dyDescent="0.25">
      <c r="A12" s="249" t="s">
        <v>109</v>
      </c>
      <c r="B12" s="250"/>
      <c r="C12" s="251"/>
      <c r="D12" s="251"/>
      <c r="E12" s="250"/>
      <c r="F12" s="168">
        <f>SUM(F13:F40)</f>
        <v>4934.2299999999996</v>
      </c>
      <c r="G12" s="10"/>
      <c r="H12" s="168">
        <f>SUM(H13:H40)</f>
        <v>44945.99</v>
      </c>
    </row>
    <row r="13" spans="1:12" s="153" customFormat="1" x14ac:dyDescent="0.25">
      <c r="A13" s="7">
        <v>1</v>
      </c>
      <c r="B13" s="174"/>
      <c r="C13" s="173" t="s">
        <v>110</v>
      </c>
      <c r="D13" s="8" t="s">
        <v>111</v>
      </c>
      <c r="E13" s="2" t="s">
        <v>112</v>
      </c>
      <c r="F13" s="173">
        <v>1028.5999999999999</v>
      </c>
      <c r="G13" s="200">
        <v>9.6199999999999992</v>
      </c>
      <c r="H13" s="129">
        <f t="shared" ref="H13:H40" si="0">ROUND(F13*G13,2)</f>
        <v>9895.1299999999992</v>
      </c>
    </row>
    <row r="14" spans="1:12" s="153" customFormat="1" x14ac:dyDescent="0.25">
      <c r="A14" s="7">
        <v>2</v>
      </c>
      <c r="B14" s="174"/>
      <c r="C14" s="173" t="s">
        <v>113</v>
      </c>
      <c r="D14" s="8" t="s">
        <v>114</v>
      </c>
      <c r="E14" s="2" t="s">
        <v>112</v>
      </c>
      <c r="F14" s="173">
        <v>607.17999999999995</v>
      </c>
      <c r="G14" s="200">
        <v>9.4</v>
      </c>
      <c r="H14" s="129">
        <f t="shared" si="0"/>
        <v>5707.49</v>
      </c>
    </row>
    <row r="15" spans="1:12" s="153" customFormat="1" x14ac:dyDescent="0.25">
      <c r="A15" s="7">
        <v>3</v>
      </c>
      <c r="B15" s="174"/>
      <c r="C15" s="173" t="s">
        <v>115</v>
      </c>
      <c r="D15" s="8" t="s">
        <v>116</v>
      </c>
      <c r="E15" s="2" t="s">
        <v>112</v>
      </c>
      <c r="F15" s="173">
        <v>542.52</v>
      </c>
      <c r="G15" s="200">
        <v>8.31</v>
      </c>
      <c r="H15" s="129">
        <f t="shared" si="0"/>
        <v>4508.34</v>
      </c>
    </row>
    <row r="16" spans="1:12" s="153" customFormat="1" x14ac:dyDescent="0.25">
      <c r="A16" s="7">
        <v>4</v>
      </c>
      <c r="B16" s="174"/>
      <c r="C16" s="173" t="s">
        <v>117</v>
      </c>
      <c r="D16" s="8" t="s">
        <v>118</v>
      </c>
      <c r="E16" s="2" t="s">
        <v>112</v>
      </c>
      <c r="F16" s="173">
        <v>481.51</v>
      </c>
      <c r="G16" s="200">
        <v>8.74</v>
      </c>
      <c r="H16" s="129">
        <f t="shared" si="0"/>
        <v>4208.3999999999996</v>
      </c>
    </row>
    <row r="17" spans="1:8" s="153" customFormat="1" x14ac:dyDescent="0.25">
      <c r="A17" s="7">
        <v>5</v>
      </c>
      <c r="B17" s="174"/>
      <c r="C17" s="173" t="s">
        <v>119</v>
      </c>
      <c r="D17" s="8" t="s">
        <v>120</v>
      </c>
      <c r="E17" s="2" t="s">
        <v>112</v>
      </c>
      <c r="F17" s="173">
        <v>452.55</v>
      </c>
      <c r="G17" s="200">
        <v>9.2899999999999991</v>
      </c>
      <c r="H17" s="129">
        <f t="shared" si="0"/>
        <v>4204.1899999999996</v>
      </c>
    </row>
    <row r="18" spans="1:8" s="153" customFormat="1" x14ac:dyDescent="0.25">
      <c r="A18" s="7">
        <v>6</v>
      </c>
      <c r="B18" s="174"/>
      <c r="C18" s="173" t="s">
        <v>121</v>
      </c>
      <c r="D18" s="8" t="s">
        <v>122</v>
      </c>
      <c r="E18" s="2" t="s">
        <v>112</v>
      </c>
      <c r="F18" s="173">
        <v>278.23</v>
      </c>
      <c r="G18" s="200">
        <v>8.9700000000000006</v>
      </c>
      <c r="H18" s="129">
        <f t="shared" si="0"/>
        <v>2495.7199999999998</v>
      </c>
    </row>
    <row r="19" spans="1:8" s="153" customFormat="1" x14ac:dyDescent="0.25">
      <c r="A19" s="7">
        <v>7</v>
      </c>
      <c r="B19" s="174"/>
      <c r="C19" s="173" t="s">
        <v>123</v>
      </c>
      <c r="D19" s="8" t="s">
        <v>124</v>
      </c>
      <c r="E19" s="2" t="s">
        <v>112</v>
      </c>
      <c r="F19" s="173">
        <v>203.25</v>
      </c>
      <c r="G19" s="200">
        <v>9.51</v>
      </c>
      <c r="H19" s="129">
        <f t="shared" si="0"/>
        <v>1932.91</v>
      </c>
    </row>
    <row r="20" spans="1:8" s="153" customFormat="1" x14ac:dyDescent="0.25">
      <c r="A20" s="7">
        <v>8</v>
      </c>
      <c r="B20" s="174"/>
      <c r="C20" s="173" t="s">
        <v>125</v>
      </c>
      <c r="D20" s="8" t="s">
        <v>126</v>
      </c>
      <c r="E20" s="2" t="s">
        <v>112</v>
      </c>
      <c r="F20" s="173">
        <v>219.29</v>
      </c>
      <c r="G20" s="200">
        <v>8.5299999999999994</v>
      </c>
      <c r="H20" s="129">
        <f t="shared" si="0"/>
        <v>1870.54</v>
      </c>
    </row>
    <row r="21" spans="1:8" s="153" customFormat="1" x14ac:dyDescent="0.25">
      <c r="A21" s="7">
        <v>9</v>
      </c>
      <c r="B21" s="174"/>
      <c r="C21" s="173" t="s">
        <v>127</v>
      </c>
      <c r="D21" s="8" t="s">
        <v>128</v>
      </c>
      <c r="E21" s="2" t="s">
        <v>112</v>
      </c>
      <c r="F21" s="173">
        <v>195.55</v>
      </c>
      <c r="G21" s="200">
        <v>8.64</v>
      </c>
      <c r="H21" s="129">
        <f t="shared" si="0"/>
        <v>1689.55</v>
      </c>
    </row>
    <row r="22" spans="1:8" s="153" customFormat="1" x14ac:dyDescent="0.25">
      <c r="A22" s="7">
        <v>10</v>
      </c>
      <c r="B22" s="174"/>
      <c r="C22" s="173" t="s">
        <v>129</v>
      </c>
      <c r="D22" s="8" t="s">
        <v>130</v>
      </c>
      <c r="E22" s="2" t="s">
        <v>112</v>
      </c>
      <c r="F22" s="173">
        <v>125.56</v>
      </c>
      <c r="G22" s="200">
        <v>9.92</v>
      </c>
      <c r="H22" s="129">
        <f t="shared" si="0"/>
        <v>1245.56</v>
      </c>
    </row>
    <row r="23" spans="1:8" s="153" customFormat="1" x14ac:dyDescent="0.25">
      <c r="A23" s="7">
        <v>11</v>
      </c>
      <c r="B23" s="174"/>
      <c r="C23" s="173" t="s">
        <v>131</v>
      </c>
      <c r="D23" s="8" t="s">
        <v>132</v>
      </c>
      <c r="E23" s="2" t="s">
        <v>112</v>
      </c>
      <c r="F23" s="173">
        <v>124.27</v>
      </c>
      <c r="G23" s="200">
        <v>9.18</v>
      </c>
      <c r="H23" s="129">
        <f t="shared" si="0"/>
        <v>1140.8</v>
      </c>
    </row>
    <row r="24" spans="1:8" s="153" customFormat="1" x14ac:dyDescent="0.25">
      <c r="A24" s="7">
        <v>12</v>
      </c>
      <c r="B24" s="174"/>
      <c r="C24" s="173" t="s">
        <v>133</v>
      </c>
      <c r="D24" s="8" t="s">
        <v>134</v>
      </c>
      <c r="E24" s="2" t="s">
        <v>112</v>
      </c>
      <c r="F24" s="173">
        <v>97.86</v>
      </c>
      <c r="G24" s="200">
        <v>9.76</v>
      </c>
      <c r="H24" s="129">
        <f t="shared" si="0"/>
        <v>955.11</v>
      </c>
    </row>
    <row r="25" spans="1:8" s="153" customFormat="1" x14ac:dyDescent="0.25">
      <c r="A25" s="7">
        <v>13</v>
      </c>
      <c r="B25" s="174"/>
      <c r="C25" s="173" t="s">
        <v>135</v>
      </c>
      <c r="D25" s="8" t="s">
        <v>136</v>
      </c>
      <c r="E25" s="2" t="s">
        <v>112</v>
      </c>
      <c r="F25" s="173">
        <v>110.89</v>
      </c>
      <c r="G25" s="200">
        <v>7.94</v>
      </c>
      <c r="H25" s="129">
        <f t="shared" si="0"/>
        <v>880.47</v>
      </c>
    </row>
    <row r="26" spans="1:8" s="153" customFormat="1" x14ac:dyDescent="0.25">
      <c r="A26" s="7">
        <v>14</v>
      </c>
      <c r="B26" s="174"/>
      <c r="C26" s="173" t="s">
        <v>137</v>
      </c>
      <c r="D26" s="8" t="s">
        <v>138</v>
      </c>
      <c r="E26" s="2" t="s">
        <v>112</v>
      </c>
      <c r="F26" s="173">
        <v>111.17</v>
      </c>
      <c r="G26" s="200">
        <v>7.8</v>
      </c>
      <c r="H26" s="129">
        <f t="shared" si="0"/>
        <v>867.13</v>
      </c>
    </row>
    <row r="27" spans="1:8" s="153" customFormat="1" x14ac:dyDescent="0.25">
      <c r="A27" s="7">
        <v>15</v>
      </c>
      <c r="B27" s="174"/>
      <c r="C27" s="173" t="s">
        <v>139</v>
      </c>
      <c r="D27" s="8" t="s">
        <v>140</v>
      </c>
      <c r="E27" s="2" t="s">
        <v>112</v>
      </c>
      <c r="F27" s="173">
        <v>67.22</v>
      </c>
      <c r="G27" s="200">
        <v>11.64</v>
      </c>
      <c r="H27" s="129">
        <f t="shared" si="0"/>
        <v>782.44</v>
      </c>
    </row>
    <row r="28" spans="1:8" s="153" customFormat="1" x14ac:dyDescent="0.25">
      <c r="A28" s="7">
        <v>16</v>
      </c>
      <c r="B28" s="174"/>
      <c r="C28" s="173" t="s">
        <v>141</v>
      </c>
      <c r="D28" s="8" t="s">
        <v>142</v>
      </c>
      <c r="E28" s="2" t="s">
        <v>112</v>
      </c>
      <c r="F28" s="173">
        <v>66.47</v>
      </c>
      <c r="G28" s="200">
        <v>8.86</v>
      </c>
      <c r="H28" s="129">
        <f t="shared" si="0"/>
        <v>588.91999999999996</v>
      </c>
    </row>
    <row r="29" spans="1:8" s="153" customFormat="1" x14ac:dyDescent="0.25">
      <c r="A29" s="7">
        <v>17</v>
      </c>
      <c r="B29" s="174"/>
      <c r="C29" s="173" t="s">
        <v>143</v>
      </c>
      <c r="D29" s="8" t="s">
        <v>144</v>
      </c>
      <c r="E29" s="2" t="s">
        <v>112</v>
      </c>
      <c r="F29" s="173">
        <v>45.98</v>
      </c>
      <c r="G29" s="200">
        <v>11.09</v>
      </c>
      <c r="H29" s="129">
        <f t="shared" si="0"/>
        <v>509.92</v>
      </c>
    </row>
    <row r="30" spans="1:8" s="153" customFormat="1" x14ac:dyDescent="0.25">
      <c r="A30" s="7">
        <v>18</v>
      </c>
      <c r="B30" s="174"/>
      <c r="C30" s="173" t="s">
        <v>145</v>
      </c>
      <c r="D30" s="8" t="s">
        <v>146</v>
      </c>
      <c r="E30" s="2" t="s">
        <v>112</v>
      </c>
      <c r="F30" s="173">
        <v>59.1</v>
      </c>
      <c r="G30" s="200">
        <v>7.5</v>
      </c>
      <c r="H30" s="129">
        <f t="shared" si="0"/>
        <v>443.25</v>
      </c>
    </row>
    <row r="31" spans="1:8" s="153" customFormat="1" x14ac:dyDescent="0.25">
      <c r="A31" s="7">
        <v>19</v>
      </c>
      <c r="B31" s="174"/>
      <c r="C31" s="173" t="s">
        <v>147</v>
      </c>
      <c r="D31" s="8" t="s">
        <v>148</v>
      </c>
      <c r="E31" s="2" t="s">
        <v>112</v>
      </c>
      <c r="F31" s="173">
        <v>40.130000000000003</v>
      </c>
      <c r="G31" s="200">
        <v>8.3800000000000008</v>
      </c>
      <c r="H31" s="129">
        <f t="shared" si="0"/>
        <v>336.29</v>
      </c>
    </row>
    <row r="32" spans="1:8" s="153" customFormat="1" x14ac:dyDescent="0.25">
      <c r="A32" s="7">
        <v>20</v>
      </c>
      <c r="B32" s="174"/>
      <c r="C32" s="173" t="s">
        <v>149</v>
      </c>
      <c r="D32" s="8" t="s">
        <v>150</v>
      </c>
      <c r="E32" s="2" t="s">
        <v>112</v>
      </c>
      <c r="F32" s="173">
        <v>14.92</v>
      </c>
      <c r="G32" s="200">
        <v>10.210000000000001</v>
      </c>
      <c r="H32" s="129">
        <f t="shared" si="0"/>
        <v>152.33000000000001</v>
      </c>
    </row>
    <row r="33" spans="1:8" s="153" customFormat="1" x14ac:dyDescent="0.25">
      <c r="A33" s="7">
        <v>21</v>
      </c>
      <c r="B33" s="174"/>
      <c r="C33" s="173" t="s">
        <v>151</v>
      </c>
      <c r="D33" s="8" t="s">
        <v>152</v>
      </c>
      <c r="E33" s="2" t="s">
        <v>112</v>
      </c>
      <c r="F33" s="173">
        <v>17.28</v>
      </c>
      <c r="G33" s="200">
        <v>8.17</v>
      </c>
      <c r="H33" s="129">
        <f t="shared" si="0"/>
        <v>141.18</v>
      </c>
    </row>
    <row r="34" spans="1:8" s="153" customFormat="1" x14ac:dyDescent="0.25">
      <c r="A34" s="7">
        <v>22</v>
      </c>
      <c r="B34" s="174"/>
      <c r="C34" s="173" t="s">
        <v>153</v>
      </c>
      <c r="D34" s="8" t="s">
        <v>154</v>
      </c>
      <c r="E34" s="2" t="s">
        <v>112</v>
      </c>
      <c r="F34" s="173">
        <v>13.37</v>
      </c>
      <c r="G34" s="200">
        <v>9.07</v>
      </c>
      <c r="H34" s="129">
        <f t="shared" si="0"/>
        <v>121.27</v>
      </c>
    </row>
    <row r="35" spans="1:8" s="153" customFormat="1" x14ac:dyDescent="0.25">
      <c r="A35" s="7">
        <v>23</v>
      </c>
      <c r="B35" s="174"/>
      <c r="C35" s="173" t="s">
        <v>155</v>
      </c>
      <c r="D35" s="8" t="s">
        <v>156</v>
      </c>
      <c r="E35" s="2" t="s">
        <v>112</v>
      </c>
      <c r="F35" s="173">
        <v>13.79</v>
      </c>
      <c r="G35" s="200">
        <v>8.09</v>
      </c>
      <c r="H35" s="129">
        <f t="shared" si="0"/>
        <v>111.56</v>
      </c>
    </row>
    <row r="36" spans="1:8" s="153" customFormat="1" x14ac:dyDescent="0.25">
      <c r="A36" s="7">
        <v>24</v>
      </c>
      <c r="B36" s="174"/>
      <c r="C36" s="173" t="s">
        <v>157</v>
      </c>
      <c r="D36" s="8" t="s">
        <v>158</v>
      </c>
      <c r="E36" s="2" t="s">
        <v>112</v>
      </c>
      <c r="F36" s="173">
        <v>11.73</v>
      </c>
      <c r="G36" s="200">
        <v>8.4600000000000009</v>
      </c>
      <c r="H36" s="129">
        <f t="shared" si="0"/>
        <v>99.24</v>
      </c>
    </row>
    <row r="37" spans="1:8" s="153" customFormat="1" x14ac:dyDescent="0.25">
      <c r="A37" s="7">
        <v>25</v>
      </c>
      <c r="B37" s="174"/>
      <c r="C37" s="173" t="s">
        <v>159</v>
      </c>
      <c r="D37" s="8" t="s">
        <v>160</v>
      </c>
      <c r="E37" s="2" t="s">
        <v>112</v>
      </c>
      <c r="F37" s="173">
        <v>1.92</v>
      </c>
      <c r="G37" s="200">
        <v>10.94</v>
      </c>
      <c r="H37" s="129">
        <f t="shared" si="0"/>
        <v>21</v>
      </c>
    </row>
    <row r="38" spans="1:8" s="153" customFormat="1" x14ac:dyDescent="0.25">
      <c r="A38" s="7">
        <v>26</v>
      </c>
      <c r="B38" s="174"/>
      <c r="C38" s="173" t="s">
        <v>161</v>
      </c>
      <c r="D38" s="8" t="s">
        <v>162</v>
      </c>
      <c r="E38" s="2" t="s">
        <v>112</v>
      </c>
      <c r="F38" s="173">
        <v>1.6</v>
      </c>
      <c r="G38" s="200">
        <v>10.65</v>
      </c>
      <c r="H38" s="129">
        <f t="shared" si="0"/>
        <v>17.04</v>
      </c>
    </row>
    <row r="39" spans="1:8" s="153" customFormat="1" x14ac:dyDescent="0.25">
      <c r="A39" s="7">
        <v>27</v>
      </c>
      <c r="B39" s="174"/>
      <c r="C39" s="173" t="s">
        <v>163</v>
      </c>
      <c r="D39" s="8" t="s">
        <v>164</v>
      </c>
      <c r="E39" s="2" t="s">
        <v>112</v>
      </c>
      <c r="F39" s="173">
        <v>1.5</v>
      </c>
      <c r="G39" s="200">
        <v>8.02</v>
      </c>
      <c r="H39" s="129">
        <f t="shared" si="0"/>
        <v>12.03</v>
      </c>
    </row>
    <row r="40" spans="1:8" s="153" customFormat="1" x14ac:dyDescent="0.25">
      <c r="A40" s="7">
        <v>28</v>
      </c>
      <c r="B40" s="174"/>
      <c r="C40" s="173" t="s">
        <v>165</v>
      </c>
      <c r="D40" s="8" t="s">
        <v>166</v>
      </c>
      <c r="E40" s="2" t="s">
        <v>112</v>
      </c>
      <c r="F40" s="173">
        <v>0.79</v>
      </c>
      <c r="G40" s="200">
        <v>10.35</v>
      </c>
      <c r="H40" s="129">
        <f t="shared" si="0"/>
        <v>8.18</v>
      </c>
    </row>
    <row r="41" spans="1:8" ht="15.75" customHeight="1" x14ac:dyDescent="0.25">
      <c r="A41" s="246" t="s">
        <v>167</v>
      </c>
      <c r="B41" s="247"/>
      <c r="C41" s="247"/>
      <c r="D41" s="247"/>
      <c r="E41" s="248"/>
      <c r="F41" s="155"/>
      <c r="G41" s="154"/>
      <c r="H41" s="168">
        <f>H42</f>
        <v>3563.24</v>
      </c>
    </row>
    <row r="42" spans="1:8" x14ac:dyDescent="0.25">
      <c r="A42" s="2">
        <v>29</v>
      </c>
      <c r="B42" s="174"/>
      <c r="C42" s="173">
        <v>2</v>
      </c>
      <c r="D42" s="8" t="s">
        <v>167</v>
      </c>
      <c r="E42" s="2" t="s">
        <v>112</v>
      </c>
      <c r="F42" s="2">
        <v>288.58</v>
      </c>
      <c r="G42" s="26"/>
      <c r="H42" s="26">
        <v>3563.24</v>
      </c>
    </row>
    <row r="43" spans="1:8" s="153" customFormat="1" x14ac:dyDescent="0.25">
      <c r="A43" s="252" t="s">
        <v>168</v>
      </c>
      <c r="B43" s="253"/>
      <c r="C43" s="253"/>
      <c r="D43" s="253"/>
      <c r="E43" s="254"/>
      <c r="F43" s="155"/>
      <c r="G43" s="154"/>
      <c r="H43" s="168">
        <f>SUM(H44:H114)</f>
        <v>35888.160000000003</v>
      </c>
    </row>
    <row r="44" spans="1:8" s="153" customFormat="1" ht="25.5" customHeight="1" x14ac:dyDescent="0.25">
      <c r="A44" s="186">
        <v>30</v>
      </c>
      <c r="B44" s="185"/>
      <c r="C44" s="173" t="s">
        <v>169</v>
      </c>
      <c r="D44" s="8" t="s">
        <v>170</v>
      </c>
      <c r="E44" s="2" t="s">
        <v>171</v>
      </c>
      <c r="F44" s="197">
        <v>49.96</v>
      </c>
      <c r="G44" s="129">
        <v>111.99</v>
      </c>
      <c r="H44" s="129">
        <f t="shared" ref="H44:H75" si="1">ROUND(F44*G44,2)</f>
        <v>5595.02</v>
      </c>
    </row>
    <row r="45" spans="1:8" s="153" customFormat="1" x14ac:dyDescent="0.25">
      <c r="A45" s="186">
        <v>31</v>
      </c>
      <c r="B45" s="185"/>
      <c r="C45" s="173" t="s">
        <v>172</v>
      </c>
      <c r="D45" s="8" t="s">
        <v>173</v>
      </c>
      <c r="E45" s="2" t="s">
        <v>171</v>
      </c>
      <c r="F45" s="197">
        <v>48.27</v>
      </c>
      <c r="G45" s="129">
        <v>86.4</v>
      </c>
      <c r="H45" s="129">
        <f t="shared" si="1"/>
        <v>4170.53</v>
      </c>
    </row>
    <row r="46" spans="1:8" s="153" customFormat="1" ht="25.5" customHeight="1" x14ac:dyDescent="0.25">
      <c r="A46" s="186">
        <v>32</v>
      </c>
      <c r="B46" s="185"/>
      <c r="C46" s="173" t="s">
        <v>174</v>
      </c>
      <c r="D46" s="8" t="s">
        <v>175</v>
      </c>
      <c r="E46" s="2" t="s">
        <v>171</v>
      </c>
      <c r="F46" s="197">
        <v>29.47</v>
      </c>
      <c r="G46" s="129">
        <v>133.97</v>
      </c>
      <c r="H46" s="129">
        <f t="shared" si="1"/>
        <v>3948.1</v>
      </c>
    </row>
    <row r="47" spans="1:8" s="153" customFormat="1" x14ac:dyDescent="0.25">
      <c r="A47" s="186">
        <v>33</v>
      </c>
      <c r="B47" s="185"/>
      <c r="C47" s="173" t="s">
        <v>176</v>
      </c>
      <c r="D47" s="8" t="s">
        <v>177</v>
      </c>
      <c r="E47" s="2" t="s">
        <v>171</v>
      </c>
      <c r="F47" s="197">
        <v>48.35</v>
      </c>
      <c r="G47" s="129">
        <v>65.709999999999994</v>
      </c>
      <c r="H47" s="129">
        <f t="shared" si="1"/>
        <v>3177.08</v>
      </c>
    </row>
    <row r="48" spans="1:8" s="153" customFormat="1" x14ac:dyDescent="0.25">
      <c r="A48" s="186">
        <v>34</v>
      </c>
      <c r="B48" s="185"/>
      <c r="C48" s="173" t="s">
        <v>178</v>
      </c>
      <c r="D48" s="8" t="s">
        <v>179</v>
      </c>
      <c r="E48" s="2" t="s">
        <v>171</v>
      </c>
      <c r="F48" s="197">
        <v>25.85</v>
      </c>
      <c r="G48" s="129">
        <v>96.89</v>
      </c>
      <c r="H48" s="129">
        <f t="shared" si="1"/>
        <v>2504.61</v>
      </c>
    </row>
    <row r="49" spans="1:8" s="153" customFormat="1" x14ac:dyDescent="0.25">
      <c r="A49" s="186">
        <v>35</v>
      </c>
      <c r="B49" s="185"/>
      <c r="C49" s="173" t="s">
        <v>180</v>
      </c>
      <c r="D49" s="8" t="s">
        <v>181</v>
      </c>
      <c r="E49" s="2" t="s">
        <v>171</v>
      </c>
      <c r="F49" s="197">
        <v>6.74</v>
      </c>
      <c r="G49" s="129">
        <v>287.99</v>
      </c>
      <c r="H49" s="129">
        <f t="shared" si="1"/>
        <v>1941.05</v>
      </c>
    </row>
    <row r="50" spans="1:8" s="153" customFormat="1" ht="25.5" customHeight="1" x14ac:dyDescent="0.25">
      <c r="A50" s="186">
        <v>36</v>
      </c>
      <c r="B50" s="185"/>
      <c r="C50" s="173" t="s">
        <v>182</v>
      </c>
      <c r="D50" s="8" t="s">
        <v>183</v>
      </c>
      <c r="E50" s="2" t="s">
        <v>171</v>
      </c>
      <c r="F50" s="197">
        <v>3.96</v>
      </c>
      <c r="G50" s="129">
        <v>480</v>
      </c>
      <c r="H50" s="129">
        <f t="shared" si="1"/>
        <v>1900.8</v>
      </c>
    </row>
    <row r="51" spans="1:8" s="153" customFormat="1" x14ac:dyDescent="0.25">
      <c r="A51" s="186">
        <v>37</v>
      </c>
      <c r="B51" s="185"/>
      <c r="C51" s="173" t="s">
        <v>184</v>
      </c>
      <c r="D51" s="8" t="s">
        <v>185</v>
      </c>
      <c r="E51" s="2" t="s">
        <v>171</v>
      </c>
      <c r="F51" s="197">
        <v>17.39</v>
      </c>
      <c r="G51" s="129">
        <v>94.05</v>
      </c>
      <c r="H51" s="129">
        <f t="shared" si="1"/>
        <v>1635.53</v>
      </c>
    </row>
    <row r="52" spans="1:8" s="153" customFormat="1" ht="38.25" customHeight="1" x14ac:dyDescent="0.25">
      <c r="A52" s="186">
        <v>38</v>
      </c>
      <c r="B52" s="185"/>
      <c r="C52" s="173" t="s">
        <v>186</v>
      </c>
      <c r="D52" s="8" t="s">
        <v>187</v>
      </c>
      <c r="E52" s="2" t="s">
        <v>171</v>
      </c>
      <c r="F52" s="197">
        <v>17.43</v>
      </c>
      <c r="G52" s="129">
        <v>90</v>
      </c>
      <c r="H52" s="129">
        <f t="shared" si="1"/>
        <v>1568.7</v>
      </c>
    </row>
    <row r="53" spans="1:8" s="153" customFormat="1" ht="25.5" customHeight="1" x14ac:dyDescent="0.25">
      <c r="A53" s="186">
        <v>39</v>
      </c>
      <c r="B53" s="185"/>
      <c r="C53" s="173" t="s">
        <v>188</v>
      </c>
      <c r="D53" s="8" t="s">
        <v>189</v>
      </c>
      <c r="E53" s="2" t="s">
        <v>171</v>
      </c>
      <c r="F53" s="197">
        <v>11.9</v>
      </c>
      <c r="G53" s="129">
        <v>100</v>
      </c>
      <c r="H53" s="129">
        <f t="shared" si="1"/>
        <v>1190</v>
      </c>
    </row>
    <row r="54" spans="1:8" s="153" customFormat="1" x14ac:dyDescent="0.25">
      <c r="A54" s="186">
        <v>40</v>
      </c>
      <c r="B54" s="185"/>
      <c r="C54" s="173" t="s">
        <v>190</v>
      </c>
      <c r="D54" s="8" t="s">
        <v>191</v>
      </c>
      <c r="E54" s="2" t="s">
        <v>171</v>
      </c>
      <c r="F54" s="197">
        <v>8.67</v>
      </c>
      <c r="G54" s="129">
        <v>120.04</v>
      </c>
      <c r="H54" s="129">
        <f t="shared" si="1"/>
        <v>1040.75</v>
      </c>
    </row>
    <row r="55" spans="1:8" s="153" customFormat="1" x14ac:dyDescent="0.25">
      <c r="A55" s="186">
        <v>41</v>
      </c>
      <c r="B55" s="185"/>
      <c r="C55" s="173" t="s">
        <v>192</v>
      </c>
      <c r="D55" s="8" t="s">
        <v>193</v>
      </c>
      <c r="E55" s="2" t="s">
        <v>171</v>
      </c>
      <c r="F55" s="197">
        <v>33.35</v>
      </c>
      <c r="G55" s="129">
        <v>30</v>
      </c>
      <c r="H55" s="129">
        <f t="shared" si="1"/>
        <v>1000.5</v>
      </c>
    </row>
    <row r="56" spans="1:8" s="153" customFormat="1" ht="25.5" customHeight="1" x14ac:dyDescent="0.25">
      <c r="A56" s="186">
        <v>42</v>
      </c>
      <c r="B56" s="185"/>
      <c r="C56" s="173" t="s">
        <v>194</v>
      </c>
      <c r="D56" s="8" t="s">
        <v>195</v>
      </c>
      <c r="E56" s="2" t="s">
        <v>171</v>
      </c>
      <c r="F56" s="197">
        <v>107.95</v>
      </c>
      <c r="G56" s="129">
        <v>8.1</v>
      </c>
      <c r="H56" s="129">
        <f t="shared" si="1"/>
        <v>874.4</v>
      </c>
    </row>
    <row r="57" spans="1:8" s="153" customFormat="1" ht="25.5" customHeight="1" x14ac:dyDescent="0.25">
      <c r="A57" s="186">
        <v>43</v>
      </c>
      <c r="B57" s="185"/>
      <c r="C57" s="173">
        <v>30408</v>
      </c>
      <c r="D57" s="8" t="s">
        <v>196</v>
      </c>
      <c r="E57" s="2" t="s">
        <v>197</v>
      </c>
      <c r="F57" s="197">
        <v>5.24</v>
      </c>
      <c r="G57" s="129">
        <v>131.44</v>
      </c>
      <c r="H57" s="129">
        <f t="shared" si="1"/>
        <v>688.75</v>
      </c>
    </row>
    <row r="58" spans="1:8" s="153" customFormat="1" x14ac:dyDescent="0.25">
      <c r="A58" s="186">
        <v>44</v>
      </c>
      <c r="B58" s="185"/>
      <c r="C58" s="173">
        <v>31501</v>
      </c>
      <c r="D58" s="8" t="s">
        <v>198</v>
      </c>
      <c r="E58" s="2" t="s">
        <v>197</v>
      </c>
      <c r="F58" s="197">
        <v>16.7</v>
      </c>
      <c r="G58" s="129">
        <v>35.299999999999997</v>
      </c>
      <c r="H58" s="129">
        <f t="shared" si="1"/>
        <v>589.51</v>
      </c>
    </row>
    <row r="59" spans="1:8" s="153" customFormat="1" ht="25.5" customHeight="1" x14ac:dyDescent="0.25">
      <c r="A59" s="186">
        <v>45</v>
      </c>
      <c r="B59" s="185"/>
      <c r="C59" s="173">
        <v>41000</v>
      </c>
      <c r="D59" s="8" t="s">
        <v>199</v>
      </c>
      <c r="E59" s="2" t="s">
        <v>197</v>
      </c>
      <c r="F59" s="197">
        <v>43.16</v>
      </c>
      <c r="G59" s="129">
        <v>12.31</v>
      </c>
      <c r="H59" s="129">
        <f t="shared" si="1"/>
        <v>531.29999999999995</v>
      </c>
    </row>
    <row r="60" spans="1:8" s="153" customFormat="1" x14ac:dyDescent="0.25">
      <c r="A60" s="186">
        <v>46</v>
      </c>
      <c r="B60" s="185"/>
      <c r="C60" s="173">
        <v>30101</v>
      </c>
      <c r="D60" s="8" t="s">
        <v>200</v>
      </c>
      <c r="E60" s="2" t="s">
        <v>197</v>
      </c>
      <c r="F60" s="197">
        <v>4.55</v>
      </c>
      <c r="G60" s="129">
        <v>89.99</v>
      </c>
      <c r="H60" s="129">
        <f t="shared" si="1"/>
        <v>409.45</v>
      </c>
    </row>
    <row r="61" spans="1:8" s="153" customFormat="1" ht="25.5" customHeight="1" x14ac:dyDescent="0.25">
      <c r="A61" s="186">
        <v>47</v>
      </c>
      <c r="B61" s="185"/>
      <c r="C61" s="173">
        <v>20429</v>
      </c>
      <c r="D61" s="8" t="s">
        <v>201</v>
      </c>
      <c r="E61" s="2" t="s">
        <v>197</v>
      </c>
      <c r="F61" s="197">
        <v>2.17</v>
      </c>
      <c r="G61" s="129">
        <v>166.51</v>
      </c>
      <c r="H61" s="129">
        <f t="shared" si="1"/>
        <v>361.33</v>
      </c>
    </row>
    <row r="62" spans="1:8" s="153" customFormat="1" x14ac:dyDescent="0.25">
      <c r="A62" s="186">
        <v>48</v>
      </c>
      <c r="B62" s="185"/>
      <c r="C62" s="173">
        <v>134041</v>
      </c>
      <c r="D62" s="8" t="s">
        <v>202</v>
      </c>
      <c r="E62" s="2" t="s">
        <v>197</v>
      </c>
      <c r="F62" s="197">
        <v>107.83</v>
      </c>
      <c r="G62" s="129">
        <v>3</v>
      </c>
      <c r="H62" s="129">
        <f t="shared" si="1"/>
        <v>323.49</v>
      </c>
    </row>
    <row r="63" spans="1:8" s="153" customFormat="1" ht="25.5" customHeight="1" x14ac:dyDescent="0.25">
      <c r="A63" s="186">
        <v>49</v>
      </c>
      <c r="B63" s="185"/>
      <c r="C63" s="173">
        <v>30405</v>
      </c>
      <c r="D63" s="8" t="s">
        <v>203</v>
      </c>
      <c r="E63" s="2" t="s">
        <v>197</v>
      </c>
      <c r="F63" s="197">
        <v>34.020000000000003</v>
      </c>
      <c r="G63" s="129">
        <v>8.1999999999999993</v>
      </c>
      <c r="H63" s="129">
        <f t="shared" si="1"/>
        <v>278.95999999999998</v>
      </c>
    </row>
    <row r="64" spans="1:8" s="153" customFormat="1" ht="38.25" customHeight="1" x14ac:dyDescent="0.25">
      <c r="A64" s="186">
        <v>50</v>
      </c>
      <c r="B64" s="185"/>
      <c r="C64" s="173">
        <v>60248</v>
      </c>
      <c r="D64" s="8" t="s">
        <v>204</v>
      </c>
      <c r="E64" s="2" t="s">
        <v>197</v>
      </c>
      <c r="F64" s="197">
        <v>2.15</v>
      </c>
      <c r="G64" s="129">
        <v>115.27</v>
      </c>
      <c r="H64" s="129">
        <f t="shared" si="1"/>
        <v>247.83</v>
      </c>
    </row>
    <row r="65" spans="1:8" s="153" customFormat="1" x14ac:dyDescent="0.25">
      <c r="A65" s="186">
        <v>51</v>
      </c>
      <c r="B65" s="185"/>
      <c r="C65" s="173">
        <v>111500</v>
      </c>
      <c r="D65" s="8" t="s">
        <v>205</v>
      </c>
      <c r="E65" s="2" t="s">
        <v>197</v>
      </c>
      <c r="F65" s="197">
        <v>15.83</v>
      </c>
      <c r="G65" s="129">
        <v>14.15</v>
      </c>
      <c r="H65" s="129">
        <f t="shared" si="1"/>
        <v>223.99</v>
      </c>
    </row>
    <row r="66" spans="1:8" s="153" customFormat="1" ht="25.5" customHeight="1" x14ac:dyDescent="0.25">
      <c r="A66" s="186">
        <v>52</v>
      </c>
      <c r="B66" s="185"/>
      <c r="C66" s="173">
        <v>30403</v>
      </c>
      <c r="D66" s="8" t="s">
        <v>206</v>
      </c>
      <c r="E66" s="2" t="s">
        <v>197</v>
      </c>
      <c r="F66" s="197">
        <v>27.52</v>
      </c>
      <c r="G66" s="129">
        <v>6.66</v>
      </c>
      <c r="H66" s="129">
        <f t="shared" si="1"/>
        <v>183.28</v>
      </c>
    </row>
    <row r="67" spans="1:8" s="153" customFormat="1" ht="25.5" customHeight="1" x14ac:dyDescent="0.25">
      <c r="A67" s="186">
        <v>53</v>
      </c>
      <c r="B67" s="185"/>
      <c r="C67" s="173">
        <v>20403</v>
      </c>
      <c r="D67" s="8" t="s">
        <v>207</v>
      </c>
      <c r="E67" s="2" t="s">
        <v>197</v>
      </c>
      <c r="F67" s="197">
        <v>0.99</v>
      </c>
      <c r="G67" s="129">
        <v>120.52</v>
      </c>
      <c r="H67" s="129">
        <f t="shared" si="1"/>
        <v>119.31</v>
      </c>
    </row>
    <row r="68" spans="1:8" s="153" customFormat="1" x14ac:dyDescent="0.25">
      <c r="A68" s="186">
        <v>54</v>
      </c>
      <c r="B68" s="185"/>
      <c r="C68" s="173">
        <v>132601</v>
      </c>
      <c r="D68" s="8" t="s">
        <v>208</v>
      </c>
      <c r="E68" s="2" t="s">
        <v>197</v>
      </c>
      <c r="F68" s="197">
        <v>6.58</v>
      </c>
      <c r="G68" s="129">
        <v>16.64</v>
      </c>
      <c r="H68" s="129">
        <f t="shared" si="1"/>
        <v>109.49</v>
      </c>
    </row>
    <row r="69" spans="1:8" s="153" customFormat="1" ht="25.5" customHeight="1" x14ac:dyDescent="0.25">
      <c r="A69" s="186">
        <v>55</v>
      </c>
      <c r="B69" s="185"/>
      <c r="C69" s="173">
        <v>30954</v>
      </c>
      <c r="D69" s="8" t="s">
        <v>209</v>
      </c>
      <c r="E69" s="2" t="s">
        <v>197</v>
      </c>
      <c r="F69" s="197">
        <v>3.4</v>
      </c>
      <c r="G69" s="129">
        <v>31.26</v>
      </c>
      <c r="H69" s="129">
        <f t="shared" si="1"/>
        <v>106.28</v>
      </c>
    </row>
    <row r="70" spans="1:8" s="153" customFormat="1" ht="25.5" customHeight="1" x14ac:dyDescent="0.25">
      <c r="A70" s="186">
        <v>56</v>
      </c>
      <c r="B70" s="185"/>
      <c r="C70" s="173">
        <v>20121</v>
      </c>
      <c r="D70" s="8" t="s">
        <v>210</v>
      </c>
      <c r="E70" s="2" t="s">
        <v>197</v>
      </c>
      <c r="F70" s="197">
        <v>0.34</v>
      </c>
      <c r="G70" s="129">
        <v>312.20999999999998</v>
      </c>
      <c r="H70" s="129">
        <f t="shared" si="1"/>
        <v>106.15</v>
      </c>
    </row>
    <row r="71" spans="1:8" s="153" customFormat="1" x14ac:dyDescent="0.25">
      <c r="A71" s="186">
        <v>57</v>
      </c>
      <c r="B71" s="185"/>
      <c r="C71" s="173">
        <v>330301</v>
      </c>
      <c r="D71" s="8" t="s">
        <v>211</v>
      </c>
      <c r="E71" s="2" t="s">
        <v>197</v>
      </c>
      <c r="F71" s="197">
        <v>20.49</v>
      </c>
      <c r="G71" s="129">
        <v>5.13</v>
      </c>
      <c r="H71" s="129">
        <f t="shared" si="1"/>
        <v>105.11</v>
      </c>
    </row>
    <row r="72" spans="1:8" s="153" customFormat="1" ht="25.5" customHeight="1" x14ac:dyDescent="0.25">
      <c r="A72" s="186">
        <v>58</v>
      </c>
      <c r="B72" s="185"/>
      <c r="C72" s="173">
        <v>150202</v>
      </c>
      <c r="D72" s="8" t="s">
        <v>212</v>
      </c>
      <c r="E72" s="2" t="s">
        <v>197</v>
      </c>
      <c r="F72" s="197">
        <v>0.78</v>
      </c>
      <c r="G72" s="129">
        <v>133.97</v>
      </c>
      <c r="H72" s="129">
        <f t="shared" si="1"/>
        <v>104.5</v>
      </c>
    </row>
    <row r="73" spans="1:8" s="153" customFormat="1" ht="38.25" customHeight="1" x14ac:dyDescent="0.25">
      <c r="A73" s="186">
        <v>59</v>
      </c>
      <c r="B73" s="185"/>
      <c r="C73" s="173">
        <v>20811</v>
      </c>
      <c r="D73" s="8" t="s">
        <v>213</v>
      </c>
      <c r="E73" s="2" t="s">
        <v>197</v>
      </c>
      <c r="F73" s="197">
        <v>1.31</v>
      </c>
      <c r="G73" s="129">
        <v>73.12</v>
      </c>
      <c r="H73" s="129">
        <f t="shared" si="1"/>
        <v>95.79</v>
      </c>
    </row>
    <row r="74" spans="1:8" s="153" customFormat="1" ht="25.5" customHeight="1" x14ac:dyDescent="0.25">
      <c r="A74" s="186">
        <v>60</v>
      </c>
      <c r="B74" s="185"/>
      <c r="C74" s="173">
        <v>30305</v>
      </c>
      <c r="D74" s="8" t="s">
        <v>214</v>
      </c>
      <c r="E74" s="2" t="s">
        <v>197</v>
      </c>
      <c r="F74" s="197">
        <v>26.73</v>
      </c>
      <c r="G74" s="129">
        <v>3.12</v>
      </c>
      <c r="H74" s="129">
        <f t="shared" si="1"/>
        <v>83.4</v>
      </c>
    </row>
    <row r="75" spans="1:8" s="153" customFormat="1" x14ac:dyDescent="0.25">
      <c r="A75" s="186">
        <v>61</v>
      </c>
      <c r="B75" s="185"/>
      <c r="C75" s="173">
        <v>330206</v>
      </c>
      <c r="D75" s="8" t="s">
        <v>215</v>
      </c>
      <c r="E75" s="2" t="s">
        <v>197</v>
      </c>
      <c r="F75" s="197">
        <v>33.44</v>
      </c>
      <c r="G75" s="129">
        <v>1.95</v>
      </c>
      <c r="H75" s="129">
        <f t="shared" si="1"/>
        <v>65.209999999999994</v>
      </c>
    </row>
    <row r="76" spans="1:8" s="153" customFormat="1" x14ac:dyDescent="0.25">
      <c r="A76" s="186">
        <v>62</v>
      </c>
      <c r="B76" s="185"/>
      <c r="C76" s="173">
        <v>120906</v>
      </c>
      <c r="D76" s="8" t="s">
        <v>216</v>
      </c>
      <c r="E76" s="2" t="s">
        <v>197</v>
      </c>
      <c r="F76" s="197">
        <v>0.75</v>
      </c>
      <c r="G76" s="129">
        <v>75</v>
      </c>
      <c r="H76" s="129">
        <f t="shared" ref="H76:H107" si="2">ROUND(F76*G76,2)</f>
        <v>56.25</v>
      </c>
    </row>
    <row r="77" spans="1:8" s="153" customFormat="1" ht="25.5" customHeight="1" x14ac:dyDescent="0.25">
      <c r="A77" s="186">
        <v>63</v>
      </c>
      <c r="B77" s="185"/>
      <c r="C77" s="173">
        <v>30404</v>
      </c>
      <c r="D77" s="8" t="s">
        <v>217</v>
      </c>
      <c r="E77" s="2" t="s">
        <v>197</v>
      </c>
      <c r="F77" s="197">
        <v>8.02</v>
      </c>
      <c r="G77" s="129">
        <v>6.9</v>
      </c>
      <c r="H77" s="129">
        <f t="shared" si="2"/>
        <v>55.34</v>
      </c>
    </row>
    <row r="78" spans="1:8" s="153" customFormat="1" ht="25.5" customHeight="1" x14ac:dyDescent="0.25">
      <c r="A78" s="186">
        <v>64</v>
      </c>
      <c r="B78" s="185"/>
      <c r="C78" s="173">
        <v>70149</v>
      </c>
      <c r="D78" s="8" t="s">
        <v>218</v>
      </c>
      <c r="E78" s="2" t="s">
        <v>197</v>
      </c>
      <c r="F78" s="197">
        <v>0.67</v>
      </c>
      <c r="G78" s="129">
        <v>79.069999999999993</v>
      </c>
      <c r="H78" s="129">
        <f t="shared" si="2"/>
        <v>52.98</v>
      </c>
    </row>
    <row r="79" spans="1:8" s="153" customFormat="1" ht="25.5" customHeight="1" x14ac:dyDescent="0.25">
      <c r="A79" s="186">
        <v>65</v>
      </c>
      <c r="B79" s="185"/>
      <c r="C79" s="173">
        <v>31812</v>
      </c>
      <c r="D79" s="8" t="s">
        <v>219</v>
      </c>
      <c r="E79" s="2" t="s">
        <v>197</v>
      </c>
      <c r="F79" s="197">
        <v>0.56999999999999995</v>
      </c>
      <c r="G79" s="129">
        <v>90.4</v>
      </c>
      <c r="H79" s="129">
        <f t="shared" si="2"/>
        <v>51.53</v>
      </c>
    </row>
    <row r="80" spans="1:8" s="153" customFormat="1" x14ac:dyDescent="0.25">
      <c r="A80" s="186">
        <v>66</v>
      </c>
      <c r="B80" s="185"/>
      <c r="C80" s="173">
        <v>340312</v>
      </c>
      <c r="D80" s="8" t="s">
        <v>220</v>
      </c>
      <c r="E80" s="2" t="s">
        <v>197</v>
      </c>
      <c r="F80" s="197">
        <v>24.99</v>
      </c>
      <c r="G80" s="129">
        <v>1.5</v>
      </c>
      <c r="H80" s="129">
        <f t="shared" si="2"/>
        <v>37.49</v>
      </c>
    </row>
    <row r="81" spans="1:8" s="153" customFormat="1" ht="25.5" customHeight="1" x14ac:dyDescent="0.25">
      <c r="A81" s="186">
        <v>67</v>
      </c>
      <c r="B81" s="185"/>
      <c r="C81" s="173">
        <v>21201</v>
      </c>
      <c r="D81" s="8" t="s">
        <v>221</v>
      </c>
      <c r="E81" s="2" t="s">
        <v>197</v>
      </c>
      <c r="F81" s="197">
        <v>0.35</v>
      </c>
      <c r="G81" s="129">
        <v>99.78</v>
      </c>
      <c r="H81" s="129">
        <f t="shared" si="2"/>
        <v>34.92</v>
      </c>
    </row>
    <row r="82" spans="1:8" s="153" customFormat="1" ht="38.25" customHeight="1" x14ac:dyDescent="0.25">
      <c r="A82" s="186">
        <v>68</v>
      </c>
      <c r="B82" s="185"/>
      <c r="C82" s="173">
        <v>101208</v>
      </c>
      <c r="D82" s="8" t="s">
        <v>222</v>
      </c>
      <c r="E82" s="2" t="s">
        <v>197</v>
      </c>
      <c r="F82" s="197">
        <v>4.32</v>
      </c>
      <c r="G82" s="129">
        <v>7.77</v>
      </c>
      <c r="H82" s="129">
        <f t="shared" si="2"/>
        <v>33.57</v>
      </c>
    </row>
    <row r="83" spans="1:8" s="153" customFormat="1" x14ac:dyDescent="0.25">
      <c r="A83" s="186">
        <v>69</v>
      </c>
      <c r="B83" s="185"/>
      <c r="C83" s="173">
        <v>31050</v>
      </c>
      <c r="D83" s="8" t="s">
        <v>223</v>
      </c>
      <c r="E83" s="2" t="s">
        <v>197</v>
      </c>
      <c r="F83" s="197">
        <v>0.23</v>
      </c>
      <c r="G83" s="129">
        <v>142.69999999999999</v>
      </c>
      <c r="H83" s="129">
        <f t="shared" si="2"/>
        <v>32.82</v>
      </c>
    </row>
    <row r="84" spans="1:8" s="153" customFormat="1" x14ac:dyDescent="0.25">
      <c r="A84" s="186">
        <v>70</v>
      </c>
      <c r="B84" s="185"/>
      <c r="C84" s="173">
        <v>121601</v>
      </c>
      <c r="D84" s="8" t="s">
        <v>224</v>
      </c>
      <c r="E84" s="2" t="s">
        <v>197</v>
      </c>
      <c r="F84" s="197">
        <v>0.26</v>
      </c>
      <c r="G84" s="129">
        <v>110</v>
      </c>
      <c r="H84" s="129">
        <f t="shared" si="2"/>
        <v>28.6</v>
      </c>
    </row>
    <row r="85" spans="1:8" s="153" customFormat="1" ht="25.5" customHeight="1" x14ac:dyDescent="0.25">
      <c r="A85" s="186">
        <v>71</v>
      </c>
      <c r="B85" s="185"/>
      <c r="C85" s="173">
        <v>331100</v>
      </c>
      <c r="D85" s="8" t="s">
        <v>225</v>
      </c>
      <c r="E85" s="2" t="s">
        <v>197</v>
      </c>
      <c r="F85" s="197">
        <v>50.45</v>
      </c>
      <c r="G85" s="129">
        <v>0.55000000000000004</v>
      </c>
      <c r="H85" s="129">
        <f t="shared" si="2"/>
        <v>27.75</v>
      </c>
    </row>
    <row r="86" spans="1:8" s="153" customFormat="1" ht="25.5" customHeight="1" x14ac:dyDescent="0.25">
      <c r="A86" s="186">
        <v>72</v>
      </c>
      <c r="B86" s="185"/>
      <c r="C86" s="173">
        <v>21245</v>
      </c>
      <c r="D86" s="8" t="s">
        <v>226</v>
      </c>
      <c r="E86" s="2" t="s">
        <v>197</v>
      </c>
      <c r="F86" s="197">
        <v>0.14000000000000001</v>
      </c>
      <c r="G86" s="129">
        <v>175.56</v>
      </c>
      <c r="H86" s="129">
        <f t="shared" si="2"/>
        <v>24.58</v>
      </c>
    </row>
    <row r="87" spans="1:8" s="153" customFormat="1" x14ac:dyDescent="0.25">
      <c r="A87" s="186">
        <v>73</v>
      </c>
      <c r="B87" s="185"/>
      <c r="C87" s="173">
        <v>122801</v>
      </c>
      <c r="D87" s="8" t="s">
        <v>227</v>
      </c>
      <c r="E87" s="2" t="s">
        <v>197</v>
      </c>
      <c r="F87" s="197">
        <v>0.36</v>
      </c>
      <c r="G87" s="129">
        <v>60</v>
      </c>
      <c r="H87" s="129">
        <f t="shared" si="2"/>
        <v>21.6</v>
      </c>
    </row>
    <row r="88" spans="1:8" s="153" customFormat="1" ht="25.5" customHeight="1" x14ac:dyDescent="0.25">
      <c r="A88" s="186">
        <v>74</v>
      </c>
      <c r="B88" s="185"/>
      <c r="C88" s="173">
        <v>21104</v>
      </c>
      <c r="D88" s="8" t="s">
        <v>228</v>
      </c>
      <c r="E88" s="2" t="s">
        <v>197</v>
      </c>
      <c r="F88" s="197">
        <v>0.09</v>
      </c>
      <c r="G88" s="129">
        <v>180.67</v>
      </c>
      <c r="H88" s="129">
        <f t="shared" si="2"/>
        <v>16.260000000000002</v>
      </c>
    </row>
    <row r="89" spans="1:8" s="153" customFormat="1" x14ac:dyDescent="0.25">
      <c r="A89" s="186">
        <v>75</v>
      </c>
      <c r="B89" s="185"/>
      <c r="C89" s="173">
        <v>400101</v>
      </c>
      <c r="D89" s="8" t="s">
        <v>229</v>
      </c>
      <c r="E89" s="2" t="s">
        <v>197</v>
      </c>
      <c r="F89" s="197">
        <v>0.12</v>
      </c>
      <c r="G89" s="129">
        <v>127.82</v>
      </c>
      <c r="H89" s="129">
        <f t="shared" si="2"/>
        <v>15.34</v>
      </c>
    </row>
    <row r="90" spans="1:8" s="153" customFormat="1" x14ac:dyDescent="0.25">
      <c r="A90" s="186">
        <v>76</v>
      </c>
      <c r="B90" s="185"/>
      <c r="C90" s="173">
        <v>40504</v>
      </c>
      <c r="D90" s="8" t="s">
        <v>230</v>
      </c>
      <c r="E90" s="2" t="s">
        <v>197</v>
      </c>
      <c r="F90" s="197">
        <v>12.31</v>
      </c>
      <c r="G90" s="129">
        <v>1.2</v>
      </c>
      <c r="H90" s="129">
        <f t="shared" si="2"/>
        <v>14.77</v>
      </c>
    </row>
    <row r="91" spans="1:8" s="153" customFormat="1" x14ac:dyDescent="0.25">
      <c r="A91" s="186">
        <v>77</v>
      </c>
      <c r="B91" s="185"/>
      <c r="C91" s="173">
        <v>331305</v>
      </c>
      <c r="D91" s="8" t="s">
        <v>231</v>
      </c>
      <c r="E91" s="2" t="s">
        <v>197</v>
      </c>
      <c r="F91" s="197">
        <v>4.9800000000000004</v>
      </c>
      <c r="G91" s="129">
        <v>2.7</v>
      </c>
      <c r="H91" s="129">
        <f t="shared" si="2"/>
        <v>13.45</v>
      </c>
    </row>
    <row r="92" spans="1:8" s="153" customFormat="1" x14ac:dyDescent="0.25">
      <c r="A92" s="186">
        <v>78</v>
      </c>
      <c r="B92" s="185"/>
      <c r="C92" s="173">
        <v>153101</v>
      </c>
      <c r="D92" s="8" t="s">
        <v>232</v>
      </c>
      <c r="E92" s="2" t="s">
        <v>197</v>
      </c>
      <c r="F92" s="197">
        <v>0.11</v>
      </c>
      <c r="G92" s="129">
        <v>112.14</v>
      </c>
      <c r="H92" s="129">
        <f t="shared" si="2"/>
        <v>12.34</v>
      </c>
    </row>
    <row r="93" spans="1:8" s="153" customFormat="1" x14ac:dyDescent="0.25">
      <c r="A93" s="186">
        <v>79</v>
      </c>
      <c r="B93" s="185"/>
      <c r="C93" s="173">
        <v>331531</v>
      </c>
      <c r="D93" s="8" t="s">
        <v>233</v>
      </c>
      <c r="E93" s="2" t="s">
        <v>197</v>
      </c>
      <c r="F93" s="197">
        <v>11.92</v>
      </c>
      <c r="G93" s="129">
        <v>0.95</v>
      </c>
      <c r="H93" s="129">
        <f t="shared" si="2"/>
        <v>11.32</v>
      </c>
    </row>
    <row r="94" spans="1:8" s="153" customFormat="1" x14ac:dyDescent="0.25">
      <c r="A94" s="186">
        <v>80</v>
      </c>
      <c r="B94" s="185"/>
      <c r="C94" s="173">
        <v>120202</v>
      </c>
      <c r="D94" s="8" t="s">
        <v>234</v>
      </c>
      <c r="E94" s="2" t="s">
        <v>197</v>
      </c>
      <c r="F94" s="197">
        <v>0.08</v>
      </c>
      <c r="G94" s="129">
        <v>123</v>
      </c>
      <c r="H94" s="129">
        <f t="shared" si="2"/>
        <v>9.84</v>
      </c>
    </row>
    <row r="95" spans="1:8" s="153" customFormat="1" x14ac:dyDescent="0.25">
      <c r="A95" s="186">
        <v>81</v>
      </c>
      <c r="B95" s="185"/>
      <c r="C95" s="173">
        <v>111301</v>
      </c>
      <c r="D95" s="8" t="s">
        <v>235</v>
      </c>
      <c r="E95" s="2" t="s">
        <v>197</v>
      </c>
      <c r="F95" s="197">
        <v>17.47</v>
      </c>
      <c r="G95" s="129">
        <v>0.5</v>
      </c>
      <c r="H95" s="129">
        <f t="shared" si="2"/>
        <v>8.74</v>
      </c>
    </row>
    <row r="96" spans="1:8" s="153" customFormat="1" ht="25.5" customHeight="1" x14ac:dyDescent="0.25">
      <c r="A96" s="186">
        <v>82</v>
      </c>
      <c r="B96" s="185"/>
      <c r="C96" s="173">
        <v>340101</v>
      </c>
      <c r="D96" s="8" t="s">
        <v>236</v>
      </c>
      <c r="E96" s="2" t="s">
        <v>197</v>
      </c>
      <c r="F96" s="197">
        <v>1.1000000000000001</v>
      </c>
      <c r="G96" s="129">
        <v>6.82</v>
      </c>
      <c r="H96" s="129">
        <f t="shared" si="2"/>
        <v>7.5</v>
      </c>
    </row>
    <row r="97" spans="1:8" s="153" customFormat="1" ht="38.25" customHeight="1" x14ac:dyDescent="0.25">
      <c r="A97" s="186">
        <v>83</v>
      </c>
      <c r="B97" s="185"/>
      <c r="C97" s="173">
        <v>42900</v>
      </c>
      <c r="D97" s="8" t="s">
        <v>237</v>
      </c>
      <c r="E97" s="2" t="s">
        <v>197</v>
      </c>
      <c r="F97" s="197">
        <v>0.17</v>
      </c>
      <c r="G97" s="129">
        <v>29.67</v>
      </c>
      <c r="H97" s="129">
        <f t="shared" si="2"/>
        <v>5.04</v>
      </c>
    </row>
    <row r="98" spans="1:8" s="153" customFormat="1" ht="38.25" customHeight="1" x14ac:dyDescent="0.25">
      <c r="A98" s="186">
        <v>84</v>
      </c>
      <c r="B98" s="185"/>
      <c r="C98" s="173">
        <v>41400</v>
      </c>
      <c r="D98" s="8" t="s">
        <v>238</v>
      </c>
      <c r="E98" s="2" t="s">
        <v>197</v>
      </c>
      <c r="F98" s="197">
        <v>0.75</v>
      </c>
      <c r="G98" s="129">
        <v>6.7</v>
      </c>
      <c r="H98" s="129">
        <f t="shared" si="2"/>
        <v>5.03</v>
      </c>
    </row>
    <row r="99" spans="1:8" s="153" customFormat="1" x14ac:dyDescent="0.25">
      <c r="A99" s="186">
        <v>85</v>
      </c>
      <c r="B99" s="185"/>
      <c r="C99" s="173">
        <v>331451</v>
      </c>
      <c r="D99" s="8" t="s">
        <v>239</v>
      </c>
      <c r="E99" s="2" t="s">
        <v>197</v>
      </c>
      <c r="F99" s="197">
        <v>2.17</v>
      </c>
      <c r="G99" s="129">
        <v>2.08</v>
      </c>
      <c r="H99" s="129">
        <f t="shared" si="2"/>
        <v>4.51</v>
      </c>
    </row>
    <row r="100" spans="1:8" s="153" customFormat="1" x14ac:dyDescent="0.25">
      <c r="A100" s="186">
        <v>86</v>
      </c>
      <c r="B100" s="185"/>
      <c r="C100" s="173">
        <v>350451</v>
      </c>
      <c r="D100" s="8" t="s">
        <v>240</v>
      </c>
      <c r="E100" s="2" t="s">
        <v>197</v>
      </c>
      <c r="F100" s="197">
        <v>3.38</v>
      </c>
      <c r="G100" s="129">
        <v>1.1100000000000001</v>
      </c>
      <c r="H100" s="129">
        <f t="shared" si="2"/>
        <v>3.75</v>
      </c>
    </row>
    <row r="101" spans="1:8" s="153" customFormat="1" ht="25.5" customHeight="1" x14ac:dyDescent="0.25">
      <c r="A101" s="186">
        <v>87</v>
      </c>
      <c r="B101" s="185"/>
      <c r="C101" s="173">
        <v>330804</v>
      </c>
      <c r="D101" s="8" t="s">
        <v>241</v>
      </c>
      <c r="E101" s="2" t="s">
        <v>197</v>
      </c>
      <c r="F101" s="197">
        <v>2.4</v>
      </c>
      <c r="G101" s="129">
        <v>1.53</v>
      </c>
      <c r="H101" s="129">
        <f t="shared" si="2"/>
        <v>3.67</v>
      </c>
    </row>
    <row r="102" spans="1:8" s="153" customFormat="1" ht="25.5" customHeight="1" x14ac:dyDescent="0.25">
      <c r="A102" s="186">
        <v>88</v>
      </c>
      <c r="B102" s="185"/>
      <c r="C102" s="173">
        <v>331450</v>
      </c>
      <c r="D102" s="8" t="s">
        <v>242</v>
      </c>
      <c r="E102" s="2" t="s">
        <v>197</v>
      </c>
      <c r="F102" s="197">
        <v>2.0499999999999998</v>
      </c>
      <c r="G102" s="129">
        <v>1.63</v>
      </c>
      <c r="H102" s="129">
        <f t="shared" si="2"/>
        <v>3.34</v>
      </c>
    </row>
    <row r="103" spans="1:8" s="153" customFormat="1" ht="38.25" customHeight="1" x14ac:dyDescent="0.25">
      <c r="A103" s="186">
        <v>89</v>
      </c>
      <c r="B103" s="185"/>
      <c r="C103" s="173">
        <v>50301</v>
      </c>
      <c r="D103" s="8" t="s">
        <v>243</v>
      </c>
      <c r="E103" s="2" t="s">
        <v>197</v>
      </c>
      <c r="F103" s="197">
        <v>0.03</v>
      </c>
      <c r="G103" s="129">
        <v>100</v>
      </c>
      <c r="H103" s="129">
        <f t="shared" si="2"/>
        <v>3</v>
      </c>
    </row>
    <row r="104" spans="1:8" s="153" customFormat="1" x14ac:dyDescent="0.25">
      <c r="A104" s="186">
        <v>90</v>
      </c>
      <c r="B104" s="185"/>
      <c r="C104" s="173">
        <v>120102</v>
      </c>
      <c r="D104" s="8" t="s">
        <v>244</v>
      </c>
      <c r="E104" s="2" t="s">
        <v>197</v>
      </c>
      <c r="F104" s="197">
        <v>0.02</v>
      </c>
      <c r="G104" s="129">
        <v>115.24</v>
      </c>
      <c r="H104" s="129">
        <f t="shared" si="2"/>
        <v>2.2999999999999998</v>
      </c>
    </row>
    <row r="105" spans="1:8" s="153" customFormat="1" ht="38.25" customHeight="1" x14ac:dyDescent="0.25">
      <c r="A105" s="186">
        <v>91</v>
      </c>
      <c r="B105" s="185"/>
      <c r="C105" s="173">
        <v>50401</v>
      </c>
      <c r="D105" s="8" t="s">
        <v>245</v>
      </c>
      <c r="E105" s="2" t="s">
        <v>197</v>
      </c>
      <c r="F105" s="197">
        <v>0.59</v>
      </c>
      <c r="G105" s="129">
        <v>3.7</v>
      </c>
      <c r="H105" s="129">
        <f t="shared" si="2"/>
        <v>2.1800000000000002</v>
      </c>
    </row>
    <row r="106" spans="1:8" s="153" customFormat="1" x14ac:dyDescent="0.25">
      <c r="A106" s="186">
        <v>92</v>
      </c>
      <c r="B106" s="185"/>
      <c r="C106" s="173">
        <v>111100</v>
      </c>
      <c r="D106" s="8" t="s">
        <v>246</v>
      </c>
      <c r="E106" s="2" t="s">
        <v>197</v>
      </c>
      <c r="F106" s="197">
        <v>0.88</v>
      </c>
      <c r="G106" s="129">
        <v>1.9</v>
      </c>
      <c r="H106" s="129">
        <f t="shared" si="2"/>
        <v>1.67</v>
      </c>
    </row>
    <row r="107" spans="1:8" s="153" customFormat="1" x14ac:dyDescent="0.25">
      <c r="A107" s="186">
        <v>93</v>
      </c>
      <c r="B107" s="185"/>
      <c r="C107" s="173">
        <v>340151</v>
      </c>
      <c r="D107" s="8" t="s">
        <v>247</v>
      </c>
      <c r="E107" s="2" t="s">
        <v>197</v>
      </c>
      <c r="F107" s="197">
        <v>0.59</v>
      </c>
      <c r="G107" s="129">
        <v>2.7</v>
      </c>
      <c r="H107" s="129">
        <f t="shared" si="2"/>
        <v>1.59</v>
      </c>
    </row>
    <row r="108" spans="1:8" s="153" customFormat="1" ht="25.5" customHeight="1" x14ac:dyDescent="0.25">
      <c r="A108" s="186">
        <v>94</v>
      </c>
      <c r="B108" s="185"/>
      <c r="C108" s="173">
        <v>400111</v>
      </c>
      <c r="D108" s="8" t="s">
        <v>248</v>
      </c>
      <c r="E108" s="2" t="s">
        <v>197</v>
      </c>
      <c r="F108" s="197">
        <v>0.12</v>
      </c>
      <c r="G108" s="129">
        <v>12</v>
      </c>
      <c r="H108" s="129">
        <f t="shared" ref="H108:H139" si="3">ROUND(F108*G108,2)</f>
        <v>1.44</v>
      </c>
    </row>
    <row r="109" spans="1:8" s="153" customFormat="1" x14ac:dyDescent="0.25">
      <c r="A109" s="186">
        <v>95</v>
      </c>
      <c r="B109" s="185"/>
      <c r="C109" s="173">
        <v>331002</v>
      </c>
      <c r="D109" s="8" t="s">
        <v>249</v>
      </c>
      <c r="E109" s="2" t="s">
        <v>197</v>
      </c>
      <c r="F109" s="197">
        <v>0.59</v>
      </c>
      <c r="G109" s="129">
        <v>2.36</v>
      </c>
      <c r="H109" s="129">
        <f t="shared" si="3"/>
        <v>1.39</v>
      </c>
    </row>
    <row r="110" spans="1:8" s="153" customFormat="1" x14ac:dyDescent="0.25">
      <c r="A110" s="186">
        <v>96</v>
      </c>
      <c r="B110" s="185"/>
      <c r="C110" s="173">
        <v>122301</v>
      </c>
      <c r="D110" s="8" t="s">
        <v>250</v>
      </c>
      <c r="E110" s="2" t="s">
        <v>197</v>
      </c>
      <c r="F110" s="197">
        <v>0.02</v>
      </c>
      <c r="G110" s="129">
        <v>62.3</v>
      </c>
      <c r="H110" s="129">
        <f t="shared" si="3"/>
        <v>1.25</v>
      </c>
    </row>
    <row r="111" spans="1:8" s="153" customFormat="1" x14ac:dyDescent="0.25">
      <c r="A111" s="186">
        <v>97</v>
      </c>
      <c r="B111" s="185"/>
      <c r="C111" s="173">
        <v>31910</v>
      </c>
      <c r="D111" s="8" t="s">
        <v>251</v>
      </c>
      <c r="E111" s="2" t="s">
        <v>197</v>
      </c>
      <c r="F111" s="197">
        <v>0.01</v>
      </c>
      <c r="G111" s="129">
        <v>53.87</v>
      </c>
      <c r="H111" s="129">
        <f t="shared" si="3"/>
        <v>0.54</v>
      </c>
    </row>
    <row r="112" spans="1:8" s="153" customFormat="1" ht="25.5" customHeight="1" x14ac:dyDescent="0.25">
      <c r="A112" s="186">
        <v>98</v>
      </c>
      <c r="B112" s="185"/>
      <c r="C112" s="173">
        <v>30401</v>
      </c>
      <c r="D112" s="8" t="s">
        <v>252</v>
      </c>
      <c r="E112" s="2" t="s">
        <v>197</v>
      </c>
      <c r="F112" s="197">
        <v>0.11</v>
      </c>
      <c r="G112" s="129">
        <v>1.7</v>
      </c>
      <c r="H112" s="129">
        <f t="shared" si="3"/>
        <v>0.19</v>
      </c>
    </row>
    <row r="113" spans="1:8" s="153" customFormat="1" ht="25.5" customHeight="1" x14ac:dyDescent="0.25">
      <c r="A113" s="186">
        <v>99</v>
      </c>
      <c r="B113" s="185"/>
      <c r="C113" s="173">
        <v>30203</v>
      </c>
      <c r="D113" s="8" t="s">
        <v>253</v>
      </c>
      <c r="E113" s="2" t="s">
        <v>197</v>
      </c>
      <c r="F113" s="197">
        <v>0.06</v>
      </c>
      <c r="G113" s="129">
        <v>0.9</v>
      </c>
      <c r="H113" s="129">
        <f t="shared" si="3"/>
        <v>0.05</v>
      </c>
    </row>
    <row r="114" spans="1:8" s="153" customFormat="1" x14ac:dyDescent="0.25">
      <c r="A114" s="186">
        <v>100</v>
      </c>
      <c r="B114" s="185"/>
      <c r="C114" s="173">
        <v>331532</v>
      </c>
      <c r="D114" s="8" t="s">
        <v>254</v>
      </c>
      <c r="E114" s="2" t="s">
        <v>197</v>
      </c>
      <c r="F114" s="197">
        <v>0.01</v>
      </c>
      <c r="G114" s="129">
        <v>3.27</v>
      </c>
      <c r="H114" s="129">
        <f t="shared" si="3"/>
        <v>0.03</v>
      </c>
    </row>
    <row r="115" spans="1:8" ht="15" customHeight="1" x14ac:dyDescent="0.25">
      <c r="A115" s="256" t="s">
        <v>43</v>
      </c>
      <c r="B115" s="256"/>
      <c r="C115" s="256"/>
      <c r="D115" s="256"/>
      <c r="E115" s="256"/>
      <c r="F115" s="10"/>
      <c r="G115" s="10"/>
      <c r="H115" s="168">
        <f>SUM(H116:H134)</f>
        <v>1892985.6</v>
      </c>
    </row>
    <row r="116" spans="1:8" ht="38.25" customHeight="1" x14ac:dyDescent="0.25">
      <c r="A116" s="2">
        <v>101</v>
      </c>
      <c r="B116" s="127"/>
      <c r="C116" s="173" t="s">
        <v>255</v>
      </c>
      <c r="D116" s="8" t="s">
        <v>256</v>
      </c>
      <c r="E116" s="2" t="s">
        <v>257</v>
      </c>
      <c r="F116" s="2">
        <v>1</v>
      </c>
      <c r="G116" s="129">
        <v>464496.46</v>
      </c>
      <c r="H116" s="129">
        <f t="shared" ref="H116:H139" si="4">ROUND(F116*G116,2)</f>
        <v>464496.46</v>
      </c>
    </row>
    <row r="117" spans="1:8" ht="38.25" customHeight="1" x14ac:dyDescent="0.25">
      <c r="A117" s="2">
        <v>102</v>
      </c>
      <c r="B117" s="127"/>
      <c r="C117" s="173" t="s">
        <v>258</v>
      </c>
      <c r="D117" s="8" t="s">
        <v>259</v>
      </c>
      <c r="E117" s="2" t="s">
        <v>257</v>
      </c>
      <c r="F117" s="173">
        <v>1</v>
      </c>
      <c r="G117" s="129">
        <v>333770.46999999997</v>
      </c>
      <c r="H117" s="129">
        <f t="shared" si="4"/>
        <v>333770.46999999997</v>
      </c>
    </row>
    <row r="118" spans="1:8" ht="51" customHeight="1" x14ac:dyDescent="0.25">
      <c r="A118" s="2">
        <v>104</v>
      </c>
      <c r="B118" s="127"/>
      <c r="C118" s="173" t="s">
        <v>260</v>
      </c>
      <c r="D118" s="8" t="s">
        <v>261</v>
      </c>
      <c r="E118" s="2" t="s">
        <v>257</v>
      </c>
      <c r="F118" s="2">
        <v>1</v>
      </c>
      <c r="G118" s="129">
        <v>199642.29</v>
      </c>
      <c r="H118" s="129">
        <f t="shared" si="4"/>
        <v>199642.29</v>
      </c>
    </row>
    <row r="119" spans="1:8" ht="25.5" customHeight="1" x14ac:dyDescent="0.25">
      <c r="A119" s="2">
        <v>103</v>
      </c>
      <c r="B119" s="127"/>
      <c r="C119" s="173" t="s">
        <v>262</v>
      </c>
      <c r="D119" s="8" t="s">
        <v>263</v>
      </c>
      <c r="E119" s="2" t="s">
        <v>264</v>
      </c>
      <c r="F119" s="2">
        <v>1</v>
      </c>
      <c r="G119" s="129">
        <v>128039.49</v>
      </c>
      <c r="H119" s="129">
        <f t="shared" si="4"/>
        <v>128039.49</v>
      </c>
    </row>
    <row r="120" spans="1:8" ht="25.5" customHeight="1" x14ac:dyDescent="0.25">
      <c r="A120" s="2">
        <v>106</v>
      </c>
      <c r="B120" s="127"/>
      <c r="C120" s="2" t="s">
        <v>265</v>
      </c>
      <c r="D120" s="8" t="s">
        <v>266</v>
      </c>
      <c r="E120" s="2" t="s">
        <v>257</v>
      </c>
      <c r="F120" s="2">
        <v>2</v>
      </c>
      <c r="G120" s="129">
        <v>62219.87</v>
      </c>
      <c r="H120" s="129">
        <f t="shared" si="4"/>
        <v>124439.74</v>
      </c>
    </row>
    <row r="121" spans="1:8" ht="25.5" customHeight="1" x14ac:dyDescent="0.25">
      <c r="A121" s="2">
        <v>105</v>
      </c>
      <c r="B121" s="127"/>
      <c r="C121" s="173" t="s">
        <v>267</v>
      </c>
      <c r="D121" s="8" t="s">
        <v>268</v>
      </c>
      <c r="E121" s="2" t="s">
        <v>257</v>
      </c>
      <c r="F121" s="173">
        <v>1</v>
      </c>
      <c r="G121" s="129">
        <v>91597.25</v>
      </c>
      <c r="H121" s="129">
        <f t="shared" si="4"/>
        <v>91597.25</v>
      </c>
    </row>
    <row r="122" spans="1:8" ht="15" customHeight="1" x14ac:dyDescent="0.25">
      <c r="A122" s="2">
        <v>107</v>
      </c>
      <c r="B122" s="127"/>
      <c r="C122" s="173" t="s">
        <v>269</v>
      </c>
      <c r="D122" s="8" t="s">
        <v>270</v>
      </c>
      <c r="E122" s="2" t="s">
        <v>257</v>
      </c>
      <c r="F122" s="2">
        <v>2</v>
      </c>
      <c r="G122" s="129">
        <v>56503.83</v>
      </c>
      <c r="H122" s="129">
        <f t="shared" si="4"/>
        <v>113007.66</v>
      </c>
    </row>
    <row r="123" spans="1:8" ht="15" customHeight="1" x14ac:dyDescent="0.25">
      <c r="A123" s="2">
        <v>108</v>
      </c>
      <c r="B123" s="127"/>
      <c r="C123" s="173" t="s">
        <v>269</v>
      </c>
      <c r="D123" s="8" t="s">
        <v>271</v>
      </c>
      <c r="E123" s="2" t="s">
        <v>257</v>
      </c>
      <c r="F123" s="2">
        <v>2</v>
      </c>
      <c r="G123" s="129">
        <v>41402.15</v>
      </c>
      <c r="H123" s="129">
        <f t="shared" si="4"/>
        <v>82804.3</v>
      </c>
    </row>
    <row r="124" spans="1:8" ht="25.5" customHeight="1" x14ac:dyDescent="0.25">
      <c r="A124" s="2">
        <v>109</v>
      </c>
      <c r="B124" s="127"/>
      <c r="C124" s="173" t="s">
        <v>269</v>
      </c>
      <c r="D124" s="204" t="s">
        <v>272</v>
      </c>
      <c r="E124" s="2" t="s">
        <v>273</v>
      </c>
      <c r="F124" s="173">
        <v>1</v>
      </c>
      <c r="G124" s="41">
        <v>73062.62</v>
      </c>
      <c r="H124" s="129">
        <f t="shared" si="4"/>
        <v>73062.62</v>
      </c>
    </row>
    <row r="125" spans="1:8" ht="15" customHeight="1" x14ac:dyDescent="0.25">
      <c r="A125" s="2">
        <v>110</v>
      </c>
      <c r="B125" s="127"/>
      <c r="C125" s="173" t="s">
        <v>269</v>
      </c>
      <c r="D125" s="204" t="s">
        <v>274</v>
      </c>
      <c r="E125" s="2" t="s">
        <v>273</v>
      </c>
      <c r="F125" s="173">
        <v>1</v>
      </c>
      <c r="G125" s="41">
        <v>72541.649999999994</v>
      </c>
      <c r="H125" s="129">
        <f t="shared" si="4"/>
        <v>72541.649999999994</v>
      </c>
    </row>
    <row r="126" spans="1:8" ht="25.5" customHeight="1" x14ac:dyDescent="0.25">
      <c r="A126" s="2">
        <v>111</v>
      </c>
      <c r="B126" s="127"/>
      <c r="C126" s="173" t="s">
        <v>269</v>
      </c>
      <c r="D126" s="204" t="s">
        <v>275</v>
      </c>
      <c r="E126" s="2" t="s">
        <v>273</v>
      </c>
      <c r="F126" s="173">
        <v>3</v>
      </c>
      <c r="G126" s="41">
        <v>20701.07</v>
      </c>
      <c r="H126" s="129">
        <f t="shared" si="4"/>
        <v>62103.21</v>
      </c>
    </row>
    <row r="127" spans="1:8" ht="25.5" customHeight="1" x14ac:dyDescent="0.25">
      <c r="A127" s="2">
        <v>112</v>
      </c>
      <c r="B127" s="127"/>
      <c r="C127" s="173" t="s">
        <v>269</v>
      </c>
      <c r="D127" s="204" t="s">
        <v>276</v>
      </c>
      <c r="E127" s="2" t="s">
        <v>273</v>
      </c>
      <c r="F127" s="173">
        <v>1</v>
      </c>
      <c r="G127" s="41">
        <v>39332.04</v>
      </c>
      <c r="H127" s="129">
        <f t="shared" si="4"/>
        <v>39332.04</v>
      </c>
    </row>
    <row r="128" spans="1:8" ht="15" customHeight="1" x14ac:dyDescent="0.25">
      <c r="A128" s="2">
        <v>113</v>
      </c>
      <c r="B128" s="127"/>
      <c r="C128" s="173" t="s">
        <v>269</v>
      </c>
      <c r="D128" s="204" t="s">
        <v>277</v>
      </c>
      <c r="E128" s="2" t="s">
        <v>273</v>
      </c>
      <c r="F128" s="173">
        <v>1</v>
      </c>
      <c r="G128" s="41">
        <v>28491.41</v>
      </c>
      <c r="H128" s="129">
        <f t="shared" si="4"/>
        <v>28491.41</v>
      </c>
    </row>
    <row r="129" spans="1:8" ht="15" customHeight="1" x14ac:dyDescent="0.25">
      <c r="A129" s="2">
        <v>114</v>
      </c>
      <c r="B129" s="127"/>
      <c r="C129" s="173" t="s">
        <v>269</v>
      </c>
      <c r="D129" s="204" t="s">
        <v>278</v>
      </c>
      <c r="E129" s="2" t="s">
        <v>273</v>
      </c>
      <c r="F129" s="173">
        <v>1</v>
      </c>
      <c r="G129" s="41">
        <v>24354.2</v>
      </c>
      <c r="H129" s="129">
        <f t="shared" si="4"/>
        <v>24354.2</v>
      </c>
    </row>
    <row r="130" spans="1:8" ht="25.5" customHeight="1" x14ac:dyDescent="0.25">
      <c r="A130" s="2">
        <v>115</v>
      </c>
      <c r="B130" s="127"/>
      <c r="C130" s="173" t="s">
        <v>269</v>
      </c>
      <c r="D130" s="204" t="s">
        <v>279</v>
      </c>
      <c r="E130" s="2" t="s">
        <v>273</v>
      </c>
      <c r="F130" s="173">
        <v>1</v>
      </c>
      <c r="G130" s="41">
        <v>14612.52</v>
      </c>
      <c r="H130" s="129">
        <f t="shared" si="4"/>
        <v>14612.52</v>
      </c>
    </row>
    <row r="131" spans="1:8" ht="15" customHeight="1" x14ac:dyDescent="0.25">
      <c r="A131" s="2">
        <v>120</v>
      </c>
      <c r="B131" s="127"/>
      <c r="C131" s="173" t="s">
        <v>269</v>
      </c>
      <c r="D131" s="8" t="s">
        <v>280</v>
      </c>
      <c r="E131" s="2" t="s">
        <v>257</v>
      </c>
      <c r="F131" s="180">
        <v>6</v>
      </c>
      <c r="G131" s="129">
        <v>2184.52</v>
      </c>
      <c r="H131" s="129">
        <f t="shared" si="4"/>
        <v>13107.12</v>
      </c>
    </row>
    <row r="132" spans="1:8" ht="25.5" customHeight="1" x14ac:dyDescent="0.25">
      <c r="A132" s="2">
        <v>116</v>
      </c>
      <c r="B132" s="127"/>
      <c r="C132" s="173" t="s">
        <v>269</v>
      </c>
      <c r="D132" s="204" t="s">
        <v>281</v>
      </c>
      <c r="E132" s="2" t="s">
        <v>273</v>
      </c>
      <c r="F132" s="173">
        <v>1</v>
      </c>
      <c r="G132" s="41">
        <v>10525.97</v>
      </c>
      <c r="H132" s="129">
        <f t="shared" si="4"/>
        <v>10525.97</v>
      </c>
    </row>
    <row r="133" spans="1:8" ht="15" customHeight="1" x14ac:dyDescent="0.25">
      <c r="A133" s="2">
        <v>121</v>
      </c>
      <c r="B133" s="127"/>
      <c r="C133" s="173" t="s">
        <v>269</v>
      </c>
      <c r="D133" s="8" t="s">
        <v>282</v>
      </c>
      <c r="E133" s="2" t="s">
        <v>283</v>
      </c>
      <c r="F133" s="180">
        <v>1</v>
      </c>
      <c r="G133" s="129">
        <v>10246.280000000001</v>
      </c>
      <c r="H133" s="129">
        <f t="shared" si="4"/>
        <v>10246.280000000001</v>
      </c>
    </row>
    <row r="134" spans="1:8" ht="15" customHeight="1" x14ac:dyDescent="0.25">
      <c r="A134" s="2">
        <v>117</v>
      </c>
      <c r="B134" s="127"/>
      <c r="C134" s="173" t="s">
        <v>269</v>
      </c>
      <c r="D134" s="204" t="s">
        <v>284</v>
      </c>
      <c r="E134" s="2" t="s">
        <v>273</v>
      </c>
      <c r="F134" s="173">
        <v>1</v>
      </c>
      <c r="G134" s="41">
        <v>6810.92</v>
      </c>
      <c r="H134" s="129">
        <f t="shared" si="4"/>
        <v>6810.92</v>
      </c>
    </row>
    <row r="135" spans="1:8" ht="25.5" customHeight="1" x14ac:dyDescent="0.25">
      <c r="A135" s="2">
        <v>122</v>
      </c>
      <c r="B135" s="127"/>
      <c r="C135" s="173" t="s">
        <v>269</v>
      </c>
      <c r="D135" s="8" t="s">
        <v>285</v>
      </c>
      <c r="E135" s="2" t="s">
        <v>273</v>
      </c>
      <c r="F135" s="196">
        <v>6</v>
      </c>
      <c r="G135" s="129">
        <v>640.95000000000005</v>
      </c>
      <c r="H135" s="129">
        <f t="shared" si="4"/>
        <v>3845.7</v>
      </c>
    </row>
    <row r="136" spans="1:8" ht="25.5" customHeight="1" x14ac:dyDescent="0.25">
      <c r="A136" s="2">
        <v>123</v>
      </c>
      <c r="B136" s="127"/>
      <c r="C136" s="173" t="s">
        <v>269</v>
      </c>
      <c r="D136" s="8" t="s">
        <v>286</v>
      </c>
      <c r="E136" s="2" t="s">
        <v>257</v>
      </c>
      <c r="F136" s="196">
        <v>2</v>
      </c>
      <c r="G136" s="129">
        <v>1889.31</v>
      </c>
      <c r="H136" s="129">
        <f t="shared" si="4"/>
        <v>3778.62</v>
      </c>
    </row>
    <row r="137" spans="1:8" ht="15" customHeight="1" x14ac:dyDescent="0.25">
      <c r="A137" s="2">
        <v>124</v>
      </c>
      <c r="B137" s="127"/>
      <c r="C137" s="173" t="s">
        <v>269</v>
      </c>
      <c r="D137" s="8" t="s">
        <v>287</v>
      </c>
      <c r="E137" s="2" t="s">
        <v>273</v>
      </c>
      <c r="F137" s="196">
        <v>3</v>
      </c>
      <c r="G137" s="129">
        <v>1205.26</v>
      </c>
      <c r="H137" s="129">
        <f t="shared" si="4"/>
        <v>3615.78</v>
      </c>
    </row>
    <row r="138" spans="1:8" ht="25.5" customHeight="1" x14ac:dyDescent="0.25">
      <c r="A138" s="2">
        <v>118</v>
      </c>
      <c r="B138" s="127"/>
      <c r="C138" s="173" t="s">
        <v>269</v>
      </c>
      <c r="D138" s="204" t="s">
        <v>288</v>
      </c>
      <c r="E138" s="2" t="s">
        <v>273</v>
      </c>
      <c r="F138" s="197">
        <v>1</v>
      </c>
      <c r="G138" s="41">
        <v>2966.67</v>
      </c>
      <c r="H138" s="129">
        <f t="shared" si="4"/>
        <v>2966.67</v>
      </c>
    </row>
    <row r="139" spans="1:8" ht="15" customHeight="1" x14ac:dyDescent="0.25">
      <c r="A139" s="2">
        <v>119</v>
      </c>
      <c r="B139" s="127"/>
      <c r="C139" s="173" t="s">
        <v>269</v>
      </c>
      <c r="D139" s="204" t="s">
        <v>289</v>
      </c>
      <c r="E139" s="2" t="s">
        <v>273</v>
      </c>
      <c r="F139" s="197">
        <v>1</v>
      </c>
      <c r="G139" s="41">
        <v>334.76</v>
      </c>
      <c r="H139" s="129">
        <f t="shared" si="4"/>
        <v>334.76</v>
      </c>
    </row>
    <row r="140" spans="1:8" x14ac:dyDescent="0.25">
      <c r="A140" s="249" t="s">
        <v>290</v>
      </c>
      <c r="B140" s="250"/>
      <c r="C140" s="251"/>
      <c r="D140" s="251"/>
      <c r="E140" s="250"/>
      <c r="F140" s="155"/>
      <c r="G140" s="154"/>
      <c r="H140" s="168">
        <f>SUM(H141:H463)</f>
        <v>515294.69</v>
      </c>
    </row>
    <row r="141" spans="1:8" ht="25.5" customHeight="1" x14ac:dyDescent="0.25">
      <c r="A141" s="7">
        <v>125</v>
      </c>
      <c r="B141" s="181"/>
      <c r="C141" s="173" t="s">
        <v>291</v>
      </c>
      <c r="D141" s="8" t="s">
        <v>292</v>
      </c>
      <c r="E141" s="2" t="s">
        <v>293</v>
      </c>
      <c r="F141" s="173">
        <v>43.014000000000003</v>
      </c>
      <c r="G141" s="129">
        <v>1752.6</v>
      </c>
      <c r="H141" s="129">
        <f t="shared" ref="H141:H204" si="5">ROUND(F141*G141,2)</f>
        <v>75386.34</v>
      </c>
    </row>
    <row r="142" spans="1:8" ht="38.25" customHeight="1" x14ac:dyDescent="0.25">
      <c r="A142" s="7">
        <v>126</v>
      </c>
      <c r="B142" s="181"/>
      <c r="C142" s="173" t="s">
        <v>294</v>
      </c>
      <c r="D142" s="8" t="s">
        <v>295</v>
      </c>
      <c r="E142" s="2" t="s">
        <v>273</v>
      </c>
      <c r="F142" s="173">
        <v>46</v>
      </c>
      <c r="G142" s="129">
        <v>472.7</v>
      </c>
      <c r="H142" s="129">
        <f t="shared" si="5"/>
        <v>21744.2</v>
      </c>
    </row>
    <row r="143" spans="1:8" x14ac:dyDescent="0.25">
      <c r="A143" s="7">
        <v>127</v>
      </c>
      <c r="B143" s="181"/>
      <c r="C143" s="173" t="s">
        <v>296</v>
      </c>
      <c r="D143" s="8" t="s">
        <v>297</v>
      </c>
      <c r="E143" s="2" t="s">
        <v>298</v>
      </c>
      <c r="F143" s="173">
        <v>26.444900000000001</v>
      </c>
      <c r="G143" s="129">
        <v>748.62</v>
      </c>
      <c r="H143" s="129">
        <f t="shared" si="5"/>
        <v>19797.18</v>
      </c>
    </row>
    <row r="144" spans="1:8" ht="25.5" customHeight="1" x14ac:dyDescent="0.25">
      <c r="A144" s="7">
        <v>128</v>
      </c>
      <c r="B144" s="181"/>
      <c r="C144" s="173" t="s">
        <v>299</v>
      </c>
      <c r="D144" s="8" t="s">
        <v>300</v>
      </c>
      <c r="E144" s="2" t="s">
        <v>301</v>
      </c>
      <c r="F144" s="173">
        <v>309.51400000000001</v>
      </c>
      <c r="G144" s="129">
        <v>63.29</v>
      </c>
      <c r="H144" s="129">
        <f t="shared" si="5"/>
        <v>19589.14</v>
      </c>
    </row>
    <row r="145" spans="1:8" ht="25.5" customHeight="1" x14ac:dyDescent="0.25">
      <c r="A145" s="7">
        <v>129</v>
      </c>
      <c r="B145" s="181"/>
      <c r="C145" s="173" t="s">
        <v>302</v>
      </c>
      <c r="D145" s="8" t="s">
        <v>303</v>
      </c>
      <c r="E145" s="2" t="s">
        <v>298</v>
      </c>
      <c r="F145" s="173">
        <v>12.2707</v>
      </c>
      <c r="G145" s="129">
        <v>1588.5</v>
      </c>
      <c r="H145" s="129">
        <f t="shared" si="5"/>
        <v>19492.009999999998</v>
      </c>
    </row>
    <row r="146" spans="1:8" ht="25.5" customHeight="1" x14ac:dyDescent="0.25">
      <c r="A146" s="7">
        <v>130</v>
      </c>
      <c r="B146" s="181"/>
      <c r="C146" s="173" t="s">
        <v>304</v>
      </c>
      <c r="D146" s="8" t="s">
        <v>305</v>
      </c>
      <c r="E146" s="2" t="s">
        <v>273</v>
      </c>
      <c r="F146" s="173">
        <v>1049</v>
      </c>
      <c r="G146" s="129">
        <v>17.32</v>
      </c>
      <c r="H146" s="129">
        <f t="shared" si="5"/>
        <v>18168.68</v>
      </c>
    </row>
    <row r="147" spans="1:8" ht="25.5" customHeight="1" x14ac:dyDescent="0.25">
      <c r="A147" s="7">
        <v>131</v>
      </c>
      <c r="B147" s="181"/>
      <c r="C147" s="173" t="s">
        <v>306</v>
      </c>
      <c r="D147" s="8" t="s">
        <v>307</v>
      </c>
      <c r="E147" s="2" t="s">
        <v>273</v>
      </c>
      <c r="F147" s="173">
        <v>10</v>
      </c>
      <c r="G147" s="129">
        <v>1510.11</v>
      </c>
      <c r="H147" s="129">
        <f t="shared" si="5"/>
        <v>15101.1</v>
      </c>
    </row>
    <row r="148" spans="1:8" ht="38.25" customHeight="1" x14ac:dyDescent="0.25">
      <c r="A148" s="7">
        <v>132</v>
      </c>
      <c r="B148" s="181"/>
      <c r="C148" s="173" t="s">
        <v>308</v>
      </c>
      <c r="D148" s="8" t="s">
        <v>309</v>
      </c>
      <c r="E148" s="2" t="s">
        <v>310</v>
      </c>
      <c r="F148" s="173">
        <v>1.4</v>
      </c>
      <c r="G148" s="129">
        <v>10730.85</v>
      </c>
      <c r="H148" s="129">
        <f t="shared" si="5"/>
        <v>15023.19</v>
      </c>
    </row>
    <row r="149" spans="1:8" ht="25.5" customHeight="1" x14ac:dyDescent="0.25">
      <c r="A149" s="7">
        <v>133</v>
      </c>
      <c r="B149" s="181"/>
      <c r="C149" s="173" t="s">
        <v>311</v>
      </c>
      <c r="D149" s="8" t="s">
        <v>312</v>
      </c>
      <c r="E149" s="2" t="s">
        <v>310</v>
      </c>
      <c r="F149" s="173">
        <v>0.24990000000000001</v>
      </c>
      <c r="G149" s="129">
        <v>59210</v>
      </c>
      <c r="H149" s="129">
        <f t="shared" si="5"/>
        <v>14796.58</v>
      </c>
    </row>
    <row r="150" spans="1:8" ht="25.5" customHeight="1" x14ac:dyDescent="0.25">
      <c r="A150" s="7">
        <v>134</v>
      </c>
      <c r="B150" s="181"/>
      <c r="C150" s="173" t="s">
        <v>313</v>
      </c>
      <c r="D150" s="8" t="s">
        <v>314</v>
      </c>
      <c r="E150" s="2" t="s">
        <v>315</v>
      </c>
      <c r="F150" s="173">
        <v>80</v>
      </c>
      <c r="G150" s="129">
        <v>150.68</v>
      </c>
      <c r="H150" s="129">
        <f t="shared" si="5"/>
        <v>12054.4</v>
      </c>
    </row>
    <row r="151" spans="1:8" x14ac:dyDescent="0.25">
      <c r="A151" s="7">
        <v>135</v>
      </c>
      <c r="B151" s="181"/>
      <c r="C151" s="173" t="s">
        <v>316</v>
      </c>
      <c r="D151" s="8" t="s">
        <v>317</v>
      </c>
      <c r="E151" s="2" t="s">
        <v>298</v>
      </c>
      <c r="F151" s="173">
        <v>23.04</v>
      </c>
      <c r="G151" s="129">
        <v>519.79999999999995</v>
      </c>
      <c r="H151" s="129">
        <f t="shared" si="5"/>
        <v>11976.19</v>
      </c>
    </row>
    <row r="152" spans="1:8" x14ac:dyDescent="0.25">
      <c r="A152" s="7">
        <v>136</v>
      </c>
      <c r="B152" s="181"/>
      <c r="C152" s="173" t="s">
        <v>318</v>
      </c>
      <c r="D152" s="8" t="s">
        <v>319</v>
      </c>
      <c r="E152" s="2" t="s">
        <v>310</v>
      </c>
      <c r="F152" s="173">
        <v>1.5340469999999999</v>
      </c>
      <c r="G152" s="129">
        <v>6533.7</v>
      </c>
      <c r="H152" s="129">
        <f t="shared" si="5"/>
        <v>10023</v>
      </c>
    </row>
    <row r="153" spans="1:8" ht="38.25" customHeight="1" x14ac:dyDescent="0.25">
      <c r="A153" s="7">
        <v>137</v>
      </c>
      <c r="B153" s="181"/>
      <c r="C153" s="173" t="s">
        <v>320</v>
      </c>
      <c r="D153" s="8" t="s">
        <v>321</v>
      </c>
      <c r="E153" s="2" t="s">
        <v>273</v>
      </c>
      <c r="F153" s="173">
        <v>1</v>
      </c>
      <c r="G153" s="129">
        <v>9741.5400000000009</v>
      </c>
      <c r="H153" s="129">
        <f t="shared" si="5"/>
        <v>9741.5400000000009</v>
      </c>
    </row>
    <row r="154" spans="1:8" ht="25.5" customHeight="1" x14ac:dyDescent="0.25">
      <c r="A154" s="7">
        <v>138</v>
      </c>
      <c r="B154" s="181"/>
      <c r="C154" s="173" t="s">
        <v>322</v>
      </c>
      <c r="D154" s="8" t="s">
        <v>323</v>
      </c>
      <c r="E154" s="2" t="s">
        <v>273</v>
      </c>
      <c r="F154" s="173">
        <v>3</v>
      </c>
      <c r="G154" s="129">
        <v>3104.96</v>
      </c>
      <c r="H154" s="129">
        <f t="shared" si="5"/>
        <v>9314.8799999999992</v>
      </c>
    </row>
    <row r="155" spans="1:8" x14ac:dyDescent="0.25">
      <c r="A155" s="7">
        <v>139</v>
      </c>
      <c r="B155" s="181"/>
      <c r="C155" s="173" t="s">
        <v>324</v>
      </c>
      <c r="D155" s="8" t="s">
        <v>325</v>
      </c>
      <c r="E155" s="2" t="s">
        <v>273</v>
      </c>
      <c r="F155" s="173">
        <v>1</v>
      </c>
      <c r="G155" s="129">
        <v>8948.2999999999993</v>
      </c>
      <c r="H155" s="129">
        <f t="shared" si="5"/>
        <v>8948.2999999999993</v>
      </c>
    </row>
    <row r="156" spans="1:8" ht="51" customHeight="1" x14ac:dyDescent="0.25">
      <c r="A156" s="7">
        <v>140</v>
      </c>
      <c r="B156" s="181"/>
      <c r="C156" s="173" t="s">
        <v>326</v>
      </c>
      <c r="D156" s="8" t="s">
        <v>327</v>
      </c>
      <c r="E156" s="2" t="s">
        <v>273</v>
      </c>
      <c r="F156" s="173">
        <v>22</v>
      </c>
      <c r="G156" s="129">
        <v>404.2</v>
      </c>
      <c r="H156" s="129">
        <f t="shared" si="5"/>
        <v>8892.4</v>
      </c>
    </row>
    <row r="157" spans="1:8" ht="25.5" customHeight="1" x14ac:dyDescent="0.25">
      <c r="A157" s="7">
        <v>141</v>
      </c>
      <c r="B157" s="181"/>
      <c r="C157" s="173" t="s">
        <v>328</v>
      </c>
      <c r="D157" s="8" t="s">
        <v>329</v>
      </c>
      <c r="E157" s="2" t="s">
        <v>298</v>
      </c>
      <c r="F157" s="173">
        <v>7.0220000000000002</v>
      </c>
      <c r="G157" s="129">
        <v>1208.43</v>
      </c>
      <c r="H157" s="129">
        <f t="shared" si="5"/>
        <v>8485.6</v>
      </c>
    </row>
    <row r="158" spans="1:8" ht="25.5" customHeight="1" x14ac:dyDescent="0.25">
      <c r="A158" s="7">
        <v>142</v>
      </c>
      <c r="B158" s="181"/>
      <c r="C158" s="173" t="s">
        <v>330</v>
      </c>
      <c r="D158" s="8" t="s">
        <v>331</v>
      </c>
      <c r="E158" s="2" t="s">
        <v>310</v>
      </c>
      <c r="F158" s="173">
        <v>0.90359999999999996</v>
      </c>
      <c r="G158" s="129">
        <v>9327.68</v>
      </c>
      <c r="H158" s="129">
        <f t="shared" si="5"/>
        <v>8428.49</v>
      </c>
    </row>
    <row r="159" spans="1:8" ht="38.25" customHeight="1" x14ac:dyDescent="0.25">
      <c r="A159" s="7">
        <v>143</v>
      </c>
      <c r="B159" s="181"/>
      <c r="C159" s="173" t="s">
        <v>332</v>
      </c>
      <c r="D159" s="8" t="s">
        <v>333</v>
      </c>
      <c r="E159" s="2" t="s">
        <v>315</v>
      </c>
      <c r="F159" s="173">
        <v>1049</v>
      </c>
      <c r="G159" s="129">
        <v>6.91</v>
      </c>
      <c r="H159" s="129">
        <f t="shared" si="5"/>
        <v>7248.59</v>
      </c>
    </row>
    <row r="160" spans="1:8" ht="25.5" customHeight="1" x14ac:dyDescent="0.25">
      <c r="A160" s="7">
        <v>144</v>
      </c>
      <c r="B160" s="181"/>
      <c r="C160" s="173" t="s">
        <v>334</v>
      </c>
      <c r="D160" s="8" t="s">
        <v>335</v>
      </c>
      <c r="E160" s="2" t="s">
        <v>298</v>
      </c>
      <c r="F160" s="173">
        <v>8.4969999999999999</v>
      </c>
      <c r="G160" s="129">
        <v>700</v>
      </c>
      <c r="H160" s="129">
        <f t="shared" si="5"/>
        <v>5947.9</v>
      </c>
    </row>
    <row r="161" spans="1:8" ht="51" customHeight="1" x14ac:dyDescent="0.25">
      <c r="A161" s="7">
        <v>145</v>
      </c>
      <c r="B161" s="181"/>
      <c r="C161" s="173" t="s">
        <v>336</v>
      </c>
      <c r="D161" s="8" t="s">
        <v>337</v>
      </c>
      <c r="E161" s="2" t="s">
        <v>310</v>
      </c>
      <c r="F161" s="173">
        <v>0.56479999999999997</v>
      </c>
      <c r="G161" s="129">
        <v>10508</v>
      </c>
      <c r="H161" s="129">
        <f t="shared" si="5"/>
        <v>5934.92</v>
      </c>
    </row>
    <row r="162" spans="1:8" ht="38.25" customHeight="1" x14ac:dyDescent="0.25">
      <c r="A162" s="7">
        <v>146</v>
      </c>
      <c r="B162" s="181"/>
      <c r="C162" s="173" t="s">
        <v>338</v>
      </c>
      <c r="D162" s="8" t="s">
        <v>339</v>
      </c>
      <c r="E162" s="2" t="s">
        <v>315</v>
      </c>
      <c r="F162" s="173">
        <v>90</v>
      </c>
      <c r="G162" s="129">
        <v>65.790000000000006</v>
      </c>
      <c r="H162" s="129">
        <f t="shared" si="5"/>
        <v>5921.1</v>
      </c>
    </row>
    <row r="163" spans="1:8" ht="38.25" customHeight="1" x14ac:dyDescent="0.25">
      <c r="A163" s="7">
        <v>147</v>
      </c>
      <c r="B163" s="181"/>
      <c r="C163" s="173" t="s">
        <v>340</v>
      </c>
      <c r="D163" s="8" t="s">
        <v>341</v>
      </c>
      <c r="E163" s="2" t="s">
        <v>298</v>
      </c>
      <c r="F163" s="173">
        <v>8.4820499999999992</v>
      </c>
      <c r="G163" s="129">
        <v>687.98</v>
      </c>
      <c r="H163" s="129">
        <f t="shared" si="5"/>
        <v>5835.48</v>
      </c>
    </row>
    <row r="164" spans="1:8" ht="38.25" customHeight="1" x14ac:dyDescent="0.25">
      <c r="A164" s="7">
        <v>148</v>
      </c>
      <c r="B164" s="181"/>
      <c r="C164" s="173" t="s">
        <v>342</v>
      </c>
      <c r="D164" s="8" t="s">
        <v>343</v>
      </c>
      <c r="E164" s="2" t="s">
        <v>273</v>
      </c>
      <c r="F164" s="173">
        <v>32</v>
      </c>
      <c r="G164" s="129">
        <v>181.66</v>
      </c>
      <c r="H164" s="129">
        <f t="shared" si="5"/>
        <v>5813.12</v>
      </c>
    </row>
    <row r="165" spans="1:8" x14ac:dyDescent="0.25">
      <c r="A165" s="7">
        <v>149</v>
      </c>
      <c r="B165" s="181"/>
      <c r="C165" s="173" t="s">
        <v>344</v>
      </c>
      <c r="D165" s="8" t="s">
        <v>345</v>
      </c>
      <c r="E165" s="2" t="s">
        <v>346</v>
      </c>
      <c r="F165" s="173">
        <v>18.36</v>
      </c>
      <c r="G165" s="129">
        <v>308.3</v>
      </c>
      <c r="H165" s="129">
        <f t="shared" si="5"/>
        <v>5660.39</v>
      </c>
    </row>
    <row r="166" spans="1:8" ht="25.5" customHeight="1" x14ac:dyDescent="0.25">
      <c r="A166" s="7">
        <v>150</v>
      </c>
      <c r="B166" s="181"/>
      <c r="C166" s="173" t="s">
        <v>347</v>
      </c>
      <c r="D166" s="8" t="s">
        <v>348</v>
      </c>
      <c r="E166" s="2" t="s">
        <v>310</v>
      </c>
      <c r="F166" s="173">
        <v>3.4443999999999999</v>
      </c>
      <c r="G166" s="129">
        <v>1596</v>
      </c>
      <c r="H166" s="129">
        <f t="shared" si="5"/>
        <v>5497.26</v>
      </c>
    </row>
    <row r="167" spans="1:8" ht="25.5" customHeight="1" x14ac:dyDescent="0.25">
      <c r="A167" s="7">
        <v>151</v>
      </c>
      <c r="B167" s="181"/>
      <c r="C167" s="173" t="s">
        <v>349</v>
      </c>
      <c r="D167" s="8" t="s">
        <v>350</v>
      </c>
      <c r="E167" s="2" t="s">
        <v>310</v>
      </c>
      <c r="F167" s="173">
        <v>0.61980000000000002</v>
      </c>
      <c r="G167" s="129">
        <v>8830</v>
      </c>
      <c r="H167" s="129">
        <f t="shared" si="5"/>
        <v>5472.83</v>
      </c>
    </row>
    <row r="168" spans="1:8" ht="25.5" customHeight="1" x14ac:dyDescent="0.25">
      <c r="A168" s="7">
        <v>152</v>
      </c>
      <c r="B168" s="181"/>
      <c r="C168" s="173" t="s">
        <v>351</v>
      </c>
      <c r="D168" s="8" t="s">
        <v>352</v>
      </c>
      <c r="E168" s="2" t="s">
        <v>273</v>
      </c>
      <c r="F168" s="173">
        <v>1</v>
      </c>
      <c r="G168" s="129">
        <v>5274.66</v>
      </c>
      <c r="H168" s="129">
        <f t="shared" si="5"/>
        <v>5274.66</v>
      </c>
    </row>
    <row r="169" spans="1:8" x14ac:dyDescent="0.25">
      <c r="A169" s="7">
        <v>153</v>
      </c>
      <c r="B169" s="181"/>
      <c r="C169" s="173" t="s">
        <v>353</v>
      </c>
      <c r="D169" s="8" t="s">
        <v>354</v>
      </c>
      <c r="E169" s="2" t="s">
        <v>310</v>
      </c>
      <c r="F169" s="173">
        <v>0.43409999999999999</v>
      </c>
      <c r="G169" s="129">
        <v>11200</v>
      </c>
      <c r="H169" s="129">
        <f t="shared" si="5"/>
        <v>4861.92</v>
      </c>
    </row>
    <row r="170" spans="1:8" x14ac:dyDescent="0.25">
      <c r="A170" s="7">
        <v>154</v>
      </c>
      <c r="B170" s="181"/>
      <c r="C170" s="173" t="s">
        <v>355</v>
      </c>
      <c r="D170" s="8" t="s">
        <v>356</v>
      </c>
      <c r="E170" s="2" t="s">
        <v>310</v>
      </c>
      <c r="F170" s="173">
        <v>1.3436999999999999</v>
      </c>
      <c r="G170" s="129">
        <v>3390</v>
      </c>
      <c r="H170" s="129">
        <f t="shared" si="5"/>
        <v>4555.1400000000003</v>
      </c>
    </row>
    <row r="171" spans="1:8" x14ac:dyDescent="0.25">
      <c r="A171" s="7">
        <v>155</v>
      </c>
      <c r="B171" s="181"/>
      <c r="C171" s="173" t="s">
        <v>357</v>
      </c>
      <c r="D171" s="8" t="s">
        <v>358</v>
      </c>
      <c r="E171" s="2" t="s">
        <v>310</v>
      </c>
      <c r="F171" s="173">
        <v>0.61980000000000002</v>
      </c>
      <c r="G171" s="129">
        <v>7200</v>
      </c>
      <c r="H171" s="129">
        <f t="shared" si="5"/>
        <v>4462.5600000000004</v>
      </c>
    </row>
    <row r="172" spans="1:8" ht="25.5" customHeight="1" x14ac:dyDescent="0.25">
      <c r="A172" s="7">
        <v>156</v>
      </c>
      <c r="B172" s="181"/>
      <c r="C172" s="173" t="s">
        <v>359</v>
      </c>
      <c r="D172" s="8" t="s">
        <v>360</v>
      </c>
      <c r="E172" s="2" t="s">
        <v>310</v>
      </c>
      <c r="F172" s="173">
        <v>0.26200000000000001</v>
      </c>
      <c r="G172" s="129">
        <v>15481</v>
      </c>
      <c r="H172" s="129">
        <f t="shared" si="5"/>
        <v>4056.02</v>
      </c>
    </row>
    <row r="173" spans="1:8" x14ac:dyDescent="0.25">
      <c r="A173" s="7">
        <v>157</v>
      </c>
      <c r="B173" s="181"/>
      <c r="C173" s="173" t="s">
        <v>361</v>
      </c>
      <c r="D173" s="8" t="s">
        <v>362</v>
      </c>
      <c r="E173" s="2" t="s">
        <v>301</v>
      </c>
      <c r="F173" s="173">
        <v>326</v>
      </c>
      <c r="G173" s="129">
        <v>12.19</v>
      </c>
      <c r="H173" s="129">
        <f t="shared" si="5"/>
        <v>3973.94</v>
      </c>
    </row>
    <row r="174" spans="1:8" ht="25.5" customHeight="1" x14ac:dyDescent="0.25">
      <c r="A174" s="7">
        <v>158</v>
      </c>
      <c r="B174" s="181"/>
      <c r="C174" s="173" t="s">
        <v>363</v>
      </c>
      <c r="D174" s="8" t="s">
        <v>364</v>
      </c>
      <c r="E174" s="2" t="s">
        <v>301</v>
      </c>
      <c r="F174" s="173">
        <v>279.89850000000001</v>
      </c>
      <c r="G174" s="129">
        <v>13.01</v>
      </c>
      <c r="H174" s="129">
        <f t="shared" si="5"/>
        <v>3641.48</v>
      </c>
    </row>
    <row r="175" spans="1:8" ht="25.5" customHeight="1" x14ac:dyDescent="0.25">
      <c r="A175" s="7">
        <v>159</v>
      </c>
      <c r="B175" s="181"/>
      <c r="C175" s="173" t="s">
        <v>365</v>
      </c>
      <c r="D175" s="8" t="s">
        <v>366</v>
      </c>
      <c r="E175" s="2" t="s">
        <v>298</v>
      </c>
      <c r="F175" s="173">
        <v>4.2480000000000002</v>
      </c>
      <c r="G175" s="129">
        <v>748.04</v>
      </c>
      <c r="H175" s="129">
        <f t="shared" si="5"/>
        <v>3177.67</v>
      </c>
    </row>
    <row r="176" spans="1:8" x14ac:dyDescent="0.25">
      <c r="A176" s="7">
        <v>160</v>
      </c>
      <c r="B176" s="181"/>
      <c r="C176" s="173" t="s">
        <v>367</v>
      </c>
      <c r="D176" s="8" t="s">
        <v>368</v>
      </c>
      <c r="E176" s="2" t="s">
        <v>369</v>
      </c>
      <c r="F176" s="173">
        <v>26.23</v>
      </c>
      <c r="G176" s="129">
        <v>118</v>
      </c>
      <c r="H176" s="129">
        <f t="shared" si="5"/>
        <v>3095.14</v>
      </c>
    </row>
    <row r="177" spans="1:8" ht="51" customHeight="1" x14ac:dyDescent="0.25">
      <c r="A177" s="7">
        <v>161</v>
      </c>
      <c r="B177" s="181"/>
      <c r="C177" s="173" t="s">
        <v>370</v>
      </c>
      <c r="D177" s="8" t="s">
        <v>371</v>
      </c>
      <c r="E177" s="2" t="s">
        <v>273</v>
      </c>
      <c r="F177" s="173">
        <v>12</v>
      </c>
      <c r="G177" s="129">
        <v>257.08</v>
      </c>
      <c r="H177" s="129">
        <f t="shared" si="5"/>
        <v>3084.96</v>
      </c>
    </row>
    <row r="178" spans="1:8" x14ac:dyDescent="0.25">
      <c r="A178" s="7">
        <v>162</v>
      </c>
      <c r="B178" s="181"/>
      <c r="C178" s="173" t="s">
        <v>372</v>
      </c>
      <c r="D178" s="8" t="s">
        <v>373</v>
      </c>
      <c r="E178" s="2" t="s">
        <v>298</v>
      </c>
      <c r="F178" s="173">
        <v>5.9039000000000001</v>
      </c>
      <c r="G178" s="129">
        <v>519.79999999999995</v>
      </c>
      <c r="H178" s="129">
        <f t="shared" si="5"/>
        <v>3068.85</v>
      </c>
    </row>
    <row r="179" spans="1:8" ht="25.5" customHeight="1" x14ac:dyDescent="0.25">
      <c r="A179" s="7">
        <v>163</v>
      </c>
      <c r="B179" s="181"/>
      <c r="C179" s="173" t="s">
        <v>374</v>
      </c>
      <c r="D179" s="8" t="s">
        <v>375</v>
      </c>
      <c r="E179" s="2" t="s">
        <v>310</v>
      </c>
      <c r="F179" s="173">
        <v>0.502</v>
      </c>
      <c r="G179" s="129">
        <v>6094</v>
      </c>
      <c r="H179" s="129">
        <f t="shared" si="5"/>
        <v>3059.19</v>
      </c>
    </row>
    <row r="180" spans="1:8" ht="25.5" customHeight="1" x14ac:dyDescent="0.25">
      <c r="A180" s="7">
        <v>164</v>
      </c>
      <c r="B180" s="181"/>
      <c r="C180" s="173" t="s">
        <v>376</v>
      </c>
      <c r="D180" s="8" t="s">
        <v>377</v>
      </c>
      <c r="E180" s="2" t="s">
        <v>298</v>
      </c>
      <c r="F180" s="173">
        <v>5.6550000000000002</v>
      </c>
      <c r="G180" s="129">
        <v>530</v>
      </c>
      <c r="H180" s="129">
        <f t="shared" si="5"/>
        <v>2997.15</v>
      </c>
    </row>
    <row r="181" spans="1:8" ht="25.5" customHeight="1" x14ac:dyDescent="0.25">
      <c r="A181" s="7">
        <v>165</v>
      </c>
      <c r="B181" s="181"/>
      <c r="C181" s="173" t="s">
        <v>378</v>
      </c>
      <c r="D181" s="8" t="s">
        <v>379</v>
      </c>
      <c r="E181" s="2" t="s">
        <v>369</v>
      </c>
      <c r="F181" s="173">
        <v>1.17</v>
      </c>
      <c r="G181" s="129">
        <v>2550</v>
      </c>
      <c r="H181" s="129">
        <f t="shared" si="5"/>
        <v>2983.5</v>
      </c>
    </row>
    <row r="182" spans="1:8" ht="38.25" customHeight="1" x14ac:dyDescent="0.25">
      <c r="A182" s="7">
        <v>166</v>
      </c>
      <c r="B182" s="181"/>
      <c r="C182" s="173" t="s">
        <v>380</v>
      </c>
      <c r="D182" s="8" t="s">
        <v>381</v>
      </c>
      <c r="E182" s="2" t="s">
        <v>273</v>
      </c>
      <c r="F182" s="173">
        <v>12</v>
      </c>
      <c r="G182" s="129">
        <v>238.8</v>
      </c>
      <c r="H182" s="129">
        <f t="shared" si="5"/>
        <v>2865.6</v>
      </c>
    </row>
    <row r="183" spans="1:8" x14ac:dyDescent="0.25">
      <c r="A183" s="7">
        <v>167</v>
      </c>
      <c r="B183" s="181"/>
      <c r="C183" s="173" t="s">
        <v>382</v>
      </c>
      <c r="D183" s="8" t="s">
        <v>383</v>
      </c>
      <c r="E183" s="2" t="s">
        <v>310</v>
      </c>
      <c r="F183" s="196">
        <v>0.55600000000000005</v>
      </c>
      <c r="G183" s="129">
        <v>4864.1400000000003</v>
      </c>
      <c r="H183" s="129">
        <f t="shared" si="5"/>
        <v>2704.46</v>
      </c>
    </row>
    <row r="184" spans="1:8" ht="38.25" customHeight="1" x14ac:dyDescent="0.25">
      <c r="A184" s="7">
        <v>168</v>
      </c>
      <c r="B184" s="181"/>
      <c r="C184" s="173" t="s">
        <v>384</v>
      </c>
      <c r="D184" s="8" t="s">
        <v>385</v>
      </c>
      <c r="E184" s="2" t="s">
        <v>301</v>
      </c>
      <c r="F184" s="173">
        <v>1.35</v>
      </c>
      <c r="G184" s="129">
        <v>2047.64</v>
      </c>
      <c r="H184" s="129">
        <f t="shared" si="5"/>
        <v>2764.31</v>
      </c>
    </row>
    <row r="185" spans="1:8" ht="25.5" customHeight="1" x14ac:dyDescent="0.25">
      <c r="A185" s="7">
        <v>169</v>
      </c>
      <c r="B185" s="181"/>
      <c r="C185" s="173" t="s">
        <v>386</v>
      </c>
      <c r="D185" s="8" t="s">
        <v>387</v>
      </c>
      <c r="E185" s="2" t="s">
        <v>298</v>
      </c>
      <c r="F185" s="173">
        <v>5.2539999999999996</v>
      </c>
      <c r="G185" s="129">
        <v>510.4</v>
      </c>
      <c r="H185" s="129">
        <f t="shared" si="5"/>
        <v>2681.64</v>
      </c>
    </row>
    <row r="186" spans="1:8" x14ac:dyDescent="0.25">
      <c r="A186" s="7">
        <v>170</v>
      </c>
      <c r="B186" s="181"/>
      <c r="C186" s="173" t="s">
        <v>388</v>
      </c>
      <c r="D186" s="8" t="s">
        <v>389</v>
      </c>
      <c r="E186" s="2" t="s">
        <v>273</v>
      </c>
      <c r="F186" s="173">
        <v>1</v>
      </c>
      <c r="G186" s="129">
        <v>2634.24</v>
      </c>
      <c r="H186" s="129">
        <f t="shared" si="5"/>
        <v>2634.24</v>
      </c>
    </row>
    <row r="187" spans="1:8" ht="25.5" customHeight="1" x14ac:dyDescent="0.25">
      <c r="A187" s="7">
        <v>171</v>
      </c>
      <c r="B187" s="181"/>
      <c r="C187" s="173" t="s">
        <v>390</v>
      </c>
      <c r="D187" s="8" t="s">
        <v>391</v>
      </c>
      <c r="E187" s="2" t="s">
        <v>310</v>
      </c>
      <c r="F187" s="173">
        <v>0.246</v>
      </c>
      <c r="G187" s="129">
        <v>10508</v>
      </c>
      <c r="H187" s="129">
        <f t="shared" si="5"/>
        <v>2584.9699999999998</v>
      </c>
    </row>
    <row r="188" spans="1:8" ht="25.5" customHeight="1" x14ac:dyDescent="0.25">
      <c r="A188" s="7">
        <v>172</v>
      </c>
      <c r="B188" s="181"/>
      <c r="C188" s="173" t="s">
        <v>392</v>
      </c>
      <c r="D188" s="8" t="s">
        <v>393</v>
      </c>
      <c r="E188" s="2" t="s">
        <v>315</v>
      </c>
      <c r="F188" s="173">
        <v>110.2</v>
      </c>
      <c r="G188" s="129">
        <v>23.15</v>
      </c>
      <c r="H188" s="129">
        <f t="shared" si="5"/>
        <v>2551.13</v>
      </c>
    </row>
    <row r="189" spans="1:8" x14ac:dyDescent="0.25">
      <c r="A189" s="7">
        <v>173</v>
      </c>
      <c r="B189" s="181"/>
      <c r="C189" s="173" t="s">
        <v>394</v>
      </c>
      <c r="D189" s="8" t="s">
        <v>395</v>
      </c>
      <c r="E189" s="2" t="s">
        <v>310</v>
      </c>
      <c r="F189" s="173">
        <v>0.376</v>
      </c>
      <c r="G189" s="129">
        <v>6674.64</v>
      </c>
      <c r="H189" s="129">
        <f t="shared" si="5"/>
        <v>2509.66</v>
      </c>
    </row>
    <row r="190" spans="1:8" ht="25.5" customHeight="1" x14ac:dyDescent="0.25">
      <c r="A190" s="7">
        <v>174</v>
      </c>
      <c r="B190" s="181"/>
      <c r="C190" s="173" t="s">
        <v>396</v>
      </c>
      <c r="D190" s="8" t="s">
        <v>397</v>
      </c>
      <c r="E190" s="2" t="s">
        <v>298</v>
      </c>
      <c r="F190" s="173">
        <v>3.41</v>
      </c>
      <c r="G190" s="129">
        <v>720</v>
      </c>
      <c r="H190" s="129">
        <f t="shared" si="5"/>
        <v>2455.1999999999998</v>
      </c>
    </row>
    <row r="191" spans="1:8" x14ac:dyDescent="0.25">
      <c r="A191" s="7">
        <v>175</v>
      </c>
      <c r="B191" s="181"/>
      <c r="C191" s="173" t="s">
        <v>398</v>
      </c>
      <c r="D191" s="8" t="s">
        <v>399</v>
      </c>
      <c r="E191" s="2" t="s">
        <v>273</v>
      </c>
      <c r="F191" s="173">
        <v>2</v>
      </c>
      <c r="G191" s="129">
        <v>347.31</v>
      </c>
      <c r="H191" s="129">
        <f t="shared" si="5"/>
        <v>694.62</v>
      </c>
    </row>
    <row r="192" spans="1:8" x14ac:dyDescent="0.25">
      <c r="A192" s="7">
        <v>176</v>
      </c>
      <c r="B192" s="181"/>
      <c r="C192" s="173" t="s">
        <v>400</v>
      </c>
      <c r="D192" s="8" t="s">
        <v>401</v>
      </c>
      <c r="E192" s="2" t="s">
        <v>310</v>
      </c>
      <c r="F192" s="173">
        <v>0.05</v>
      </c>
      <c r="G192" s="129">
        <v>44408</v>
      </c>
      <c r="H192" s="129">
        <f t="shared" si="5"/>
        <v>2220.4</v>
      </c>
    </row>
    <row r="193" spans="1:8" ht="38.25" customHeight="1" x14ac:dyDescent="0.25">
      <c r="A193" s="7">
        <v>177</v>
      </c>
      <c r="B193" s="181"/>
      <c r="C193" s="173" t="s">
        <v>402</v>
      </c>
      <c r="D193" s="8" t="s">
        <v>403</v>
      </c>
      <c r="E193" s="2" t="s">
        <v>301</v>
      </c>
      <c r="F193" s="173">
        <v>314.8</v>
      </c>
      <c r="G193" s="129">
        <v>6.46</v>
      </c>
      <c r="H193" s="129">
        <f t="shared" si="5"/>
        <v>2033.61</v>
      </c>
    </row>
    <row r="194" spans="1:8" ht="25.5" customHeight="1" x14ac:dyDescent="0.25">
      <c r="A194" s="7">
        <v>178</v>
      </c>
      <c r="B194" s="181"/>
      <c r="C194" s="173" t="s">
        <v>404</v>
      </c>
      <c r="D194" s="8" t="s">
        <v>405</v>
      </c>
      <c r="E194" s="2" t="s">
        <v>406</v>
      </c>
      <c r="F194" s="173">
        <v>31.48</v>
      </c>
      <c r="G194" s="129">
        <v>64.47</v>
      </c>
      <c r="H194" s="129">
        <f t="shared" si="5"/>
        <v>2029.52</v>
      </c>
    </row>
    <row r="195" spans="1:8" ht="25.5" customHeight="1" x14ac:dyDescent="0.25">
      <c r="A195" s="7">
        <v>179</v>
      </c>
      <c r="B195" s="181"/>
      <c r="C195" s="173" t="s">
        <v>407</v>
      </c>
      <c r="D195" s="8" t="s">
        <v>408</v>
      </c>
      <c r="E195" s="2" t="s">
        <v>310</v>
      </c>
      <c r="F195" s="173">
        <v>0.155</v>
      </c>
      <c r="G195" s="129">
        <v>11500</v>
      </c>
      <c r="H195" s="129">
        <f t="shared" si="5"/>
        <v>1782.5</v>
      </c>
    </row>
    <row r="196" spans="1:8" x14ac:dyDescent="0.25">
      <c r="A196" s="7">
        <v>180</v>
      </c>
      <c r="B196" s="181"/>
      <c r="C196" s="173" t="s">
        <v>409</v>
      </c>
      <c r="D196" s="8" t="s">
        <v>410</v>
      </c>
      <c r="E196" s="2" t="s">
        <v>411</v>
      </c>
      <c r="F196" s="173">
        <v>146</v>
      </c>
      <c r="G196" s="129">
        <v>11.78</v>
      </c>
      <c r="H196" s="129">
        <f t="shared" si="5"/>
        <v>1719.88</v>
      </c>
    </row>
    <row r="197" spans="1:8" ht="38.25" customHeight="1" x14ac:dyDescent="0.25">
      <c r="A197" s="7">
        <v>181</v>
      </c>
      <c r="B197" s="181"/>
      <c r="C197" s="173" t="s">
        <v>412</v>
      </c>
      <c r="D197" s="8" t="s">
        <v>413</v>
      </c>
      <c r="E197" s="2" t="s">
        <v>257</v>
      </c>
      <c r="F197" s="173">
        <v>46</v>
      </c>
      <c r="G197" s="129">
        <v>37</v>
      </c>
      <c r="H197" s="129">
        <f t="shared" si="5"/>
        <v>1702</v>
      </c>
    </row>
    <row r="198" spans="1:8" ht="25.5" customHeight="1" x14ac:dyDescent="0.25">
      <c r="A198" s="7">
        <v>182</v>
      </c>
      <c r="B198" s="181"/>
      <c r="C198" s="173" t="s">
        <v>414</v>
      </c>
      <c r="D198" s="8" t="s">
        <v>415</v>
      </c>
      <c r="E198" s="2" t="s">
        <v>301</v>
      </c>
      <c r="F198" s="173">
        <v>16.3</v>
      </c>
      <c r="G198" s="129">
        <v>104.33</v>
      </c>
      <c r="H198" s="129">
        <f t="shared" si="5"/>
        <v>1700.58</v>
      </c>
    </row>
    <row r="199" spans="1:8" ht="25.5" customHeight="1" x14ac:dyDescent="0.25">
      <c r="A199" s="7">
        <v>183</v>
      </c>
      <c r="B199" s="181"/>
      <c r="C199" s="173" t="s">
        <v>416</v>
      </c>
      <c r="D199" s="8" t="s">
        <v>417</v>
      </c>
      <c r="E199" s="2" t="s">
        <v>298</v>
      </c>
      <c r="F199" s="173">
        <v>2.5489999999999999</v>
      </c>
      <c r="G199" s="129">
        <v>665</v>
      </c>
      <c r="H199" s="129">
        <f t="shared" si="5"/>
        <v>1695.09</v>
      </c>
    </row>
    <row r="200" spans="1:8" x14ac:dyDescent="0.25">
      <c r="A200" s="7">
        <v>184</v>
      </c>
      <c r="B200" s="181"/>
      <c r="C200" s="173" t="s">
        <v>418</v>
      </c>
      <c r="D200" s="8" t="s">
        <v>419</v>
      </c>
      <c r="E200" s="2" t="s">
        <v>310</v>
      </c>
      <c r="F200" s="173">
        <v>0.12189999999999999</v>
      </c>
      <c r="G200" s="129">
        <v>11978</v>
      </c>
      <c r="H200" s="129">
        <f t="shared" si="5"/>
        <v>1460.12</v>
      </c>
    </row>
    <row r="201" spans="1:8" x14ac:dyDescent="0.25">
      <c r="A201" s="7">
        <v>185</v>
      </c>
      <c r="B201" s="181"/>
      <c r="C201" s="173" t="s">
        <v>420</v>
      </c>
      <c r="D201" s="8" t="s">
        <v>421</v>
      </c>
      <c r="E201" s="2" t="s">
        <v>298</v>
      </c>
      <c r="F201" s="173">
        <v>2.6440000000000001</v>
      </c>
      <c r="G201" s="129">
        <v>548.29999999999995</v>
      </c>
      <c r="H201" s="129">
        <f t="shared" si="5"/>
        <v>1449.71</v>
      </c>
    </row>
    <row r="202" spans="1:8" x14ac:dyDescent="0.25">
      <c r="A202" s="7">
        <v>186</v>
      </c>
      <c r="B202" s="181"/>
      <c r="C202" s="173" t="s">
        <v>269</v>
      </c>
      <c r="D202" s="8" t="s">
        <v>422</v>
      </c>
      <c r="E202" s="2" t="s">
        <v>273</v>
      </c>
      <c r="F202" s="173">
        <v>1</v>
      </c>
      <c r="G202" s="129">
        <v>1400.34</v>
      </c>
      <c r="H202" s="129">
        <f t="shared" si="5"/>
        <v>1400.34</v>
      </c>
    </row>
    <row r="203" spans="1:8" ht="38.25" customHeight="1" x14ac:dyDescent="0.25">
      <c r="A203" s="7">
        <v>187</v>
      </c>
      <c r="B203" s="181"/>
      <c r="C203" s="173" t="s">
        <v>423</v>
      </c>
      <c r="D203" s="8" t="s">
        <v>424</v>
      </c>
      <c r="E203" s="2" t="s">
        <v>257</v>
      </c>
      <c r="F203" s="173" t="s">
        <v>425</v>
      </c>
      <c r="G203" s="129">
        <v>28</v>
      </c>
      <c r="H203" s="129">
        <f t="shared" si="5"/>
        <v>1064</v>
      </c>
    </row>
    <row r="204" spans="1:8" x14ac:dyDescent="0.25">
      <c r="A204" s="7">
        <v>188</v>
      </c>
      <c r="B204" s="181"/>
      <c r="C204" s="173" t="s">
        <v>426</v>
      </c>
      <c r="D204" s="8" t="s">
        <v>427</v>
      </c>
      <c r="E204" s="2" t="s">
        <v>428</v>
      </c>
      <c r="F204" s="173">
        <v>109.4</v>
      </c>
      <c r="G204" s="129">
        <v>12.6</v>
      </c>
      <c r="H204" s="129">
        <f t="shared" si="5"/>
        <v>1378.44</v>
      </c>
    </row>
    <row r="205" spans="1:8" x14ac:dyDescent="0.25">
      <c r="A205" s="7">
        <v>189</v>
      </c>
      <c r="B205" s="181"/>
      <c r="C205" s="173" t="s">
        <v>269</v>
      </c>
      <c r="D205" s="8" t="s">
        <v>429</v>
      </c>
      <c r="E205" s="2" t="s">
        <v>257</v>
      </c>
      <c r="F205" s="173">
        <v>2</v>
      </c>
      <c r="G205" s="129">
        <v>687.24</v>
      </c>
      <c r="H205" s="129">
        <f t="shared" ref="H205:H268" si="6">ROUND(F205*G205,2)</f>
        <v>1374.48</v>
      </c>
    </row>
    <row r="206" spans="1:8" ht="25.5" customHeight="1" x14ac:dyDescent="0.25">
      <c r="A206" s="7">
        <v>190</v>
      </c>
      <c r="B206" s="181"/>
      <c r="C206" s="173" t="s">
        <v>430</v>
      </c>
      <c r="D206" s="8" t="s">
        <v>431</v>
      </c>
      <c r="E206" s="2" t="s">
        <v>310</v>
      </c>
      <c r="F206" s="173">
        <v>2.9990000000000001</v>
      </c>
      <c r="G206" s="129">
        <v>455.39</v>
      </c>
      <c r="H206" s="129">
        <f t="shared" si="6"/>
        <v>1365.71</v>
      </c>
    </row>
    <row r="207" spans="1:8" ht="25.5" customHeight="1" x14ac:dyDescent="0.25">
      <c r="A207" s="7">
        <v>191</v>
      </c>
      <c r="B207" s="181"/>
      <c r="C207" s="173" t="s">
        <v>432</v>
      </c>
      <c r="D207" s="8" t="s">
        <v>433</v>
      </c>
      <c r="E207" s="2" t="s">
        <v>298</v>
      </c>
      <c r="F207" s="173">
        <v>1.6319999999999999</v>
      </c>
      <c r="G207" s="129">
        <v>795.19</v>
      </c>
      <c r="H207" s="129">
        <f t="shared" si="6"/>
        <v>1297.75</v>
      </c>
    </row>
    <row r="208" spans="1:8" ht="38.25" customHeight="1" x14ac:dyDescent="0.25">
      <c r="A208" s="7">
        <v>192</v>
      </c>
      <c r="B208" s="181"/>
      <c r="C208" s="173" t="s">
        <v>434</v>
      </c>
      <c r="D208" s="8" t="s">
        <v>435</v>
      </c>
      <c r="E208" s="2" t="s">
        <v>436</v>
      </c>
      <c r="F208" s="173">
        <v>1</v>
      </c>
      <c r="G208" s="129">
        <v>1282.0999999999999</v>
      </c>
      <c r="H208" s="129">
        <f t="shared" si="6"/>
        <v>1282.0999999999999</v>
      </c>
    </row>
    <row r="209" spans="1:8" x14ac:dyDescent="0.25">
      <c r="A209" s="7">
        <v>193</v>
      </c>
      <c r="B209" s="181"/>
      <c r="C209" s="173" t="s">
        <v>437</v>
      </c>
      <c r="D209" s="8" t="s">
        <v>438</v>
      </c>
      <c r="E209" s="2" t="s">
        <v>298</v>
      </c>
      <c r="F209" s="173">
        <v>1.9470000000000001</v>
      </c>
      <c r="G209" s="129">
        <v>600</v>
      </c>
      <c r="H209" s="129">
        <f t="shared" si="6"/>
        <v>1168.2</v>
      </c>
    </row>
    <row r="210" spans="1:8" x14ac:dyDescent="0.25">
      <c r="A210" s="7">
        <v>194</v>
      </c>
      <c r="B210" s="181"/>
      <c r="C210" s="173" t="s">
        <v>439</v>
      </c>
      <c r="D210" s="8" t="s">
        <v>440</v>
      </c>
      <c r="E210" s="2" t="s">
        <v>315</v>
      </c>
      <c r="F210" s="173">
        <v>10</v>
      </c>
      <c r="G210" s="129">
        <v>116.58</v>
      </c>
      <c r="H210" s="129">
        <f t="shared" si="6"/>
        <v>1165.8</v>
      </c>
    </row>
    <row r="211" spans="1:8" x14ac:dyDescent="0.25">
      <c r="A211" s="7">
        <v>195</v>
      </c>
      <c r="B211" s="181"/>
      <c r="C211" s="173" t="s">
        <v>420</v>
      </c>
      <c r="D211" s="8" t="s">
        <v>441</v>
      </c>
      <c r="E211" s="2" t="s">
        <v>298</v>
      </c>
      <c r="F211" s="173">
        <v>2.1238000000000001</v>
      </c>
      <c r="G211" s="129">
        <v>548.29999999999995</v>
      </c>
      <c r="H211" s="129">
        <f t="shared" si="6"/>
        <v>1164.48</v>
      </c>
    </row>
    <row r="212" spans="1:8" ht="25.5" customHeight="1" x14ac:dyDescent="0.25">
      <c r="A212" s="7">
        <v>196</v>
      </c>
      <c r="B212" s="181"/>
      <c r="C212" s="173" t="s">
        <v>442</v>
      </c>
      <c r="D212" s="8" t="s">
        <v>443</v>
      </c>
      <c r="E212" s="2" t="s">
        <v>298</v>
      </c>
      <c r="F212" s="173">
        <v>7.9379999999999997</v>
      </c>
      <c r="G212" s="129">
        <v>145.80000000000001</v>
      </c>
      <c r="H212" s="129">
        <f t="shared" si="6"/>
        <v>1157.3599999999999</v>
      </c>
    </row>
    <row r="213" spans="1:8" ht="25.5" customHeight="1" x14ac:dyDescent="0.25">
      <c r="A213" s="7">
        <v>197</v>
      </c>
      <c r="B213" s="181"/>
      <c r="C213" s="173" t="s">
        <v>444</v>
      </c>
      <c r="D213" s="8" t="s">
        <v>445</v>
      </c>
      <c r="E213" s="2" t="s">
        <v>406</v>
      </c>
      <c r="F213" s="173">
        <v>35.645000000000003</v>
      </c>
      <c r="G213" s="129">
        <v>31.05</v>
      </c>
      <c r="H213" s="129">
        <f t="shared" si="6"/>
        <v>1106.78</v>
      </c>
    </row>
    <row r="214" spans="1:8" ht="25.5" customHeight="1" x14ac:dyDescent="0.25">
      <c r="A214" s="7">
        <v>198</v>
      </c>
      <c r="B214" s="181"/>
      <c r="C214" s="173" t="s">
        <v>446</v>
      </c>
      <c r="D214" s="8" t="s">
        <v>447</v>
      </c>
      <c r="E214" s="2" t="s">
        <v>406</v>
      </c>
      <c r="F214" s="173">
        <v>144.30000000000001</v>
      </c>
      <c r="G214" s="129">
        <v>7.5</v>
      </c>
      <c r="H214" s="129">
        <f t="shared" si="6"/>
        <v>1082.25</v>
      </c>
    </row>
    <row r="215" spans="1:8" x14ac:dyDescent="0.25">
      <c r="A215" s="7">
        <v>199</v>
      </c>
      <c r="B215" s="181"/>
      <c r="C215" s="173" t="s">
        <v>448</v>
      </c>
      <c r="D215" s="8" t="s">
        <v>449</v>
      </c>
      <c r="E215" s="2" t="s">
        <v>450</v>
      </c>
      <c r="F215" s="173">
        <v>107.303</v>
      </c>
      <c r="G215" s="129">
        <v>10</v>
      </c>
      <c r="H215" s="129">
        <f t="shared" si="6"/>
        <v>1073.03</v>
      </c>
    </row>
    <row r="216" spans="1:8" ht="38.25" customHeight="1" x14ac:dyDescent="0.25">
      <c r="A216" s="7">
        <v>200</v>
      </c>
      <c r="B216" s="181"/>
      <c r="C216" s="173" t="s">
        <v>451</v>
      </c>
      <c r="D216" s="8" t="s">
        <v>452</v>
      </c>
      <c r="E216" s="2" t="s">
        <v>257</v>
      </c>
      <c r="F216" s="173">
        <v>1</v>
      </c>
      <c r="G216" s="129">
        <v>1035.72</v>
      </c>
      <c r="H216" s="129">
        <f t="shared" si="6"/>
        <v>1035.72</v>
      </c>
    </row>
    <row r="217" spans="1:8" ht="51" customHeight="1" x14ac:dyDescent="0.25">
      <c r="A217" s="7">
        <v>201</v>
      </c>
      <c r="B217" s="181"/>
      <c r="C217" s="173" t="s">
        <v>451</v>
      </c>
      <c r="D217" s="8" t="s">
        <v>453</v>
      </c>
      <c r="E217" s="2" t="s">
        <v>257</v>
      </c>
      <c r="F217" s="173">
        <v>1</v>
      </c>
      <c r="G217" s="129">
        <v>1035.72</v>
      </c>
      <c r="H217" s="129">
        <f t="shared" si="6"/>
        <v>1035.72</v>
      </c>
    </row>
    <row r="218" spans="1:8" ht="25.5" customHeight="1" x14ac:dyDescent="0.25">
      <c r="A218" s="7">
        <v>202</v>
      </c>
      <c r="B218" s="181"/>
      <c r="C218" s="173" t="s">
        <v>454</v>
      </c>
      <c r="D218" s="8" t="s">
        <v>455</v>
      </c>
      <c r="E218" s="2" t="s">
        <v>310</v>
      </c>
      <c r="F218" s="173">
        <v>0.18</v>
      </c>
      <c r="G218" s="129">
        <v>5230.01</v>
      </c>
      <c r="H218" s="129">
        <f t="shared" si="6"/>
        <v>941.4</v>
      </c>
    </row>
    <row r="219" spans="1:8" ht="38.25" customHeight="1" x14ac:dyDescent="0.25">
      <c r="A219" s="7">
        <v>203</v>
      </c>
      <c r="B219" s="181"/>
      <c r="C219" s="173" t="s">
        <v>456</v>
      </c>
      <c r="D219" s="8" t="s">
        <v>457</v>
      </c>
      <c r="E219" s="2" t="s">
        <v>257</v>
      </c>
      <c r="F219" s="173">
        <v>6</v>
      </c>
      <c r="G219" s="129">
        <v>152</v>
      </c>
      <c r="H219" s="129">
        <f t="shared" si="6"/>
        <v>912</v>
      </c>
    </row>
    <row r="220" spans="1:8" ht="25.5" customHeight="1" x14ac:dyDescent="0.25">
      <c r="A220" s="7">
        <v>204</v>
      </c>
      <c r="B220" s="181"/>
      <c r="C220" s="173" t="s">
        <v>458</v>
      </c>
      <c r="D220" s="8" t="s">
        <v>459</v>
      </c>
      <c r="E220" s="2" t="s">
        <v>298</v>
      </c>
      <c r="F220" s="173">
        <v>1.708</v>
      </c>
      <c r="G220" s="129">
        <v>519.79999999999995</v>
      </c>
      <c r="H220" s="129">
        <f t="shared" si="6"/>
        <v>887.82</v>
      </c>
    </row>
    <row r="221" spans="1:8" x14ac:dyDescent="0.25">
      <c r="A221" s="7">
        <v>205</v>
      </c>
      <c r="B221" s="181"/>
      <c r="C221" s="173" t="s">
        <v>460</v>
      </c>
      <c r="D221" s="8" t="s">
        <v>461</v>
      </c>
      <c r="E221" s="2" t="s">
        <v>310</v>
      </c>
      <c r="F221" s="173">
        <v>1.633275</v>
      </c>
      <c r="G221" s="129">
        <v>543.41</v>
      </c>
      <c r="H221" s="129">
        <f t="shared" si="6"/>
        <v>887.54</v>
      </c>
    </row>
    <row r="222" spans="1:8" ht="25.5" customHeight="1" x14ac:dyDescent="0.25">
      <c r="A222" s="7">
        <v>206</v>
      </c>
      <c r="B222" s="181"/>
      <c r="C222" s="173" t="s">
        <v>462</v>
      </c>
      <c r="D222" s="8" t="s">
        <v>463</v>
      </c>
      <c r="E222" s="2" t="s">
        <v>257</v>
      </c>
      <c r="F222" s="173">
        <v>1</v>
      </c>
      <c r="G222" s="129">
        <v>878.78</v>
      </c>
      <c r="H222" s="129">
        <f t="shared" si="6"/>
        <v>878.78</v>
      </c>
    </row>
    <row r="223" spans="1:8" ht="25.5" customHeight="1" x14ac:dyDescent="0.25">
      <c r="A223" s="7">
        <v>207</v>
      </c>
      <c r="B223" s="181"/>
      <c r="C223" s="173" t="s">
        <v>464</v>
      </c>
      <c r="D223" s="8" t="s">
        <v>465</v>
      </c>
      <c r="E223" s="2" t="s">
        <v>257</v>
      </c>
      <c r="F223" s="173">
        <v>2</v>
      </c>
      <c r="G223" s="129">
        <v>428.27</v>
      </c>
      <c r="H223" s="129">
        <f t="shared" si="6"/>
        <v>856.54</v>
      </c>
    </row>
    <row r="224" spans="1:8" ht="38.25" customHeight="1" x14ac:dyDescent="0.25">
      <c r="A224" s="7">
        <v>208</v>
      </c>
      <c r="B224" s="181"/>
      <c r="C224" s="173" t="s">
        <v>466</v>
      </c>
      <c r="D224" s="8" t="s">
        <v>467</v>
      </c>
      <c r="E224" s="2" t="s">
        <v>257</v>
      </c>
      <c r="F224" s="173">
        <v>1</v>
      </c>
      <c r="G224" s="129">
        <v>839.51</v>
      </c>
      <c r="H224" s="129">
        <f t="shared" si="6"/>
        <v>839.51</v>
      </c>
    </row>
    <row r="225" spans="1:8" ht="38.25" customHeight="1" x14ac:dyDescent="0.25">
      <c r="A225" s="7">
        <v>209</v>
      </c>
      <c r="B225" s="181"/>
      <c r="C225" s="173" t="s">
        <v>466</v>
      </c>
      <c r="D225" s="8" t="s">
        <v>468</v>
      </c>
      <c r="E225" s="2" t="s">
        <v>257</v>
      </c>
      <c r="F225" s="173">
        <v>1</v>
      </c>
      <c r="G225" s="129">
        <v>839.51</v>
      </c>
      <c r="H225" s="129">
        <f t="shared" si="6"/>
        <v>839.51</v>
      </c>
    </row>
    <row r="226" spans="1:8" ht="25.5" customHeight="1" x14ac:dyDescent="0.25">
      <c r="A226" s="7">
        <v>210</v>
      </c>
      <c r="B226" s="181"/>
      <c r="C226" s="173" t="s">
        <v>469</v>
      </c>
      <c r="D226" s="8" t="s">
        <v>470</v>
      </c>
      <c r="E226" s="2" t="s">
        <v>428</v>
      </c>
      <c r="F226" s="173">
        <v>6.5</v>
      </c>
      <c r="G226" s="129">
        <v>128.4</v>
      </c>
      <c r="H226" s="129">
        <f t="shared" si="6"/>
        <v>834.6</v>
      </c>
    </row>
    <row r="227" spans="1:8" x14ac:dyDescent="0.25">
      <c r="A227" s="7">
        <v>211</v>
      </c>
      <c r="B227" s="181"/>
      <c r="C227" s="173" t="s">
        <v>471</v>
      </c>
      <c r="D227" s="8" t="s">
        <v>472</v>
      </c>
      <c r="E227" s="2" t="s">
        <v>310</v>
      </c>
      <c r="F227" s="173">
        <v>0.31169999999999998</v>
      </c>
      <c r="G227" s="129">
        <v>2606.9</v>
      </c>
      <c r="H227" s="129">
        <f t="shared" si="6"/>
        <v>812.57</v>
      </c>
    </row>
    <row r="228" spans="1:8" x14ac:dyDescent="0.25">
      <c r="A228" s="7">
        <v>212</v>
      </c>
      <c r="B228" s="181"/>
      <c r="C228" s="173" t="s">
        <v>473</v>
      </c>
      <c r="D228" s="8" t="s">
        <v>474</v>
      </c>
      <c r="E228" s="2" t="s">
        <v>257</v>
      </c>
      <c r="F228" s="173">
        <v>3</v>
      </c>
      <c r="G228" s="129">
        <v>266.67</v>
      </c>
      <c r="H228" s="129">
        <f t="shared" si="6"/>
        <v>800.01</v>
      </c>
    </row>
    <row r="229" spans="1:8" x14ac:dyDescent="0.25">
      <c r="A229" s="7">
        <v>213</v>
      </c>
      <c r="B229" s="181"/>
      <c r="C229" s="173" t="s">
        <v>475</v>
      </c>
      <c r="D229" s="8" t="s">
        <v>476</v>
      </c>
      <c r="E229" s="2" t="s">
        <v>310</v>
      </c>
      <c r="F229" s="173">
        <v>0.17380000000000001</v>
      </c>
      <c r="G229" s="129">
        <v>4294</v>
      </c>
      <c r="H229" s="129">
        <f t="shared" si="6"/>
        <v>746.3</v>
      </c>
    </row>
    <row r="230" spans="1:8" x14ac:dyDescent="0.25">
      <c r="A230" s="7">
        <v>214</v>
      </c>
      <c r="B230" s="181"/>
      <c r="C230" s="173" t="s">
        <v>477</v>
      </c>
      <c r="D230" s="8" t="s">
        <v>478</v>
      </c>
      <c r="E230" s="2" t="s">
        <v>257</v>
      </c>
      <c r="F230" s="173">
        <v>1</v>
      </c>
      <c r="G230" s="129">
        <v>726.69</v>
      </c>
      <c r="H230" s="129">
        <f t="shared" si="6"/>
        <v>726.69</v>
      </c>
    </row>
    <row r="231" spans="1:8" x14ac:dyDescent="0.25">
      <c r="A231" s="7">
        <v>215</v>
      </c>
      <c r="B231" s="181"/>
      <c r="C231" s="173" t="s">
        <v>479</v>
      </c>
      <c r="D231" s="8" t="s">
        <v>480</v>
      </c>
      <c r="E231" s="2" t="s">
        <v>428</v>
      </c>
      <c r="F231" s="173">
        <v>61.55</v>
      </c>
      <c r="G231" s="129">
        <v>11.54</v>
      </c>
      <c r="H231" s="129">
        <f t="shared" si="6"/>
        <v>710.29</v>
      </c>
    </row>
    <row r="232" spans="1:8" ht="38.25" customHeight="1" x14ac:dyDescent="0.25">
      <c r="A232" s="7">
        <v>216</v>
      </c>
      <c r="B232" s="181"/>
      <c r="C232" s="173" t="s">
        <v>481</v>
      </c>
      <c r="D232" s="8" t="s">
        <v>482</v>
      </c>
      <c r="E232" s="2" t="s">
        <v>257</v>
      </c>
      <c r="F232" s="173">
        <v>4</v>
      </c>
      <c r="G232" s="129">
        <v>176.87</v>
      </c>
      <c r="H232" s="129">
        <f t="shared" si="6"/>
        <v>707.48</v>
      </c>
    </row>
    <row r="233" spans="1:8" ht="38.25" customHeight="1" x14ac:dyDescent="0.25">
      <c r="A233" s="7">
        <v>217</v>
      </c>
      <c r="B233" s="181"/>
      <c r="C233" s="173" t="s">
        <v>483</v>
      </c>
      <c r="D233" s="8" t="s">
        <v>484</v>
      </c>
      <c r="E233" s="2" t="s">
        <v>257</v>
      </c>
      <c r="F233" s="173">
        <v>1</v>
      </c>
      <c r="G233" s="129">
        <v>658.06</v>
      </c>
      <c r="H233" s="129">
        <f t="shared" si="6"/>
        <v>658.06</v>
      </c>
    </row>
    <row r="234" spans="1:8" ht="25.5" customHeight="1" x14ac:dyDescent="0.25">
      <c r="A234" s="7">
        <v>218</v>
      </c>
      <c r="B234" s="181"/>
      <c r="C234" s="173" t="s">
        <v>485</v>
      </c>
      <c r="D234" s="8" t="s">
        <v>486</v>
      </c>
      <c r="E234" s="2" t="s">
        <v>257</v>
      </c>
      <c r="F234" s="173">
        <v>1</v>
      </c>
      <c r="G234" s="129">
        <v>656.89</v>
      </c>
      <c r="H234" s="129">
        <f t="shared" si="6"/>
        <v>656.89</v>
      </c>
    </row>
    <row r="235" spans="1:8" ht="25.5" customHeight="1" x14ac:dyDescent="0.25">
      <c r="A235" s="7">
        <v>219</v>
      </c>
      <c r="B235" s="181"/>
      <c r="C235" s="173" t="s">
        <v>487</v>
      </c>
      <c r="D235" s="8" t="s">
        <v>488</v>
      </c>
      <c r="E235" s="2" t="s">
        <v>310</v>
      </c>
      <c r="F235" s="173">
        <v>0.1074</v>
      </c>
      <c r="G235" s="129">
        <v>6102</v>
      </c>
      <c r="H235" s="129">
        <f t="shared" si="6"/>
        <v>655.35</v>
      </c>
    </row>
    <row r="236" spans="1:8" ht="25.5" customHeight="1" x14ac:dyDescent="0.25">
      <c r="A236" s="7">
        <v>220</v>
      </c>
      <c r="B236" s="181"/>
      <c r="C236" s="173" t="s">
        <v>269</v>
      </c>
      <c r="D236" s="8" t="s">
        <v>489</v>
      </c>
      <c r="E236" s="2" t="s">
        <v>257</v>
      </c>
      <c r="F236" s="173">
        <v>1</v>
      </c>
      <c r="G236" s="129">
        <v>649.45000000000005</v>
      </c>
      <c r="H236" s="129">
        <f t="shared" si="6"/>
        <v>649.45000000000005</v>
      </c>
    </row>
    <row r="237" spans="1:8" ht="25.5" customHeight="1" x14ac:dyDescent="0.25">
      <c r="A237" s="7">
        <v>221</v>
      </c>
      <c r="B237" s="181"/>
      <c r="C237" s="173" t="s">
        <v>490</v>
      </c>
      <c r="D237" s="8" t="s">
        <v>491</v>
      </c>
      <c r="E237" s="2" t="s">
        <v>298</v>
      </c>
      <c r="F237" s="173">
        <v>1.2481</v>
      </c>
      <c r="G237" s="129">
        <v>517.91</v>
      </c>
      <c r="H237" s="129">
        <f t="shared" si="6"/>
        <v>646.4</v>
      </c>
    </row>
    <row r="238" spans="1:8" ht="25.5" customHeight="1" x14ac:dyDescent="0.25">
      <c r="A238" s="7">
        <v>222</v>
      </c>
      <c r="B238" s="181"/>
      <c r="C238" s="173" t="s">
        <v>492</v>
      </c>
      <c r="D238" s="8" t="s">
        <v>493</v>
      </c>
      <c r="E238" s="2" t="s">
        <v>298</v>
      </c>
      <c r="F238" s="173">
        <v>4.8099999999999996</v>
      </c>
      <c r="G238" s="129">
        <v>131.08000000000001</v>
      </c>
      <c r="H238" s="129">
        <f t="shared" si="6"/>
        <v>630.49</v>
      </c>
    </row>
    <row r="239" spans="1:8" ht="25.5" customHeight="1" x14ac:dyDescent="0.25">
      <c r="A239" s="7">
        <v>223</v>
      </c>
      <c r="B239" s="181"/>
      <c r="C239" s="173" t="s">
        <v>494</v>
      </c>
      <c r="D239" s="8" t="s">
        <v>495</v>
      </c>
      <c r="E239" s="2" t="s">
        <v>406</v>
      </c>
      <c r="F239" s="173">
        <v>29.565000000000001</v>
      </c>
      <c r="G239" s="129">
        <v>21.05</v>
      </c>
      <c r="H239" s="129">
        <f t="shared" si="6"/>
        <v>622.34</v>
      </c>
    </row>
    <row r="240" spans="1:8" x14ac:dyDescent="0.25">
      <c r="A240" s="7">
        <v>224</v>
      </c>
      <c r="B240" s="181"/>
      <c r="C240" s="173" t="s">
        <v>269</v>
      </c>
      <c r="D240" s="8" t="s">
        <v>496</v>
      </c>
      <c r="E240" s="2" t="s">
        <v>273</v>
      </c>
      <c r="F240" s="173">
        <v>1</v>
      </c>
      <c r="G240" s="129">
        <v>597.85</v>
      </c>
      <c r="H240" s="129">
        <f t="shared" si="6"/>
        <v>597.85</v>
      </c>
    </row>
    <row r="241" spans="1:8" x14ac:dyDescent="0.25">
      <c r="A241" s="7">
        <v>225</v>
      </c>
      <c r="B241" s="181"/>
      <c r="C241" s="173" t="s">
        <v>497</v>
      </c>
      <c r="D241" s="8" t="s">
        <v>498</v>
      </c>
      <c r="E241" s="2" t="s">
        <v>310</v>
      </c>
      <c r="F241" s="173">
        <v>5.1240000000000001E-2</v>
      </c>
      <c r="G241" s="129">
        <v>11585.53</v>
      </c>
      <c r="H241" s="129">
        <f t="shared" si="6"/>
        <v>593.64</v>
      </c>
    </row>
    <row r="242" spans="1:8" x14ac:dyDescent="0.25">
      <c r="A242" s="7">
        <v>226</v>
      </c>
      <c r="B242" s="181"/>
      <c r="C242" s="173" t="s">
        <v>499</v>
      </c>
      <c r="D242" s="8" t="s">
        <v>500</v>
      </c>
      <c r="E242" s="2" t="s">
        <v>315</v>
      </c>
      <c r="F242" s="173">
        <v>40</v>
      </c>
      <c r="G242" s="129">
        <v>13.96</v>
      </c>
      <c r="H242" s="129">
        <f t="shared" si="6"/>
        <v>558.4</v>
      </c>
    </row>
    <row r="243" spans="1:8" ht="25.5" customHeight="1" x14ac:dyDescent="0.25">
      <c r="A243" s="7">
        <v>227</v>
      </c>
      <c r="B243" s="181"/>
      <c r="C243" s="173" t="s">
        <v>501</v>
      </c>
      <c r="D243" s="8" t="s">
        <v>502</v>
      </c>
      <c r="E243" s="2" t="s">
        <v>310</v>
      </c>
      <c r="F243" s="173">
        <v>6.8199999999999997E-2</v>
      </c>
      <c r="G243" s="129">
        <v>8102.64</v>
      </c>
      <c r="H243" s="129">
        <f t="shared" si="6"/>
        <v>552.6</v>
      </c>
    </row>
    <row r="244" spans="1:8" ht="38.25" customHeight="1" x14ac:dyDescent="0.25">
      <c r="A244" s="7">
        <v>228</v>
      </c>
      <c r="B244" s="181"/>
      <c r="C244" s="173" t="s">
        <v>503</v>
      </c>
      <c r="D244" s="8" t="s">
        <v>504</v>
      </c>
      <c r="E244" s="2" t="s">
        <v>315</v>
      </c>
      <c r="F244" s="173">
        <v>15</v>
      </c>
      <c r="G244" s="129">
        <v>36.590000000000003</v>
      </c>
      <c r="H244" s="129">
        <f t="shared" si="6"/>
        <v>548.85</v>
      </c>
    </row>
    <row r="245" spans="1:8" x14ac:dyDescent="0.25">
      <c r="A245" s="7">
        <v>229</v>
      </c>
      <c r="B245" s="181"/>
      <c r="C245" s="173" t="s">
        <v>269</v>
      </c>
      <c r="D245" s="8" t="s">
        <v>505</v>
      </c>
      <c r="E245" s="2" t="s">
        <v>273</v>
      </c>
      <c r="F245" s="173">
        <v>2</v>
      </c>
      <c r="G245" s="129">
        <v>268.64</v>
      </c>
      <c r="H245" s="129">
        <f t="shared" si="6"/>
        <v>537.28</v>
      </c>
    </row>
    <row r="246" spans="1:8" x14ac:dyDescent="0.25">
      <c r="A246" s="7">
        <v>230</v>
      </c>
      <c r="B246" s="181"/>
      <c r="C246" s="173" t="s">
        <v>506</v>
      </c>
      <c r="D246" s="8" t="s">
        <v>507</v>
      </c>
      <c r="E246" s="2" t="s">
        <v>301</v>
      </c>
      <c r="F246" s="173">
        <v>81.349999999999994</v>
      </c>
      <c r="G246" s="129">
        <v>6.48</v>
      </c>
      <c r="H246" s="129">
        <f t="shared" si="6"/>
        <v>527.15</v>
      </c>
    </row>
    <row r="247" spans="1:8" ht="25.5" customHeight="1" x14ac:dyDescent="0.25">
      <c r="A247" s="7">
        <v>231</v>
      </c>
      <c r="B247" s="181"/>
      <c r="C247" s="173" t="s">
        <v>508</v>
      </c>
      <c r="D247" s="8" t="s">
        <v>509</v>
      </c>
      <c r="E247" s="2" t="s">
        <v>298</v>
      </c>
      <c r="F247" s="173">
        <v>1.0564</v>
      </c>
      <c r="G247" s="129">
        <v>497</v>
      </c>
      <c r="H247" s="129">
        <f t="shared" si="6"/>
        <v>525.03</v>
      </c>
    </row>
    <row r="248" spans="1:8" x14ac:dyDescent="0.25">
      <c r="A248" s="7">
        <v>232</v>
      </c>
      <c r="B248" s="181"/>
      <c r="C248" s="173" t="s">
        <v>510</v>
      </c>
      <c r="D248" s="8" t="s">
        <v>511</v>
      </c>
      <c r="E248" s="2" t="s">
        <v>310</v>
      </c>
      <c r="F248" s="173">
        <v>4.4699999999999997E-2</v>
      </c>
      <c r="G248" s="129">
        <v>11524</v>
      </c>
      <c r="H248" s="129">
        <f t="shared" si="6"/>
        <v>515.12</v>
      </c>
    </row>
    <row r="249" spans="1:8" ht="25.5" customHeight="1" x14ac:dyDescent="0.25">
      <c r="A249" s="7">
        <v>233</v>
      </c>
      <c r="B249" s="181"/>
      <c r="C249" s="173" t="s">
        <v>512</v>
      </c>
      <c r="D249" s="8" t="s">
        <v>513</v>
      </c>
      <c r="E249" s="2" t="s">
        <v>301</v>
      </c>
      <c r="F249" s="173">
        <v>17.559999999999999</v>
      </c>
      <c r="G249" s="129">
        <v>28.25</v>
      </c>
      <c r="H249" s="129">
        <f t="shared" si="6"/>
        <v>496.07</v>
      </c>
    </row>
    <row r="250" spans="1:8" ht="38.25" customHeight="1" x14ac:dyDescent="0.25">
      <c r="A250" s="7">
        <v>234</v>
      </c>
      <c r="B250" s="181"/>
      <c r="C250" s="173" t="s">
        <v>514</v>
      </c>
      <c r="D250" s="8" t="s">
        <v>515</v>
      </c>
      <c r="E250" s="2" t="s">
        <v>257</v>
      </c>
      <c r="F250" s="173">
        <v>5</v>
      </c>
      <c r="G250" s="129">
        <v>98.92</v>
      </c>
      <c r="H250" s="129">
        <f t="shared" si="6"/>
        <v>494.6</v>
      </c>
    </row>
    <row r="251" spans="1:8" ht="38.25" customHeight="1" x14ac:dyDescent="0.25">
      <c r="A251" s="7">
        <v>235</v>
      </c>
      <c r="B251" s="181"/>
      <c r="C251" s="173" t="s">
        <v>516</v>
      </c>
      <c r="D251" s="8" t="s">
        <v>517</v>
      </c>
      <c r="E251" s="2" t="s">
        <v>257</v>
      </c>
      <c r="F251" s="173">
        <v>7</v>
      </c>
      <c r="G251" s="129">
        <v>65.849999999999994</v>
      </c>
      <c r="H251" s="129">
        <f t="shared" si="6"/>
        <v>460.95</v>
      </c>
    </row>
    <row r="252" spans="1:8" ht="25.5" customHeight="1" x14ac:dyDescent="0.25">
      <c r="A252" s="7">
        <v>236</v>
      </c>
      <c r="B252" s="181"/>
      <c r="C252" s="173" t="s">
        <v>518</v>
      </c>
      <c r="D252" s="8" t="s">
        <v>519</v>
      </c>
      <c r="E252" s="2" t="s">
        <v>298</v>
      </c>
      <c r="F252" s="173">
        <v>4.2512999999999996</v>
      </c>
      <c r="G252" s="129">
        <v>108.4</v>
      </c>
      <c r="H252" s="129">
        <f t="shared" si="6"/>
        <v>460.84</v>
      </c>
    </row>
    <row r="253" spans="1:8" ht="25.5" customHeight="1" x14ac:dyDescent="0.25">
      <c r="A253" s="7">
        <v>237</v>
      </c>
      <c r="B253" s="181"/>
      <c r="C253" s="173" t="s">
        <v>520</v>
      </c>
      <c r="D253" s="8" t="s">
        <v>521</v>
      </c>
      <c r="E253" s="2" t="s">
        <v>298</v>
      </c>
      <c r="F253" s="173">
        <v>0.3523</v>
      </c>
      <c r="G253" s="129">
        <v>1287</v>
      </c>
      <c r="H253" s="129">
        <f t="shared" si="6"/>
        <v>453.41</v>
      </c>
    </row>
    <row r="254" spans="1:8" ht="51" customHeight="1" x14ac:dyDescent="0.25">
      <c r="A254" s="7">
        <v>238</v>
      </c>
      <c r="B254" s="181"/>
      <c r="C254" s="173" t="s">
        <v>522</v>
      </c>
      <c r="D254" s="8" t="s">
        <v>523</v>
      </c>
      <c r="E254" s="2" t="s">
        <v>257</v>
      </c>
      <c r="F254" s="173">
        <v>1</v>
      </c>
      <c r="G254" s="129">
        <v>441.84</v>
      </c>
      <c r="H254" s="129">
        <f t="shared" si="6"/>
        <v>441.84</v>
      </c>
    </row>
    <row r="255" spans="1:8" ht="38.25" customHeight="1" x14ac:dyDescent="0.25">
      <c r="A255" s="7">
        <v>239</v>
      </c>
      <c r="B255" s="181"/>
      <c r="C255" s="173" t="s">
        <v>524</v>
      </c>
      <c r="D255" s="8" t="s">
        <v>525</v>
      </c>
      <c r="E255" s="2" t="s">
        <v>436</v>
      </c>
      <c r="F255" s="173">
        <v>1</v>
      </c>
      <c r="G255" s="129">
        <v>420.36</v>
      </c>
      <c r="H255" s="129">
        <f t="shared" si="6"/>
        <v>420.36</v>
      </c>
    </row>
    <row r="256" spans="1:8" ht="25.5" customHeight="1" x14ac:dyDescent="0.25">
      <c r="A256" s="7">
        <v>240</v>
      </c>
      <c r="B256" s="181"/>
      <c r="C256" s="173" t="s">
        <v>526</v>
      </c>
      <c r="D256" s="8" t="s">
        <v>527</v>
      </c>
      <c r="E256" s="2" t="s">
        <v>298</v>
      </c>
      <c r="F256" s="173">
        <v>0.63900000000000001</v>
      </c>
      <c r="G256" s="129">
        <v>600</v>
      </c>
      <c r="H256" s="129">
        <f t="shared" si="6"/>
        <v>383.4</v>
      </c>
    </row>
    <row r="257" spans="1:8" ht="38.25" customHeight="1" x14ac:dyDescent="0.25">
      <c r="A257" s="7">
        <v>241</v>
      </c>
      <c r="B257" s="181"/>
      <c r="C257" s="173" t="s">
        <v>528</v>
      </c>
      <c r="D257" s="8" t="s">
        <v>529</v>
      </c>
      <c r="E257" s="2" t="s">
        <v>298</v>
      </c>
      <c r="F257" s="173">
        <v>0.28000000000000003</v>
      </c>
      <c r="G257" s="129">
        <v>1351.36</v>
      </c>
      <c r="H257" s="129">
        <f t="shared" si="6"/>
        <v>378.38</v>
      </c>
    </row>
    <row r="258" spans="1:8" ht="25.5" customHeight="1" x14ac:dyDescent="0.25">
      <c r="A258" s="7">
        <v>242</v>
      </c>
      <c r="B258" s="181"/>
      <c r="C258" s="173" t="s">
        <v>530</v>
      </c>
      <c r="D258" s="8" t="s">
        <v>531</v>
      </c>
      <c r="E258" s="2" t="s">
        <v>436</v>
      </c>
      <c r="F258" s="173">
        <v>4</v>
      </c>
      <c r="G258" s="129">
        <v>92.52</v>
      </c>
      <c r="H258" s="129">
        <f t="shared" si="6"/>
        <v>370.08</v>
      </c>
    </row>
    <row r="259" spans="1:8" x14ac:dyDescent="0.25">
      <c r="A259" s="7">
        <v>243</v>
      </c>
      <c r="B259" s="181"/>
      <c r="C259" s="173" t="s">
        <v>532</v>
      </c>
      <c r="D259" s="8" t="s">
        <v>533</v>
      </c>
      <c r="E259" s="2" t="s">
        <v>310</v>
      </c>
      <c r="F259" s="173">
        <v>3.5200000000000002E-2</v>
      </c>
      <c r="G259" s="129">
        <v>10315.01</v>
      </c>
      <c r="H259" s="129">
        <f t="shared" si="6"/>
        <v>363.09</v>
      </c>
    </row>
    <row r="260" spans="1:8" x14ac:dyDescent="0.25">
      <c r="A260" s="7">
        <v>244</v>
      </c>
      <c r="B260" s="181"/>
      <c r="C260" s="173" t="s">
        <v>269</v>
      </c>
      <c r="D260" s="8" t="s">
        <v>534</v>
      </c>
      <c r="E260" s="2" t="s">
        <v>273</v>
      </c>
      <c r="F260" s="173">
        <v>2</v>
      </c>
      <c r="G260" s="129">
        <v>173.46</v>
      </c>
      <c r="H260" s="129">
        <f t="shared" si="6"/>
        <v>346.92</v>
      </c>
    </row>
    <row r="261" spans="1:8" x14ac:dyDescent="0.25">
      <c r="A261" s="7">
        <v>245</v>
      </c>
      <c r="B261" s="181"/>
      <c r="C261" s="173" t="s">
        <v>535</v>
      </c>
      <c r="D261" s="8" t="s">
        <v>536</v>
      </c>
      <c r="E261" s="2" t="s">
        <v>310</v>
      </c>
      <c r="F261" s="173">
        <v>5.7000000000000002E-3</v>
      </c>
      <c r="G261" s="129">
        <v>60738</v>
      </c>
      <c r="H261" s="129">
        <f t="shared" si="6"/>
        <v>346.21</v>
      </c>
    </row>
    <row r="262" spans="1:8" ht="38.25" customHeight="1" x14ac:dyDescent="0.25">
      <c r="A262" s="7">
        <v>246</v>
      </c>
      <c r="B262" s="181"/>
      <c r="C262" s="173" t="s">
        <v>537</v>
      </c>
      <c r="D262" s="8" t="s">
        <v>538</v>
      </c>
      <c r="E262" s="2" t="s">
        <v>315</v>
      </c>
      <c r="F262" s="173">
        <v>5</v>
      </c>
      <c r="G262" s="129">
        <v>66.22</v>
      </c>
      <c r="H262" s="129">
        <f t="shared" si="6"/>
        <v>331.1</v>
      </c>
    </row>
    <row r="263" spans="1:8" ht="25.5" customHeight="1" x14ac:dyDescent="0.25">
      <c r="A263" s="7">
        <v>247</v>
      </c>
      <c r="B263" s="181"/>
      <c r="C263" s="173" t="s">
        <v>539</v>
      </c>
      <c r="D263" s="8" t="s">
        <v>540</v>
      </c>
      <c r="E263" s="2" t="s">
        <v>257</v>
      </c>
      <c r="F263" s="173">
        <v>1</v>
      </c>
      <c r="G263" s="129">
        <v>328.68</v>
      </c>
      <c r="H263" s="129">
        <f t="shared" si="6"/>
        <v>328.68</v>
      </c>
    </row>
    <row r="264" spans="1:8" ht="38.25" customHeight="1" x14ac:dyDescent="0.25">
      <c r="A264" s="7">
        <v>248</v>
      </c>
      <c r="B264" s="181"/>
      <c r="C264" s="173" t="s">
        <v>541</v>
      </c>
      <c r="D264" s="8" t="s">
        <v>542</v>
      </c>
      <c r="E264" s="2" t="s">
        <v>257</v>
      </c>
      <c r="F264" s="173">
        <v>1</v>
      </c>
      <c r="G264" s="129">
        <v>324.16000000000003</v>
      </c>
      <c r="H264" s="129">
        <f t="shared" si="6"/>
        <v>324.16000000000003</v>
      </c>
    </row>
    <row r="265" spans="1:8" ht="38.25" customHeight="1" x14ac:dyDescent="0.25">
      <c r="A265" s="7">
        <v>249</v>
      </c>
      <c r="B265" s="181"/>
      <c r="C265" s="173" t="s">
        <v>543</v>
      </c>
      <c r="D265" s="8" t="s">
        <v>544</v>
      </c>
      <c r="E265" s="2" t="s">
        <v>315</v>
      </c>
      <c r="F265" s="173">
        <v>6</v>
      </c>
      <c r="G265" s="129">
        <v>53.12</v>
      </c>
      <c r="H265" s="129">
        <f t="shared" si="6"/>
        <v>318.72000000000003</v>
      </c>
    </row>
    <row r="266" spans="1:8" x14ac:dyDescent="0.25">
      <c r="A266" s="7">
        <v>250</v>
      </c>
      <c r="B266" s="181"/>
      <c r="C266" s="173" t="s">
        <v>545</v>
      </c>
      <c r="D266" s="8" t="s">
        <v>546</v>
      </c>
      <c r="E266" s="2" t="s">
        <v>436</v>
      </c>
      <c r="F266" s="173">
        <v>3</v>
      </c>
      <c r="G266" s="129">
        <v>94.68</v>
      </c>
      <c r="H266" s="129">
        <f t="shared" si="6"/>
        <v>284.04000000000002</v>
      </c>
    </row>
    <row r="267" spans="1:8" ht="25.5" customHeight="1" x14ac:dyDescent="0.25">
      <c r="A267" s="7">
        <v>251</v>
      </c>
      <c r="B267" s="181"/>
      <c r="C267" s="173" t="s">
        <v>547</v>
      </c>
      <c r="D267" s="8" t="s">
        <v>548</v>
      </c>
      <c r="E267" s="2" t="s">
        <v>310</v>
      </c>
      <c r="F267" s="173">
        <v>9.4000000000000004E-3</v>
      </c>
      <c r="G267" s="129">
        <v>30030</v>
      </c>
      <c r="H267" s="129">
        <f t="shared" si="6"/>
        <v>282.27999999999997</v>
      </c>
    </row>
    <row r="268" spans="1:8" x14ac:dyDescent="0.25">
      <c r="A268" s="7">
        <v>252</v>
      </c>
      <c r="B268" s="181"/>
      <c r="C268" s="173" t="s">
        <v>269</v>
      </c>
      <c r="D268" s="8" t="s">
        <v>549</v>
      </c>
      <c r="E268" s="2" t="s">
        <v>273</v>
      </c>
      <c r="F268" s="173">
        <v>1</v>
      </c>
      <c r="G268" s="129">
        <v>268.64</v>
      </c>
      <c r="H268" s="129">
        <f t="shared" si="6"/>
        <v>268.64</v>
      </c>
    </row>
    <row r="269" spans="1:8" ht="25.5" customHeight="1" x14ac:dyDescent="0.25">
      <c r="A269" s="7">
        <v>253</v>
      </c>
      <c r="B269" s="181"/>
      <c r="C269" s="173" t="s">
        <v>550</v>
      </c>
      <c r="D269" s="8" t="s">
        <v>551</v>
      </c>
      <c r="E269" s="2" t="s">
        <v>310</v>
      </c>
      <c r="F269" s="173">
        <v>5.04E-2</v>
      </c>
      <c r="G269" s="129">
        <v>5230.01</v>
      </c>
      <c r="H269" s="129">
        <f t="shared" ref="H269:H332" si="7">ROUND(F269*G269,2)</f>
        <v>263.58999999999997</v>
      </c>
    </row>
    <row r="270" spans="1:8" x14ac:dyDescent="0.25">
      <c r="A270" s="7">
        <v>254</v>
      </c>
      <c r="B270" s="181"/>
      <c r="C270" s="173" t="s">
        <v>552</v>
      </c>
      <c r="D270" s="8" t="s">
        <v>553</v>
      </c>
      <c r="E270" s="2" t="s">
        <v>298</v>
      </c>
      <c r="F270" s="173">
        <v>4.3010000000000002</v>
      </c>
      <c r="G270" s="129">
        <v>60</v>
      </c>
      <c r="H270" s="129">
        <f t="shared" si="7"/>
        <v>258.06</v>
      </c>
    </row>
    <row r="271" spans="1:8" ht="25.5" customHeight="1" x14ac:dyDescent="0.25">
      <c r="A271" s="7">
        <v>255</v>
      </c>
      <c r="B271" s="181"/>
      <c r="C271" s="173" t="s">
        <v>554</v>
      </c>
      <c r="D271" s="8" t="s">
        <v>555</v>
      </c>
      <c r="E271" s="2" t="s">
        <v>428</v>
      </c>
      <c r="F271" s="173">
        <v>10.973699999999999</v>
      </c>
      <c r="G271" s="129">
        <v>23.09</v>
      </c>
      <c r="H271" s="129">
        <f t="shared" si="7"/>
        <v>253.38</v>
      </c>
    </row>
    <row r="272" spans="1:8" ht="25.5" customHeight="1" x14ac:dyDescent="0.25">
      <c r="A272" s="7">
        <v>256</v>
      </c>
      <c r="B272" s="181"/>
      <c r="C272" s="173" t="s">
        <v>556</v>
      </c>
      <c r="D272" s="8" t="s">
        <v>557</v>
      </c>
      <c r="E272" s="2" t="s">
        <v>301</v>
      </c>
      <c r="F272" s="173">
        <v>3.4927000000000001</v>
      </c>
      <c r="G272" s="129">
        <v>72.319999999999993</v>
      </c>
      <c r="H272" s="129">
        <f t="shared" si="7"/>
        <v>252.59</v>
      </c>
    </row>
    <row r="273" spans="1:8" x14ac:dyDescent="0.25">
      <c r="A273" s="7">
        <v>257</v>
      </c>
      <c r="B273" s="181"/>
      <c r="C273" s="173" t="s">
        <v>558</v>
      </c>
      <c r="D273" s="8" t="s">
        <v>559</v>
      </c>
      <c r="E273" s="2" t="s">
        <v>310</v>
      </c>
      <c r="F273" s="173">
        <v>4.4699999999999997E-2</v>
      </c>
      <c r="G273" s="129">
        <v>5650</v>
      </c>
      <c r="H273" s="129">
        <f t="shared" si="7"/>
        <v>252.56</v>
      </c>
    </row>
    <row r="274" spans="1:8" x14ac:dyDescent="0.25">
      <c r="A274" s="7">
        <v>258</v>
      </c>
      <c r="B274" s="181"/>
      <c r="C274" s="173" t="s">
        <v>269</v>
      </c>
      <c r="D274" s="8" t="s">
        <v>560</v>
      </c>
      <c r="E274" s="2" t="s">
        <v>273</v>
      </c>
      <c r="F274" s="173">
        <v>1</v>
      </c>
      <c r="G274" s="129">
        <v>246.91</v>
      </c>
      <c r="H274" s="129">
        <f t="shared" si="7"/>
        <v>246.91</v>
      </c>
    </row>
    <row r="275" spans="1:8" ht="25.5" customHeight="1" x14ac:dyDescent="0.25">
      <c r="A275" s="7">
        <v>259</v>
      </c>
      <c r="B275" s="181"/>
      <c r="C275" s="173" t="s">
        <v>561</v>
      </c>
      <c r="D275" s="8" t="s">
        <v>562</v>
      </c>
      <c r="E275" s="2" t="s">
        <v>436</v>
      </c>
      <c r="F275" s="173">
        <v>1</v>
      </c>
      <c r="G275" s="129">
        <v>240.79</v>
      </c>
      <c r="H275" s="129">
        <f t="shared" si="7"/>
        <v>240.79</v>
      </c>
    </row>
    <row r="276" spans="1:8" x14ac:dyDescent="0.25">
      <c r="A276" s="7">
        <v>260</v>
      </c>
      <c r="B276" s="181"/>
      <c r="C276" s="173" t="s">
        <v>563</v>
      </c>
      <c r="D276" s="8" t="s">
        <v>564</v>
      </c>
      <c r="E276" s="2" t="s">
        <v>310</v>
      </c>
      <c r="F276" s="173">
        <v>2.9899999999999999E-2</v>
      </c>
      <c r="G276" s="129">
        <v>7977</v>
      </c>
      <c r="H276" s="129">
        <f t="shared" si="7"/>
        <v>238.51</v>
      </c>
    </row>
    <row r="277" spans="1:8" ht="25.5" customHeight="1" x14ac:dyDescent="0.25">
      <c r="A277" s="7">
        <v>261</v>
      </c>
      <c r="B277" s="181"/>
      <c r="C277" s="173" t="s">
        <v>565</v>
      </c>
      <c r="D277" s="8" t="s">
        <v>566</v>
      </c>
      <c r="E277" s="2" t="s">
        <v>567</v>
      </c>
      <c r="F277" s="173">
        <v>235.6679</v>
      </c>
      <c r="G277" s="129">
        <v>1</v>
      </c>
      <c r="H277" s="129">
        <f t="shared" si="7"/>
        <v>235.67</v>
      </c>
    </row>
    <row r="278" spans="1:8" ht="63.75" customHeight="1" x14ac:dyDescent="0.25">
      <c r="A278" s="7">
        <v>262</v>
      </c>
      <c r="B278" s="181"/>
      <c r="C278" s="173" t="s">
        <v>568</v>
      </c>
      <c r="D278" s="8" t="s">
        <v>569</v>
      </c>
      <c r="E278" s="2" t="s">
        <v>310</v>
      </c>
      <c r="F278" s="173">
        <v>3.4000000000000002E-2</v>
      </c>
      <c r="G278" s="129">
        <v>6800</v>
      </c>
      <c r="H278" s="129">
        <f t="shared" si="7"/>
        <v>231.2</v>
      </c>
    </row>
    <row r="279" spans="1:8" ht="38.25" customHeight="1" x14ac:dyDescent="0.25">
      <c r="A279" s="7">
        <v>263</v>
      </c>
      <c r="B279" s="181"/>
      <c r="C279" s="173" t="s">
        <v>570</v>
      </c>
      <c r="D279" s="8" t="s">
        <v>571</v>
      </c>
      <c r="E279" s="2" t="s">
        <v>257</v>
      </c>
      <c r="F279" s="173">
        <v>4</v>
      </c>
      <c r="G279" s="129">
        <v>55.05</v>
      </c>
      <c r="H279" s="129">
        <f t="shared" si="7"/>
        <v>220.2</v>
      </c>
    </row>
    <row r="280" spans="1:8" ht="25.5" customHeight="1" x14ac:dyDescent="0.25">
      <c r="A280" s="7">
        <v>264</v>
      </c>
      <c r="B280" s="181"/>
      <c r="C280" s="173" t="s">
        <v>572</v>
      </c>
      <c r="D280" s="8" t="s">
        <v>573</v>
      </c>
      <c r="E280" s="2" t="s">
        <v>406</v>
      </c>
      <c r="F280" s="173">
        <v>5.5890000000000004</v>
      </c>
      <c r="G280" s="129">
        <v>38.82</v>
      </c>
      <c r="H280" s="129">
        <f t="shared" si="7"/>
        <v>216.96</v>
      </c>
    </row>
    <row r="281" spans="1:8" x14ac:dyDescent="0.25">
      <c r="A281" s="7">
        <v>265</v>
      </c>
      <c r="B281" s="181"/>
      <c r="C281" s="173" t="s">
        <v>269</v>
      </c>
      <c r="D281" s="8" t="s">
        <v>574</v>
      </c>
      <c r="E281" s="2" t="s">
        <v>273</v>
      </c>
      <c r="F281" s="173">
        <v>1</v>
      </c>
      <c r="G281" s="129">
        <v>215.7</v>
      </c>
      <c r="H281" s="129">
        <f t="shared" si="7"/>
        <v>215.7</v>
      </c>
    </row>
    <row r="282" spans="1:8" ht="25.5" customHeight="1" x14ac:dyDescent="0.25">
      <c r="A282" s="7">
        <v>266</v>
      </c>
      <c r="B282" s="181"/>
      <c r="C282" s="173" t="s">
        <v>575</v>
      </c>
      <c r="D282" s="8" t="s">
        <v>576</v>
      </c>
      <c r="E282" s="2" t="s">
        <v>428</v>
      </c>
      <c r="F282" s="173">
        <v>2.8839999999999999</v>
      </c>
      <c r="G282" s="129">
        <v>74.58</v>
      </c>
      <c r="H282" s="129">
        <f t="shared" si="7"/>
        <v>215.09</v>
      </c>
    </row>
    <row r="283" spans="1:8" x14ac:dyDescent="0.25">
      <c r="A283" s="7">
        <v>267</v>
      </c>
      <c r="B283" s="181"/>
      <c r="C283" s="173" t="s">
        <v>577</v>
      </c>
      <c r="D283" s="8" t="s">
        <v>578</v>
      </c>
      <c r="E283" s="2" t="s">
        <v>310</v>
      </c>
      <c r="F283" s="173">
        <v>4.6360000000000004E-3</v>
      </c>
      <c r="G283" s="129">
        <v>45837.63</v>
      </c>
      <c r="H283" s="129">
        <f t="shared" si="7"/>
        <v>212.5</v>
      </c>
    </row>
    <row r="284" spans="1:8" ht="38.25" customHeight="1" x14ac:dyDescent="0.25">
      <c r="A284" s="7">
        <v>268</v>
      </c>
      <c r="B284" s="181"/>
      <c r="C284" s="173" t="s">
        <v>579</v>
      </c>
      <c r="D284" s="8" t="s">
        <v>580</v>
      </c>
      <c r="E284" s="2" t="s">
        <v>315</v>
      </c>
      <c r="F284" s="173">
        <v>5</v>
      </c>
      <c r="G284" s="129">
        <v>41.28</v>
      </c>
      <c r="H284" s="129">
        <f t="shared" si="7"/>
        <v>206.4</v>
      </c>
    </row>
    <row r="285" spans="1:8" ht="25.5" customHeight="1" x14ac:dyDescent="0.25">
      <c r="A285" s="7">
        <v>269</v>
      </c>
      <c r="B285" s="181"/>
      <c r="C285" s="173" t="s">
        <v>269</v>
      </c>
      <c r="D285" s="8" t="s">
        <v>581</v>
      </c>
      <c r="E285" s="2" t="s">
        <v>273</v>
      </c>
      <c r="F285" s="173">
        <v>2</v>
      </c>
      <c r="G285" s="129">
        <v>103.1</v>
      </c>
      <c r="H285" s="129">
        <f t="shared" si="7"/>
        <v>206.2</v>
      </c>
    </row>
    <row r="286" spans="1:8" ht="38.25" customHeight="1" x14ac:dyDescent="0.25">
      <c r="A286" s="7">
        <v>270</v>
      </c>
      <c r="B286" s="181"/>
      <c r="C286" s="173" t="s">
        <v>582</v>
      </c>
      <c r="D286" s="8" t="s">
        <v>583</v>
      </c>
      <c r="E286" s="2" t="s">
        <v>257</v>
      </c>
      <c r="F286" s="173">
        <v>4</v>
      </c>
      <c r="G286" s="129">
        <v>50.78</v>
      </c>
      <c r="H286" s="129">
        <f t="shared" si="7"/>
        <v>203.12</v>
      </c>
    </row>
    <row r="287" spans="1:8" ht="38.25" customHeight="1" x14ac:dyDescent="0.25">
      <c r="A287" s="7">
        <v>271</v>
      </c>
      <c r="B287" s="181"/>
      <c r="C287" s="173" t="s">
        <v>584</v>
      </c>
      <c r="D287" s="8" t="s">
        <v>585</v>
      </c>
      <c r="E287" s="2" t="s">
        <v>257</v>
      </c>
      <c r="F287" s="173">
        <v>1</v>
      </c>
      <c r="G287" s="129">
        <v>181.29</v>
      </c>
      <c r="H287" s="129">
        <f t="shared" si="7"/>
        <v>181.29</v>
      </c>
    </row>
    <row r="288" spans="1:8" ht="38.25" customHeight="1" x14ac:dyDescent="0.25">
      <c r="A288" s="7">
        <v>272</v>
      </c>
      <c r="B288" s="181"/>
      <c r="C288" s="173" t="s">
        <v>586</v>
      </c>
      <c r="D288" s="8" t="s">
        <v>587</v>
      </c>
      <c r="E288" s="2" t="s">
        <v>257</v>
      </c>
      <c r="F288" s="173">
        <v>8</v>
      </c>
      <c r="G288" s="129">
        <v>22.43</v>
      </c>
      <c r="H288" s="129">
        <f t="shared" si="7"/>
        <v>179.44</v>
      </c>
    </row>
    <row r="289" spans="1:8" x14ac:dyDescent="0.25">
      <c r="A289" s="7">
        <v>273</v>
      </c>
      <c r="B289" s="181"/>
      <c r="C289" s="173" t="s">
        <v>588</v>
      </c>
      <c r="D289" s="8" t="s">
        <v>589</v>
      </c>
      <c r="E289" s="2" t="s">
        <v>310</v>
      </c>
      <c r="F289" s="173">
        <v>2.52E-2</v>
      </c>
      <c r="G289" s="129">
        <v>6850</v>
      </c>
      <c r="H289" s="129">
        <f t="shared" si="7"/>
        <v>172.62</v>
      </c>
    </row>
    <row r="290" spans="1:8" x14ac:dyDescent="0.25">
      <c r="A290" s="7">
        <v>274</v>
      </c>
      <c r="B290" s="181"/>
      <c r="C290" s="173" t="s">
        <v>590</v>
      </c>
      <c r="D290" s="8" t="s">
        <v>591</v>
      </c>
      <c r="E290" s="2" t="s">
        <v>301</v>
      </c>
      <c r="F290" s="173">
        <v>4.8170000000000002</v>
      </c>
      <c r="G290" s="129">
        <v>35.22</v>
      </c>
      <c r="H290" s="129">
        <f t="shared" si="7"/>
        <v>169.65</v>
      </c>
    </row>
    <row r="291" spans="1:8" ht="38.25" customHeight="1" x14ac:dyDescent="0.25">
      <c r="A291" s="7">
        <v>275</v>
      </c>
      <c r="B291" s="181"/>
      <c r="C291" s="173" t="s">
        <v>592</v>
      </c>
      <c r="D291" s="8" t="s">
        <v>593</v>
      </c>
      <c r="E291" s="2" t="s">
        <v>257</v>
      </c>
      <c r="F291" s="173">
        <v>10</v>
      </c>
      <c r="G291" s="129">
        <v>16.8</v>
      </c>
      <c r="H291" s="129">
        <f t="shared" si="7"/>
        <v>168</v>
      </c>
    </row>
    <row r="292" spans="1:8" x14ac:dyDescent="0.25">
      <c r="A292" s="7">
        <v>276</v>
      </c>
      <c r="B292" s="181"/>
      <c r="C292" s="173" t="s">
        <v>594</v>
      </c>
      <c r="D292" s="8" t="s">
        <v>595</v>
      </c>
      <c r="E292" s="2" t="s">
        <v>257</v>
      </c>
      <c r="F292" s="173">
        <v>2</v>
      </c>
      <c r="G292" s="129">
        <v>82.57</v>
      </c>
      <c r="H292" s="129">
        <f t="shared" si="7"/>
        <v>165.14</v>
      </c>
    </row>
    <row r="293" spans="1:8" ht="38.25" customHeight="1" x14ac:dyDescent="0.25">
      <c r="A293" s="7">
        <v>277</v>
      </c>
      <c r="B293" s="181"/>
      <c r="C293" s="173" t="s">
        <v>596</v>
      </c>
      <c r="D293" s="8" t="s">
        <v>597</v>
      </c>
      <c r="E293" s="2" t="s">
        <v>310</v>
      </c>
      <c r="F293" s="173">
        <v>2.8400000000000002E-2</v>
      </c>
      <c r="G293" s="129">
        <v>5804</v>
      </c>
      <c r="H293" s="129">
        <f t="shared" si="7"/>
        <v>164.83</v>
      </c>
    </row>
    <row r="294" spans="1:8" x14ac:dyDescent="0.25">
      <c r="A294" s="7">
        <v>278</v>
      </c>
      <c r="B294" s="181"/>
      <c r="C294" s="173" t="s">
        <v>598</v>
      </c>
      <c r="D294" s="8" t="s">
        <v>599</v>
      </c>
      <c r="E294" s="2" t="s">
        <v>310</v>
      </c>
      <c r="F294" s="173">
        <v>1.7999999999999999E-2</v>
      </c>
      <c r="G294" s="129">
        <v>9040.01</v>
      </c>
      <c r="H294" s="129">
        <f t="shared" si="7"/>
        <v>162.72</v>
      </c>
    </row>
    <row r="295" spans="1:8" x14ac:dyDescent="0.25">
      <c r="A295" s="7">
        <v>279</v>
      </c>
      <c r="B295" s="181"/>
      <c r="C295" s="173" t="s">
        <v>600</v>
      </c>
      <c r="D295" s="8" t="s">
        <v>601</v>
      </c>
      <c r="E295" s="2" t="s">
        <v>310</v>
      </c>
      <c r="F295" s="173">
        <v>1.12E-2</v>
      </c>
      <c r="G295" s="129">
        <v>14312.87</v>
      </c>
      <c r="H295" s="129">
        <f t="shared" si="7"/>
        <v>160.30000000000001</v>
      </c>
    </row>
    <row r="296" spans="1:8" ht="25.5" customHeight="1" x14ac:dyDescent="0.25">
      <c r="A296" s="7">
        <v>280</v>
      </c>
      <c r="B296" s="181"/>
      <c r="C296" s="173" t="s">
        <v>602</v>
      </c>
      <c r="D296" s="8" t="s">
        <v>603</v>
      </c>
      <c r="E296" s="2" t="s">
        <v>298</v>
      </c>
      <c r="F296" s="173">
        <v>0.23860000000000001</v>
      </c>
      <c r="G296" s="129">
        <v>667.83</v>
      </c>
      <c r="H296" s="129">
        <f t="shared" si="7"/>
        <v>159.34</v>
      </c>
    </row>
    <row r="297" spans="1:8" x14ac:dyDescent="0.25">
      <c r="A297" s="7">
        <v>281</v>
      </c>
      <c r="B297" s="181"/>
      <c r="C297" s="173" t="s">
        <v>269</v>
      </c>
      <c r="D297" s="8" t="s">
        <v>604</v>
      </c>
      <c r="E297" s="2" t="s">
        <v>273</v>
      </c>
      <c r="F297" s="173">
        <v>2</v>
      </c>
      <c r="G297" s="129">
        <v>78.72</v>
      </c>
      <c r="H297" s="129">
        <f t="shared" si="7"/>
        <v>157.44</v>
      </c>
    </row>
    <row r="298" spans="1:8" x14ac:dyDescent="0.25">
      <c r="A298" s="7">
        <v>282</v>
      </c>
      <c r="B298" s="181"/>
      <c r="C298" s="173" t="s">
        <v>605</v>
      </c>
      <c r="D298" s="8" t="s">
        <v>606</v>
      </c>
      <c r="E298" s="2" t="s">
        <v>298</v>
      </c>
      <c r="F298" s="173">
        <v>64.495199999999997</v>
      </c>
      <c r="G298" s="129">
        <v>2.44</v>
      </c>
      <c r="H298" s="129">
        <f t="shared" si="7"/>
        <v>157.37</v>
      </c>
    </row>
    <row r="299" spans="1:8" ht="25.5" customHeight="1" x14ac:dyDescent="0.25">
      <c r="A299" s="7">
        <v>283</v>
      </c>
      <c r="B299" s="181"/>
      <c r="C299" s="173" t="s">
        <v>607</v>
      </c>
      <c r="D299" s="8" t="s">
        <v>608</v>
      </c>
      <c r="E299" s="2" t="s">
        <v>310</v>
      </c>
      <c r="F299" s="173">
        <v>0.1007</v>
      </c>
      <c r="G299" s="129">
        <v>1530</v>
      </c>
      <c r="H299" s="129">
        <f t="shared" si="7"/>
        <v>154.07</v>
      </c>
    </row>
    <row r="300" spans="1:8" ht="51" customHeight="1" x14ac:dyDescent="0.25">
      <c r="A300" s="7">
        <v>284</v>
      </c>
      <c r="B300" s="181"/>
      <c r="C300" s="173" t="s">
        <v>609</v>
      </c>
      <c r="D300" s="8" t="s">
        <v>610</v>
      </c>
      <c r="E300" s="2" t="s">
        <v>315</v>
      </c>
      <c r="F300" s="173">
        <v>6</v>
      </c>
      <c r="G300" s="129">
        <v>25.46</v>
      </c>
      <c r="H300" s="129">
        <f t="shared" si="7"/>
        <v>152.76</v>
      </c>
    </row>
    <row r="301" spans="1:8" ht="38.25" customHeight="1" x14ac:dyDescent="0.25">
      <c r="A301" s="7">
        <v>285</v>
      </c>
      <c r="B301" s="181"/>
      <c r="C301" s="173" t="s">
        <v>611</v>
      </c>
      <c r="D301" s="8" t="s">
        <v>612</v>
      </c>
      <c r="E301" s="2" t="s">
        <v>257</v>
      </c>
      <c r="F301" s="173">
        <v>8</v>
      </c>
      <c r="G301" s="129">
        <v>17.87</v>
      </c>
      <c r="H301" s="129">
        <f t="shared" si="7"/>
        <v>142.96</v>
      </c>
    </row>
    <row r="302" spans="1:8" ht="25.5" customHeight="1" x14ac:dyDescent="0.25">
      <c r="A302" s="7">
        <v>286</v>
      </c>
      <c r="B302" s="181"/>
      <c r="C302" s="173" t="s">
        <v>613</v>
      </c>
      <c r="D302" s="8" t="s">
        <v>614</v>
      </c>
      <c r="E302" s="2" t="s">
        <v>310</v>
      </c>
      <c r="F302" s="173">
        <v>2.75E-2</v>
      </c>
      <c r="G302" s="129">
        <v>5000</v>
      </c>
      <c r="H302" s="129">
        <f t="shared" si="7"/>
        <v>137.5</v>
      </c>
    </row>
    <row r="303" spans="1:8" x14ac:dyDescent="0.25">
      <c r="A303" s="7">
        <v>287</v>
      </c>
      <c r="B303" s="181"/>
      <c r="C303" s="173" t="s">
        <v>615</v>
      </c>
      <c r="D303" s="8" t="s">
        <v>599</v>
      </c>
      <c r="E303" s="2" t="s">
        <v>428</v>
      </c>
      <c r="F303" s="173">
        <v>14.8826</v>
      </c>
      <c r="G303" s="129">
        <v>9.0399999999999991</v>
      </c>
      <c r="H303" s="129">
        <f t="shared" si="7"/>
        <v>134.54</v>
      </c>
    </row>
    <row r="304" spans="1:8" ht="38.25" customHeight="1" x14ac:dyDescent="0.25">
      <c r="A304" s="7">
        <v>288</v>
      </c>
      <c r="B304" s="181"/>
      <c r="C304" s="173" t="s">
        <v>616</v>
      </c>
      <c r="D304" s="8" t="s">
        <v>617</v>
      </c>
      <c r="E304" s="2" t="s">
        <v>257</v>
      </c>
      <c r="F304" s="173">
        <v>8</v>
      </c>
      <c r="G304" s="129">
        <v>16</v>
      </c>
      <c r="H304" s="129">
        <f t="shared" si="7"/>
        <v>128</v>
      </c>
    </row>
    <row r="305" spans="1:8" ht="25.5" customHeight="1" x14ac:dyDescent="0.25">
      <c r="A305" s="7">
        <v>289</v>
      </c>
      <c r="B305" s="181"/>
      <c r="C305" s="173" t="s">
        <v>618</v>
      </c>
      <c r="D305" s="8" t="s">
        <v>619</v>
      </c>
      <c r="E305" s="2" t="s">
        <v>310</v>
      </c>
      <c r="F305" s="173">
        <v>1.54E-2</v>
      </c>
      <c r="G305" s="129">
        <v>7997.23</v>
      </c>
      <c r="H305" s="129">
        <f t="shared" si="7"/>
        <v>123.16</v>
      </c>
    </row>
    <row r="306" spans="1:8" ht="25.5" customHeight="1" x14ac:dyDescent="0.25">
      <c r="A306" s="7">
        <v>290</v>
      </c>
      <c r="B306" s="181"/>
      <c r="C306" s="173" t="s">
        <v>620</v>
      </c>
      <c r="D306" s="8" t="s">
        <v>621</v>
      </c>
      <c r="E306" s="2" t="s">
        <v>298</v>
      </c>
      <c r="F306" s="173">
        <v>0.48299999999999998</v>
      </c>
      <c r="G306" s="129">
        <v>246.79</v>
      </c>
      <c r="H306" s="129">
        <f t="shared" si="7"/>
        <v>119.2</v>
      </c>
    </row>
    <row r="307" spans="1:8" ht="25.5" customHeight="1" x14ac:dyDescent="0.25">
      <c r="A307" s="7">
        <v>291</v>
      </c>
      <c r="B307" s="181"/>
      <c r="C307" s="173" t="s">
        <v>622</v>
      </c>
      <c r="D307" s="8" t="s">
        <v>623</v>
      </c>
      <c r="E307" s="2" t="s">
        <v>257</v>
      </c>
      <c r="F307" s="173">
        <v>1.7514000000000001</v>
      </c>
      <c r="G307" s="129">
        <v>67</v>
      </c>
      <c r="H307" s="129">
        <f t="shared" si="7"/>
        <v>117.34</v>
      </c>
    </row>
    <row r="308" spans="1:8" x14ac:dyDescent="0.25">
      <c r="A308" s="7">
        <v>292</v>
      </c>
      <c r="B308" s="181"/>
      <c r="C308" s="173" t="s">
        <v>624</v>
      </c>
      <c r="D308" s="8" t="s">
        <v>625</v>
      </c>
      <c r="E308" s="2" t="s">
        <v>310</v>
      </c>
      <c r="F308" s="173">
        <v>7.5200000000000003E-2</v>
      </c>
      <c r="G308" s="129">
        <v>1554.2</v>
      </c>
      <c r="H308" s="129">
        <f t="shared" si="7"/>
        <v>116.88</v>
      </c>
    </row>
    <row r="309" spans="1:8" ht="25.5" customHeight="1" x14ac:dyDescent="0.25">
      <c r="A309" s="7">
        <v>293</v>
      </c>
      <c r="B309" s="181"/>
      <c r="C309" s="173" t="s">
        <v>626</v>
      </c>
      <c r="D309" s="8" t="s">
        <v>627</v>
      </c>
      <c r="E309" s="2" t="s">
        <v>257</v>
      </c>
      <c r="F309" s="173">
        <v>1</v>
      </c>
      <c r="G309" s="129">
        <v>116.25</v>
      </c>
      <c r="H309" s="129">
        <f t="shared" si="7"/>
        <v>116.25</v>
      </c>
    </row>
    <row r="310" spans="1:8" x14ac:dyDescent="0.25">
      <c r="A310" s="7">
        <v>294</v>
      </c>
      <c r="B310" s="181"/>
      <c r="C310" s="173" t="s">
        <v>628</v>
      </c>
      <c r="D310" s="8" t="s">
        <v>629</v>
      </c>
      <c r="E310" s="2" t="s">
        <v>310</v>
      </c>
      <c r="F310" s="173">
        <v>7.0000000000000001E-3</v>
      </c>
      <c r="G310" s="129">
        <v>16136</v>
      </c>
      <c r="H310" s="129">
        <f t="shared" si="7"/>
        <v>112.95</v>
      </c>
    </row>
    <row r="311" spans="1:8" x14ac:dyDescent="0.25">
      <c r="A311" s="7">
        <v>295</v>
      </c>
      <c r="B311" s="181"/>
      <c r="C311" s="173" t="s">
        <v>630</v>
      </c>
      <c r="D311" s="8" t="s">
        <v>631</v>
      </c>
      <c r="E311" s="2" t="s">
        <v>310</v>
      </c>
      <c r="F311" s="173">
        <v>1.6799999999999999E-2</v>
      </c>
      <c r="G311" s="129">
        <v>6667</v>
      </c>
      <c r="H311" s="129">
        <f t="shared" si="7"/>
        <v>112.01</v>
      </c>
    </row>
    <row r="312" spans="1:8" x14ac:dyDescent="0.25">
      <c r="A312" s="7">
        <v>296</v>
      </c>
      <c r="B312" s="181"/>
      <c r="C312" s="173" t="s">
        <v>632</v>
      </c>
      <c r="D312" s="8" t="s">
        <v>633</v>
      </c>
      <c r="E312" s="2" t="s">
        <v>315</v>
      </c>
      <c r="F312" s="173">
        <v>9.3000000000000007</v>
      </c>
      <c r="G312" s="129">
        <v>12.03</v>
      </c>
      <c r="H312" s="129">
        <f t="shared" si="7"/>
        <v>111.88</v>
      </c>
    </row>
    <row r="313" spans="1:8" ht="25.5" customHeight="1" x14ac:dyDescent="0.25">
      <c r="A313" s="7">
        <v>297</v>
      </c>
      <c r="B313" s="181"/>
      <c r="C313" s="173" t="s">
        <v>634</v>
      </c>
      <c r="D313" s="8" t="s">
        <v>635</v>
      </c>
      <c r="E313" s="2" t="s">
        <v>298</v>
      </c>
      <c r="F313" s="173">
        <v>0.1734</v>
      </c>
      <c r="G313" s="129">
        <v>636.19000000000005</v>
      </c>
      <c r="H313" s="129">
        <f t="shared" si="7"/>
        <v>110.32</v>
      </c>
    </row>
    <row r="314" spans="1:8" x14ac:dyDescent="0.25">
      <c r="A314" s="7">
        <v>298</v>
      </c>
      <c r="B314" s="181"/>
      <c r="C314" s="173" t="s">
        <v>636</v>
      </c>
      <c r="D314" s="8" t="s">
        <v>637</v>
      </c>
      <c r="E314" s="2" t="s">
        <v>428</v>
      </c>
      <c r="F314" s="173">
        <v>3.839</v>
      </c>
      <c r="G314" s="129">
        <v>28.6</v>
      </c>
      <c r="H314" s="129">
        <f t="shared" si="7"/>
        <v>109.8</v>
      </c>
    </row>
    <row r="315" spans="1:8" ht="25.5" customHeight="1" x14ac:dyDescent="0.25">
      <c r="A315" s="7">
        <v>299</v>
      </c>
      <c r="B315" s="181"/>
      <c r="C315" s="173" t="s">
        <v>638</v>
      </c>
      <c r="D315" s="8" t="s">
        <v>639</v>
      </c>
      <c r="E315" s="2" t="s">
        <v>298</v>
      </c>
      <c r="F315" s="173">
        <v>0.96079999999999999</v>
      </c>
      <c r="G315" s="129">
        <v>113.2</v>
      </c>
      <c r="H315" s="129">
        <f t="shared" si="7"/>
        <v>108.76</v>
      </c>
    </row>
    <row r="316" spans="1:8" x14ac:dyDescent="0.25">
      <c r="A316" s="7">
        <v>300</v>
      </c>
      <c r="B316" s="181"/>
      <c r="C316" s="173" t="s">
        <v>640</v>
      </c>
      <c r="D316" s="8" t="s">
        <v>641</v>
      </c>
      <c r="E316" s="2" t="s">
        <v>298</v>
      </c>
      <c r="F316" s="173">
        <v>17.433299999999999</v>
      </c>
      <c r="G316" s="129">
        <v>6.22</v>
      </c>
      <c r="H316" s="129">
        <f t="shared" si="7"/>
        <v>108.44</v>
      </c>
    </row>
    <row r="317" spans="1:8" ht="51" customHeight="1" x14ac:dyDescent="0.25">
      <c r="A317" s="7">
        <v>301</v>
      </c>
      <c r="B317" s="181"/>
      <c r="C317" s="173" t="s">
        <v>642</v>
      </c>
      <c r="D317" s="8" t="s">
        <v>643</v>
      </c>
      <c r="E317" s="2" t="s">
        <v>310</v>
      </c>
      <c r="F317" s="173">
        <v>1.06E-2</v>
      </c>
      <c r="G317" s="129">
        <v>10045</v>
      </c>
      <c r="H317" s="129">
        <f t="shared" si="7"/>
        <v>106.48</v>
      </c>
    </row>
    <row r="318" spans="1:8" ht="38.25" customHeight="1" x14ac:dyDescent="0.25">
      <c r="A318" s="7">
        <v>302</v>
      </c>
      <c r="B318" s="181"/>
      <c r="C318" s="173" t="s">
        <v>644</v>
      </c>
      <c r="D318" s="8" t="s">
        <v>645</v>
      </c>
      <c r="E318" s="2" t="s">
        <v>257</v>
      </c>
      <c r="F318" s="173">
        <v>4</v>
      </c>
      <c r="G318" s="129">
        <v>25.62</v>
      </c>
      <c r="H318" s="129">
        <f t="shared" si="7"/>
        <v>102.48</v>
      </c>
    </row>
    <row r="319" spans="1:8" x14ac:dyDescent="0.25">
      <c r="A319" s="7">
        <v>303</v>
      </c>
      <c r="B319" s="181"/>
      <c r="C319" s="173" t="s">
        <v>646</v>
      </c>
      <c r="D319" s="8" t="s">
        <v>647</v>
      </c>
      <c r="E319" s="2" t="s">
        <v>450</v>
      </c>
      <c r="F319" s="173">
        <v>1.6033999999999999</v>
      </c>
      <c r="G319" s="129">
        <v>63</v>
      </c>
      <c r="H319" s="129">
        <f t="shared" si="7"/>
        <v>101.01</v>
      </c>
    </row>
    <row r="320" spans="1:8" ht="25.5" customHeight="1" x14ac:dyDescent="0.25">
      <c r="A320" s="7">
        <v>304</v>
      </c>
      <c r="B320" s="181"/>
      <c r="C320" s="173" t="s">
        <v>648</v>
      </c>
      <c r="D320" s="8" t="s">
        <v>649</v>
      </c>
      <c r="E320" s="2" t="s">
        <v>436</v>
      </c>
      <c r="F320" s="173">
        <v>1</v>
      </c>
      <c r="G320" s="129">
        <v>94.68</v>
      </c>
      <c r="H320" s="129">
        <f t="shared" si="7"/>
        <v>94.68</v>
      </c>
    </row>
    <row r="321" spans="1:8" ht="38.25" customHeight="1" x14ac:dyDescent="0.25">
      <c r="A321" s="7">
        <v>305</v>
      </c>
      <c r="B321" s="181"/>
      <c r="C321" s="173" t="s">
        <v>650</v>
      </c>
      <c r="D321" s="8" t="s">
        <v>651</v>
      </c>
      <c r="E321" s="2" t="s">
        <v>257</v>
      </c>
      <c r="F321" s="173">
        <v>2</v>
      </c>
      <c r="G321" s="129">
        <v>45</v>
      </c>
      <c r="H321" s="129">
        <f t="shared" si="7"/>
        <v>90</v>
      </c>
    </row>
    <row r="322" spans="1:8" x14ac:dyDescent="0.25">
      <c r="A322" s="7">
        <v>306</v>
      </c>
      <c r="B322" s="181"/>
      <c r="C322" s="173" t="s">
        <v>652</v>
      </c>
      <c r="D322" s="8" t="s">
        <v>653</v>
      </c>
      <c r="E322" s="2" t="s">
        <v>257</v>
      </c>
      <c r="F322" s="173">
        <v>1</v>
      </c>
      <c r="G322" s="129">
        <v>87.19</v>
      </c>
      <c r="H322" s="129">
        <f t="shared" si="7"/>
        <v>87.19</v>
      </c>
    </row>
    <row r="323" spans="1:8" x14ac:dyDescent="0.25">
      <c r="A323" s="7">
        <v>307</v>
      </c>
      <c r="B323" s="181"/>
      <c r="C323" s="173" t="s">
        <v>437</v>
      </c>
      <c r="D323" s="8" t="s">
        <v>654</v>
      </c>
      <c r="E323" s="2" t="s">
        <v>298</v>
      </c>
      <c r="F323" s="173">
        <v>0.14369999999999999</v>
      </c>
      <c r="G323" s="129">
        <v>600</v>
      </c>
      <c r="H323" s="129">
        <f t="shared" si="7"/>
        <v>86.22</v>
      </c>
    </row>
    <row r="324" spans="1:8" x14ac:dyDescent="0.25">
      <c r="A324" s="7">
        <v>308</v>
      </c>
      <c r="B324" s="181"/>
      <c r="C324" s="173" t="s">
        <v>655</v>
      </c>
      <c r="D324" s="8" t="s">
        <v>656</v>
      </c>
      <c r="E324" s="2" t="s">
        <v>310</v>
      </c>
      <c r="F324" s="173">
        <v>1.04E-2</v>
      </c>
      <c r="G324" s="129">
        <v>8190</v>
      </c>
      <c r="H324" s="129">
        <f t="shared" si="7"/>
        <v>85.18</v>
      </c>
    </row>
    <row r="325" spans="1:8" x14ac:dyDescent="0.25">
      <c r="A325" s="7">
        <v>309</v>
      </c>
      <c r="B325" s="181"/>
      <c r="C325" s="173" t="s">
        <v>657</v>
      </c>
      <c r="D325" s="8" t="s">
        <v>658</v>
      </c>
      <c r="E325" s="2" t="s">
        <v>310</v>
      </c>
      <c r="F325" s="173">
        <v>7.4999999999999997E-3</v>
      </c>
      <c r="G325" s="129">
        <v>10749</v>
      </c>
      <c r="H325" s="129">
        <f t="shared" si="7"/>
        <v>80.62</v>
      </c>
    </row>
    <row r="326" spans="1:8" ht="25.5" customHeight="1" x14ac:dyDescent="0.25">
      <c r="A326" s="7">
        <v>310</v>
      </c>
      <c r="B326" s="181"/>
      <c r="C326" s="173" t="s">
        <v>659</v>
      </c>
      <c r="D326" s="8" t="s">
        <v>660</v>
      </c>
      <c r="E326" s="2" t="s">
        <v>436</v>
      </c>
      <c r="F326" s="173">
        <v>1</v>
      </c>
      <c r="G326" s="129">
        <v>75.7</v>
      </c>
      <c r="H326" s="129">
        <f t="shared" si="7"/>
        <v>75.7</v>
      </c>
    </row>
    <row r="327" spans="1:8" ht="25.5" customHeight="1" x14ac:dyDescent="0.25">
      <c r="A327" s="7">
        <v>311</v>
      </c>
      <c r="B327" s="181"/>
      <c r="C327" s="173" t="s">
        <v>661</v>
      </c>
      <c r="D327" s="8" t="s">
        <v>662</v>
      </c>
      <c r="E327" s="2" t="s">
        <v>428</v>
      </c>
      <c r="F327" s="173">
        <v>6</v>
      </c>
      <c r="G327" s="129">
        <v>11.99</v>
      </c>
      <c r="H327" s="129">
        <f t="shared" si="7"/>
        <v>71.94</v>
      </c>
    </row>
    <row r="328" spans="1:8" ht="25.5" customHeight="1" x14ac:dyDescent="0.25">
      <c r="A328" s="7">
        <v>312</v>
      </c>
      <c r="B328" s="181"/>
      <c r="C328" s="173" t="s">
        <v>663</v>
      </c>
      <c r="D328" s="8" t="s">
        <v>664</v>
      </c>
      <c r="E328" s="2" t="s">
        <v>257</v>
      </c>
      <c r="F328" s="173">
        <v>0.94499999999999995</v>
      </c>
      <c r="G328" s="129">
        <v>72.8</v>
      </c>
      <c r="H328" s="129">
        <f t="shared" si="7"/>
        <v>68.8</v>
      </c>
    </row>
    <row r="329" spans="1:8" x14ac:dyDescent="0.25">
      <c r="A329" s="7">
        <v>313</v>
      </c>
      <c r="B329" s="181"/>
      <c r="C329" s="173" t="s">
        <v>665</v>
      </c>
      <c r="D329" s="8" t="s">
        <v>666</v>
      </c>
      <c r="E329" s="2" t="s">
        <v>310</v>
      </c>
      <c r="F329" s="173">
        <v>6.3E-3</v>
      </c>
      <c r="G329" s="129">
        <v>10068</v>
      </c>
      <c r="H329" s="129">
        <f t="shared" si="7"/>
        <v>63.43</v>
      </c>
    </row>
    <row r="330" spans="1:8" ht="25.5" customHeight="1" x14ac:dyDescent="0.25">
      <c r="A330" s="7">
        <v>314</v>
      </c>
      <c r="B330" s="181"/>
      <c r="C330" s="173" t="s">
        <v>667</v>
      </c>
      <c r="D330" s="8" t="s">
        <v>668</v>
      </c>
      <c r="E330" s="2" t="s">
        <v>298</v>
      </c>
      <c r="F330" s="173">
        <v>5.8999999999999997E-2</v>
      </c>
      <c r="G330" s="129">
        <v>1056</v>
      </c>
      <c r="H330" s="129">
        <f t="shared" si="7"/>
        <v>62.3</v>
      </c>
    </row>
    <row r="331" spans="1:8" x14ac:dyDescent="0.25">
      <c r="A331" s="7">
        <v>315</v>
      </c>
      <c r="B331" s="181"/>
      <c r="C331" s="173" t="s">
        <v>669</v>
      </c>
      <c r="D331" s="8" t="s">
        <v>670</v>
      </c>
      <c r="E331" s="2" t="s">
        <v>310</v>
      </c>
      <c r="F331" s="173">
        <v>6.4000000000000003E-3</v>
      </c>
      <c r="G331" s="129">
        <v>9424</v>
      </c>
      <c r="H331" s="129">
        <f t="shared" si="7"/>
        <v>60.31</v>
      </c>
    </row>
    <row r="332" spans="1:8" x14ac:dyDescent="0.25">
      <c r="A332" s="7">
        <v>316</v>
      </c>
      <c r="B332" s="181"/>
      <c r="C332" s="173" t="s">
        <v>671</v>
      </c>
      <c r="D332" s="8" t="s">
        <v>672</v>
      </c>
      <c r="E332" s="2" t="s">
        <v>428</v>
      </c>
      <c r="F332" s="173">
        <v>5.6867000000000001</v>
      </c>
      <c r="G332" s="129">
        <v>10.57</v>
      </c>
      <c r="H332" s="129">
        <f t="shared" si="7"/>
        <v>60.11</v>
      </c>
    </row>
    <row r="333" spans="1:8" ht="25.5" customHeight="1" x14ac:dyDescent="0.25">
      <c r="A333" s="7">
        <v>317</v>
      </c>
      <c r="B333" s="181"/>
      <c r="C333" s="173" t="s">
        <v>673</v>
      </c>
      <c r="D333" s="8" t="s">
        <v>674</v>
      </c>
      <c r="E333" s="2" t="s">
        <v>257</v>
      </c>
      <c r="F333" s="173">
        <v>3</v>
      </c>
      <c r="G333" s="129">
        <v>18.88</v>
      </c>
      <c r="H333" s="129">
        <f t="shared" ref="H333:H396" si="8">ROUND(F333*G333,2)</f>
        <v>56.64</v>
      </c>
    </row>
    <row r="334" spans="1:8" ht="25.5" customHeight="1" x14ac:dyDescent="0.25">
      <c r="A334" s="7">
        <v>318</v>
      </c>
      <c r="B334" s="181"/>
      <c r="C334" s="173" t="s">
        <v>675</v>
      </c>
      <c r="D334" s="8" t="s">
        <v>676</v>
      </c>
      <c r="E334" s="2" t="s">
        <v>677</v>
      </c>
      <c r="F334" s="173">
        <v>0.8</v>
      </c>
      <c r="G334" s="129">
        <v>68</v>
      </c>
      <c r="H334" s="129">
        <f t="shared" si="8"/>
        <v>54.4</v>
      </c>
    </row>
    <row r="335" spans="1:8" ht="38.25" customHeight="1" x14ac:dyDescent="0.25">
      <c r="A335" s="7">
        <v>319</v>
      </c>
      <c r="B335" s="181"/>
      <c r="C335" s="173" t="s">
        <v>678</v>
      </c>
      <c r="D335" s="8" t="s">
        <v>679</v>
      </c>
      <c r="E335" s="2" t="s">
        <v>310</v>
      </c>
      <c r="F335" s="173">
        <v>1.44E-2</v>
      </c>
      <c r="G335" s="129">
        <v>3650</v>
      </c>
      <c r="H335" s="129">
        <f t="shared" si="8"/>
        <v>52.56</v>
      </c>
    </row>
    <row r="336" spans="1:8" x14ac:dyDescent="0.25">
      <c r="A336" s="7">
        <v>320</v>
      </c>
      <c r="B336" s="181"/>
      <c r="C336" s="173" t="s">
        <v>680</v>
      </c>
      <c r="D336" s="8" t="s">
        <v>681</v>
      </c>
      <c r="E336" s="2" t="s">
        <v>310</v>
      </c>
      <c r="F336" s="173">
        <v>1.67E-2</v>
      </c>
      <c r="G336" s="129">
        <v>3039.7</v>
      </c>
      <c r="H336" s="129">
        <f t="shared" si="8"/>
        <v>50.76</v>
      </c>
    </row>
    <row r="337" spans="1:8" ht="25.5" customHeight="1" x14ac:dyDescent="0.25">
      <c r="A337" s="7">
        <v>321</v>
      </c>
      <c r="B337" s="181"/>
      <c r="C337" s="173" t="s">
        <v>682</v>
      </c>
      <c r="D337" s="8" t="s">
        <v>683</v>
      </c>
      <c r="E337" s="2" t="s">
        <v>301</v>
      </c>
      <c r="F337" s="173">
        <v>8.0519999999999996</v>
      </c>
      <c r="G337" s="129">
        <v>6.2</v>
      </c>
      <c r="H337" s="129">
        <f t="shared" si="8"/>
        <v>49.92</v>
      </c>
    </row>
    <row r="338" spans="1:8" x14ac:dyDescent="0.25">
      <c r="A338" s="7">
        <v>322</v>
      </c>
      <c r="B338" s="181"/>
      <c r="C338" s="173" t="s">
        <v>684</v>
      </c>
      <c r="D338" s="8" t="s">
        <v>685</v>
      </c>
      <c r="E338" s="2" t="s">
        <v>257</v>
      </c>
      <c r="F338" s="173">
        <v>2</v>
      </c>
      <c r="G338" s="129">
        <v>24.49</v>
      </c>
      <c r="H338" s="129">
        <f t="shared" si="8"/>
        <v>48.98</v>
      </c>
    </row>
    <row r="339" spans="1:8" ht="38.25" customHeight="1" x14ac:dyDescent="0.25">
      <c r="A339" s="7">
        <v>323</v>
      </c>
      <c r="B339" s="181"/>
      <c r="C339" s="173" t="s">
        <v>686</v>
      </c>
      <c r="D339" s="8" t="s">
        <v>687</v>
      </c>
      <c r="E339" s="2" t="s">
        <v>310</v>
      </c>
      <c r="F339" s="173">
        <v>7.0000000000000001E-3</v>
      </c>
      <c r="G339" s="129">
        <v>6834.81</v>
      </c>
      <c r="H339" s="129">
        <f t="shared" si="8"/>
        <v>47.84</v>
      </c>
    </row>
    <row r="340" spans="1:8" ht="38.25" customHeight="1" x14ac:dyDescent="0.25">
      <c r="A340" s="7">
        <v>324</v>
      </c>
      <c r="B340" s="181"/>
      <c r="C340" s="173" t="s">
        <v>688</v>
      </c>
      <c r="D340" s="8" t="s">
        <v>689</v>
      </c>
      <c r="E340" s="2" t="s">
        <v>257</v>
      </c>
      <c r="F340" s="173">
        <v>2</v>
      </c>
      <c r="G340" s="129">
        <v>23</v>
      </c>
      <c r="H340" s="129">
        <f t="shared" si="8"/>
        <v>46</v>
      </c>
    </row>
    <row r="341" spans="1:8" x14ac:dyDescent="0.25">
      <c r="A341" s="7">
        <v>325</v>
      </c>
      <c r="B341" s="181"/>
      <c r="C341" s="173" t="s">
        <v>690</v>
      </c>
      <c r="D341" s="8" t="s">
        <v>691</v>
      </c>
      <c r="E341" s="2" t="s">
        <v>677</v>
      </c>
      <c r="F341" s="173">
        <v>0.2</v>
      </c>
      <c r="G341" s="129">
        <v>228</v>
      </c>
      <c r="H341" s="129">
        <f t="shared" si="8"/>
        <v>45.6</v>
      </c>
    </row>
    <row r="342" spans="1:8" x14ac:dyDescent="0.25">
      <c r="A342" s="7">
        <v>326</v>
      </c>
      <c r="B342" s="181"/>
      <c r="C342" s="173" t="s">
        <v>692</v>
      </c>
      <c r="D342" s="8" t="s">
        <v>693</v>
      </c>
      <c r="E342" s="2" t="s">
        <v>310</v>
      </c>
      <c r="F342" s="173">
        <v>5.7000000000000002E-3</v>
      </c>
      <c r="G342" s="129">
        <v>7826.9</v>
      </c>
      <c r="H342" s="129">
        <f t="shared" si="8"/>
        <v>44.61</v>
      </c>
    </row>
    <row r="343" spans="1:8" x14ac:dyDescent="0.25">
      <c r="A343" s="7">
        <v>327</v>
      </c>
      <c r="B343" s="181"/>
      <c r="C343" s="173" t="s">
        <v>694</v>
      </c>
      <c r="D343" s="8" t="s">
        <v>695</v>
      </c>
      <c r="E343" s="2" t="s">
        <v>301</v>
      </c>
      <c r="F343" s="173">
        <v>1.2430000000000001</v>
      </c>
      <c r="G343" s="129">
        <v>35.53</v>
      </c>
      <c r="H343" s="129">
        <f t="shared" si="8"/>
        <v>44.16</v>
      </c>
    </row>
    <row r="344" spans="1:8" x14ac:dyDescent="0.25">
      <c r="A344" s="7">
        <v>328</v>
      </c>
      <c r="B344" s="181"/>
      <c r="C344" s="173" t="s">
        <v>696</v>
      </c>
      <c r="D344" s="8" t="s">
        <v>697</v>
      </c>
      <c r="E344" s="2" t="s">
        <v>310</v>
      </c>
      <c r="F344" s="173">
        <v>3.3999999999999998E-3</v>
      </c>
      <c r="G344" s="129">
        <v>12650</v>
      </c>
      <c r="H344" s="129">
        <f t="shared" si="8"/>
        <v>43.01</v>
      </c>
    </row>
    <row r="345" spans="1:8" x14ac:dyDescent="0.25">
      <c r="A345" s="7">
        <v>329</v>
      </c>
      <c r="B345" s="181"/>
      <c r="C345" s="173" t="s">
        <v>698</v>
      </c>
      <c r="D345" s="8" t="s">
        <v>699</v>
      </c>
      <c r="E345" s="2" t="s">
        <v>315</v>
      </c>
      <c r="F345" s="173">
        <v>0.9</v>
      </c>
      <c r="G345" s="129">
        <v>46.61</v>
      </c>
      <c r="H345" s="129">
        <f t="shared" si="8"/>
        <v>41.95</v>
      </c>
    </row>
    <row r="346" spans="1:8" ht="51" customHeight="1" x14ac:dyDescent="0.25">
      <c r="A346" s="7">
        <v>330</v>
      </c>
      <c r="B346" s="181"/>
      <c r="C346" s="173" t="s">
        <v>700</v>
      </c>
      <c r="D346" s="8" t="s">
        <v>701</v>
      </c>
      <c r="E346" s="2" t="s">
        <v>315</v>
      </c>
      <c r="F346" s="173">
        <v>1</v>
      </c>
      <c r="G346" s="129">
        <v>41.88</v>
      </c>
      <c r="H346" s="129">
        <f t="shared" si="8"/>
        <v>41.88</v>
      </c>
    </row>
    <row r="347" spans="1:8" ht="25.5" customHeight="1" x14ac:dyDescent="0.25">
      <c r="A347" s="7">
        <v>331</v>
      </c>
      <c r="B347" s="181"/>
      <c r="C347" s="173" t="s">
        <v>702</v>
      </c>
      <c r="D347" s="8" t="s">
        <v>703</v>
      </c>
      <c r="E347" s="2" t="s">
        <v>310</v>
      </c>
      <c r="F347" s="173">
        <v>2.7000000000000001E-3</v>
      </c>
      <c r="G347" s="129">
        <v>15119</v>
      </c>
      <c r="H347" s="129">
        <f t="shared" si="8"/>
        <v>40.82</v>
      </c>
    </row>
    <row r="348" spans="1:8" ht="25.5" customHeight="1" x14ac:dyDescent="0.25">
      <c r="A348" s="7">
        <v>332</v>
      </c>
      <c r="B348" s="181"/>
      <c r="C348" s="173" t="s">
        <v>704</v>
      </c>
      <c r="D348" s="8" t="s">
        <v>705</v>
      </c>
      <c r="E348" s="2" t="s">
        <v>310</v>
      </c>
      <c r="F348" s="173">
        <v>3.3999999999999998E-3</v>
      </c>
      <c r="G348" s="129">
        <v>11978</v>
      </c>
      <c r="H348" s="129">
        <f t="shared" si="8"/>
        <v>40.729999999999997</v>
      </c>
    </row>
    <row r="349" spans="1:8" x14ac:dyDescent="0.25">
      <c r="A349" s="7">
        <v>333</v>
      </c>
      <c r="B349" s="181"/>
      <c r="C349" s="173" t="s">
        <v>706</v>
      </c>
      <c r="D349" s="8" t="s">
        <v>707</v>
      </c>
      <c r="E349" s="2" t="s">
        <v>450</v>
      </c>
      <c r="F349" s="173">
        <v>0.02</v>
      </c>
      <c r="G349" s="129">
        <v>1983</v>
      </c>
      <c r="H349" s="129">
        <f t="shared" si="8"/>
        <v>39.659999999999997</v>
      </c>
    </row>
    <row r="350" spans="1:8" x14ac:dyDescent="0.25">
      <c r="A350" s="7">
        <v>334</v>
      </c>
      <c r="B350" s="181"/>
      <c r="C350" s="173" t="s">
        <v>708</v>
      </c>
      <c r="D350" s="8" t="s">
        <v>709</v>
      </c>
      <c r="E350" s="2" t="s">
        <v>310</v>
      </c>
      <c r="F350" s="173">
        <v>1.9E-3</v>
      </c>
      <c r="G350" s="129">
        <v>20406</v>
      </c>
      <c r="H350" s="129">
        <f t="shared" si="8"/>
        <v>38.770000000000003</v>
      </c>
    </row>
    <row r="351" spans="1:8" x14ac:dyDescent="0.25">
      <c r="A351" s="7">
        <v>335</v>
      </c>
      <c r="B351" s="181"/>
      <c r="C351" s="173" t="s">
        <v>710</v>
      </c>
      <c r="D351" s="8" t="s">
        <v>711</v>
      </c>
      <c r="E351" s="2" t="s">
        <v>428</v>
      </c>
      <c r="F351" s="173">
        <v>5.3</v>
      </c>
      <c r="G351" s="129">
        <v>7.21</v>
      </c>
      <c r="H351" s="129">
        <f t="shared" si="8"/>
        <v>38.21</v>
      </c>
    </row>
    <row r="352" spans="1:8" ht="51" customHeight="1" x14ac:dyDescent="0.25">
      <c r="A352" s="7">
        <v>336</v>
      </c>
      <c r="B352" s="181"/>
      <c r="C352" s="173" t="s">
        <v>712</v>
      </c>
      <c r="D352" s="8" t="s">
        <v>713</v>
      </c>
      <c r="E352" s="2" t="s">
        <v>315</v>
      </c>
      <c r="F352" s="173">
        <v>1</v>
      </c>
      <c r="G352" s="129">
        <v>37.58</v>
      </c>
      <c r="H352" s="129">
        <f t="shared" si="8"/>
        <v>37.58</v>
      </c>
    </row>
    <row r="353" spans="1:8" x14ac:dyDescent="0.25">
      <c r="A353" s="7">
        <v>337</v>
      </c>
      <c r="B353" s="181"/>
      <c r="C353" s="173" t="s">
        <v>714</v>
      </c>
      <c r="D353" s="8" t="s">
        <v>715</v>
      </c>
      <c r="E353" s="2" t="s">
        <v>310</v>
      </c>
      <c r="F353" s="173">
        <v>2.52E-2</v>
      </c>
      <c r="G353" s="129">
        <v>1487.6</v>
      </c>
      <c r="H353" s="129">
        <f t="shared" si="8"/>
        <v>37.49</v>
      </c>
    </row>
    <row r="354" spans="1:8" ht="25.5" customHeight="1" x14ac:dyDescent="0.25">
      <c r="A354" s="7">
        <v>338</v>
      </c>
      <c r="B354" s="181"/>
      <c r="C354" s="173" t="s">
        <v>716</v>
      </c>
      <c r="D354" s="8" t="s">
        <v>717</v>
      </c>
      <c r="E354" s="2" t="s">
        <v>310</v>
      </c>
      <c r="F354" s="173">
        <v>2.3E-3</v>
      </c>
      <c r="G354" s="129">
        <v>15323</v>
      </c>
      <c r="H354" s="129">
        <f t="shared" si="8"/>
        <v>35.24</v>
      </c>
    </row>
    <row r="355" spans="1:8" ht="25.5" customHeight="1" x14ac:dyDescent="0.25">
      <c r="A355" s="7">
        <v>339</v>
      </c>
      <c r="B355" s="181"/>
      <c r="C355" s="173" t="s">
        <v>718</v>
      </c>
      <c r="D355" s="8" t="s">
        <v>719</v>
      </c>
      <c r="E355" s="2" t="s">
        <v>428</v>
      </c>
      <c r="F355" s="173">
        <v>2.2999999999999998</v>
      </c>
      <c r="G355" s="129">
        <v>15.14</v>
      </c>
      <c r="H355" s="129">
        <f t="shared" si="8"/>
        <v>34.82</v>
      </c>
    </row>
    <row r="356" spans="1:8" ht="51" customHeight="1" x14ac:dyDescent="0.25">
      <c r="A356" s="7">
        <v>340</v>
      </c>
      <c r="B356" s="181"/>
      <c r="C356" s="173" t="s">
        <v>720</v>
      </c>
      <c r="D356" s="8" t="s">
        <v>721</v>
      </c>
      <c r="E356" s="2" t="s">
        <v>315</v>
      </c>
      <c r="F356" s="173">
        <v>1</v>
      </c>
      <c r="G356" s="129">
        <v>34.78</v>
      </c>
      <c r="H356" s="129">
        <f t="shared" si="8"/>
        <v>34.78</v>
      </c>
    </row>
    <row r="357" spans="1:8" ht="25.5" customHeight="1" x14ac:dyDescent="0.25">
      <c r="A357" s="7">
        <v>341</v>
      </c>
      <c r="B357" s="181"/>
      <c r="C357" s="173" t="s">
        <v>722</v>
      </c>
      <c r="D357" s="8" t="s">
        <v>723</v>
      </c>
      <c r="E357" s="2" t="s">
        <v>298</v>
      </c>
      <c r="F357" s="173">
        <v>5.1999999999999998E-2</v>
      </c>
      <c r="G357" s="129">
        <v>665</v>
      </c>
      <c r="H357" s="129">
        <f t="shared" si="8"/>
        <v>34.58</v>
      </c>
    </row>
    <row r="358" spans="1:8" ht="25.5" customHeight="1" x14ac:dyDescent="0.25">
      <c r="A358" s="7">
        <v>342</v>
      </c>
      <c r="B358" s="181"/>
      <c r="C358" s="173" t="s">
        <v>724</v>
      </c>
      <c r="D358" s="8" t="s">
        <v>725</v>
      </c>
      <c r="E358" s="2" t="s">
        <v>310</v>
      </c>
      <c r="F358" s="173">
        <v>5.7999999999999996E-3</v>
      </c>
      <c r="G358" s="129">
        <v>5763</v>
      </c>
      <c r="H358" s="129">
        <f t="shared" si="8"/>
        <v>33.43</v>
      </c>
    </row>
    <row r="359" spans="1:8" x14ac:dyDescent="0.25">
      <c r="A359" s="7">
        <v>343</v>
      </c>
      <c r="B359" s="181"/>
      <c r="C359" s="173" t="s">
        <v>726</v>
      </c>
      <c r="D359" s="8" t="s">
        <v>727</v>
      </c>
      <c r="E359" s="2" t="s">
        <v>310</v>
      </c>
      <c r="F359" s="173">
        <v>3.7000000000000002E-3</v>
      </c>
      <c r="G359" s="129">
        <v>8475</v>
      </c>
      <c r="H359" s="129">
        <f t="shared" si="8"/>
        <v>31.36</v>
      </c>
    </row>
    <row r="360" spans="1:8" x14ac:dyDescent="0.25">
      <c r="A360" s="7">
        <v>344</v>
      </c>
      <c r="B360" s="181"/>
      <c r="C360" s="173" t="s">
        <v>728</v>
      </c>
      <c r="D360" s="8" t="s">
        <v>729</v>
      </c>
      <c r="E360" s="2" t="s">
        <v>310</v>
      </c>
      <c r="F360" s="173">
        <v>2.2200000000000001E-2</v>
      </c>
      <c r="G360" s="129">
        <v>1383.1</v>
      </c>
      <c r="H360" s="129">
        <f t="shared" si="8"/>
        <v>30.7</v>
      </c>
    </row>
    <row r="361" spans="1:8" x14ac:dyDescent="0.25">
      <c r="A361" s="7">
        <v>345</v>
      </c>
      <c r="B361" s="181"/>
      <c r="C361" s="173" t="s">
        <v>730</v>
      </c>
      <c r="D361" s="8" t="s">
        <v>731</v>
      </c>
      <c r="E361" s="2" t="s">
        <v>732</v>
      </c>
      <c r="F361" s="173">
        <v>76</v>
      </c>
      <c r="G361" s="129">
        <v>0.4</v>
      </c>
      <c r="H361" s="129">
        <f t="shared" si="8"/>
        <v>30.4</v>
      </c>
    </row>
    <row r="362" spans="1:8" x14ac:dyDescent="0.25">
      <c r="A362" s="7">
        <v>346</v>
      </c>
      <c r="B362" s="181"/>
      <c r="C362" s="173" t="s">
        <v>733</v>
      </c>
      <c r="D362" s="8" t="s">
        <v>734</v>
      </c>
      <c r="E362" s="2" t="s">
        <v>315</v>
      </c>
      <c r="F362" s="173">
        <v>4.6849999999999996</v>
      </c>
      <c r="G362" s="129">
        <v>6.38</v>
      </c>
      <c r="H362" s="129">
        <f t="shared" si="8"/>
        <v>29.89</v>
      </c>
    </row>
    <row r="363" spans="1:8" ht="25.5" customHeight="1" x14ac:dyDescent="0.25">
      <c r="A363" s="7">
        <v>347</v>
      </c>
      <c r="B363" s="181"/>
      <c r="C363" s="173" t="s">
        <v>735</v>
      </c>
      <c r="D363" s="8" t="s">
        <v>736</v>
      </c>
      <c r="E363" s="2" t="s">
        <v>301</v>
      </c>
      <c r="F363" s="173">
        <v>0.35</v>
      </c>
      <c r="G363" s="129">
        <v>84.25</v>
      </c>
      <c r="H363" s="129">
        <f t="shared" si="8"/>
        <v>29.49</v>
      </c>
    </row>
    <row r="364" spans="1:8" x14ac:dyDescent="0.25">
      <c r="A364" s="7">
        <v>348</v>
      </c>
      <c r="B364" s="181"/>
      <c r="C364" s="173" t="s">
        <v>737</v>
      </c>
      <c r="D364" s="8" t="s">
        <v>738</v>
      </c>
      <c r="E364" s="2" t="s">
        <v>310</v>
      </c>
      <c r="F364" s="173">
        <v>5.8999999999999999E-3</v>
      </c>
      <c r="G364" s="129">
        <v>4920</v>
      </c>
      <c r="H364" s="129">
        <f t="shared" si="8"/>
        <v>29.03</v>
      </c>
    </row>
    <row r="365" spans="1:8" ht="51" customHeight="1" x14ac:dyDescent="0.25">
      <c r="A365" s="7">
        <v>349</v>
      </c>
      <c r="B365" s="181"/>
      <c r="C365" s="173" t="s">
        <v>739</v>
      </c>
      <c r="D365" s="8" t="s">
        <v>740</v>
      </c>
      <c r="E365" s="2" t="s">
        <v>315</v>
      </c>
      <c r="F365" s="173">
        <v>0.6</v>
      </c>
      <c r="G365" s="129">
        <v>47.27</v>
      </c>
      <c r="H365" s="129">
        <f t="shared" si="8"/>
        <v>28.36</v>
      </c>
    </row>
    <row r="366" spans="1:8" x14ac:dyDescent="0.25">
      <c r="A366" s="7">
        <v>350</v>
      </c>
      <c r="B366" s="181"/>
      <c r="C366" s="173" t="s">
        <v>741</v>
      </c>
      <c r="D366" s="8" t="s">
        <v>742</v>
      </c>
      <c r="E366" s="2" t="s">
        <v>428</v>
      </c>
      <c r="F366" s="173">
        <v>0.99</v>
      </c>
      <c r="G366" s="129">
        <v>28.26</v>
      </c>
      <c r="H366" s="129">
        <f t="shared" si="8"/>
        <v>27.98</v>
      </c>
    </row>
    <row r="367" spans="1:8" ht="25.5" customHeight="1" x14ac:dyDescent="0.25">
      <c r="A367" s="7">
        <v>351</v>
      </c>
      <c r="B367" s="181"/>
      <c r="C367" s="173" t="s">
        <v>743</v>
      </c>
      <c r="D367" s="8" t="s">
        <v>744</v>
      </c>
      <c r="E367" s="2" t="s">
        <v>310</v>
      </c>
      <c r="F367" s="173">
        <v>4.7999999999999996E-3</v>
      </c>
      <c r="G367" s="129">
        <v>5500</v>
      </c>
      <c r="H367" s="129">
        <f t="shared" si="8"/>
        <v>26.4</v>
      </c>
    </row>
    <row r="368" spans="1:8" ht="25.5" customHeight="1" x14ac:dyDescent="0.25">
      <c r="A368" s="7">
        <v>352</v>
      </c>
      <c r="B368" s="181"/>
      <c r="C368" s="173" t="s">
        <v>745</v>
      </c>
      <c r="D368" s="8" t="s">
        <v>746</v>
      </c>
      <c r="E368" s="2" t="s">
        <v>298</v>
      </c>
      <c r="F368" s="173">
        <v>2.2499999999999999E-2</v>
      </c>
      <c r="G368" s="129">
        <v>1155</v>
      </c>
      <c r="H368" s="129">
        <f t="shared" si="8"/>
        <v>25.99</v>
      </c>
    </row>
    <row r="369" spans="1:8" x14ac:dyDescent="0.25">
      <c r="A369" s="7">
        <v>353</v>
      </c>
      <c r="B369" s="181"/>
      <c r="C369" s="173" t="s">
        <v>747</v>
      </c>
      <c r="D369" s="8" t="s">
        <v>748</v>
      </c>
      <c r="E369" s="2" t="s">
        <v>315</v>
      </c>
      <c r="F369" s="173">
        <v>8</v>
      </c>
      <c r="G369" s="129">
        <v>3.2</v>
      </c>
      <c r="H369" s="129">
        <f t="shared" si="8"/>
        <v>25.6</v>
      </c>
    </row>
    <row r="370" spans="1:8" x14ac:dyDescent="0.25">
      <c r="A370" s="7">
        <v>354</v>
      </c>
      <c r="B370" s="181"/>
      <c r="C370" s="173" t="s">
        <v>749</v>
      </c>
      <c r="D370" s="8" t="s">
        <v>750</v>
      </c>
      <c r="E370" s="2" t="s">
        <v>301</v>
      </c>
      <c r="F370" s="173">
        <v>2.3359000000000001</v>
      </c>
      <c r="G370" s="129">
        <v>10.199999999999999</v>
      </c>
      <c r="H370" s="129">
        <f t="shared" si="8"/>
        <v>23.83</v>
      </c>
    </row>
    <row r="371" spans="1:8" ht="25.5" customHeight="1" x14ac:dyDescent="0.25">
      <c r="A371" s="7">
        <v>355</v>
      </c>
      <c r="B371" s="181"/>
      <c r="C371" s="173" t="s">
        <v>751</v>
      </c>
      <c r="D371" s="8" t="s">
        <v>752</v>
      </c>
      <c r="E371" s="2" t="s">
        <v>406</v>
      </c>
      <c r="F371" s="173">
        <v>0.89100000000000001</v>
      </c>
      <c r="G371" s="129">
        <v>26.41</v>
      </c>
      <c r="H371" s="129">
        <f t="shared" si="8"/>
        <v>23.53</v>
      </c>
    </row>
    <row r="372" spans="1:8" x14ac:dyDescent="0.25">
      <c r="A372" s="7">
        <v>356</v>
      </c>
      <c r="B372" s="181"/>
      <c r="C372" s="173" t="s">
        <v>753</v>
      </c>
      <c r="D372" s="8" t="s">
        <v>754</v>
      </c>
      <c r="E372" s="2" t="s">
        <v>428</v>
      </c>
      <c r="F372" s="173">
        <v>3.6463999999999999</v>
      </c>
      <c r="G372" s="129">
        <v>6.09</v>
      </c>
      <c r="H372" s="129">
        <f t="shared" si="8"/>
        <v>22.21</v>
      </c>
    </row>
    <row r="373" spans="1:8" ht="25.5" customHeight="1" x14ac:dyDescent="0.25">
      <c r="A373" s="7">
        <v>357</v>
      </c>
      <c r="B373" s="181"/>
      <c r="C373" s="173" t="s">
        <v>755</v>
      </c>
      <c r="D373" s="8" t="s">
        <v>756</v>
      </c>
      <c r="E373" s="2" t="s">
        <v>310</v>
      </c>
      <c r="F373" s="173">
        <v>4.1000000000000003E-3</v>
      </c>
      <c r="G373" s="129">
        <v>5325</v>
      </c>
      <c r="H373" s="129">
        <f t="shared" si="8"/>
        <v>21.83</v>
      </c>
    </row>
    <row r="374" spans="1:8" ht="25.5" customHeight="1" x14ac:dyDescent="0.25">
      <c r="A374" s="7">
        <v>358</v>
      </c>
      <c r="B374" s="181"/>
      <c r="C374" s="173" t="s">
        <v>757</v>
      </c>
      <c r="D374" s="8" t="s">
        <v>758</v>
      </c>
      <c r="E374" s="2" t="s">
        <v>310</v>
      </c>
      <c r="F374" s="173">
        <v>2.2000000000000001E-3</v>
      </c>
      <c r="G374" s="129">
        <v>9680</v>
      </c>
      <c r="H374" s="129">
        <f t="shared" si="8"/>
        <v>21.3</v>
      </c>
    </row>
    <row r="375" spans="1:8" x14ac:dyDescent="0.25">
      <c r="A375" s="7">
        <v>359</v>
      </c>
      <c r="B375" s="181"/>
      <c r="C375" s="173" t="s">
        <v>759</v>
      </c>
      <c r="D375" s="8" t="s">
        <v>760</v>
      </c>
      <c r="E375" s="2" t="s">
        <v>761</v>
      </c>
      <c r="F375" s="173">
        <v>8.0500000000000002E-2</v>
      </c>
      <c r="G375" s="129">
        <v>253.8</v>
      </c>
      <c r="H375" s="129">
        <f t="shared" si="8"/>
        <v>20.43</v>
      </c>
    </row>
    <row r="376" spans="1:8" ht="25.5" customHeight="1" x14ac:dyDescent="0.25">
      <c r="A376" s="7">
        <v>360</v>
      </c>
      <c r="B376" s="181"/>
      <c r="C376" s="173" t="s">
        <v>762</v>
      </c>
      <c r="D376" s="8" t="s">
        <v>763</v>
      </c>
      <c r="E376" s="2" t="s">
        <v>298</v>
      </c>
      <c r="F376" s="173">
        <v>1.83E-2</v>
      </c>
      <c r="G376" s="129">
        <v>1100</v>
      </c>
      <c r="H376" s="129">
        <f t="shared" si="8"/>
        <v>20.13</v>
      </c>
    </row>
    <row r="377" spans="1:8" x14ac:dyDescent="0.25">
      <c r="A377" s="7">
        <v>361</v>
      </c>
      <c r="B377" s="181"/>
      <c r="C377" s="173" t="s">
        <v>764</v>
      </c>
      <c r="D377" s="8" t="s">
        <v>765</v>
      </c>
      <c r="E377" s="2" t="s">
        <v>428</v>
      </c>
      <c r="F377" s="173">
        <v>0.60399999999999998</v>
      </c>
      <c r="G377" s="129">
        <v>32.6</v>
      </c>
      <c r="H377" s="129">
        <f t="shared" si="8"/>
        <v>19.690000000000001</v>
      </c>
    </row>
    <row r="378" spans="1:8" x14ac:dyDescent="0.25">
      <c r="A378" s="7">
        <v>362</v>
      </c>
      <c r="B378" s="181"/>
      <c r="C378" s="173" t="s">
        <v>766</v>
      </c>
      <c r="D378" s="8" t="s">
        <v>767</v>
      </c>
      <c r="E378" s="2" t="s">
        <v>310</v>
      </c>
      <c r="F378" s="173">
        <v>2E-3</v>
      </c>
      <c r="G378" s="129">
        <v>9420</v>
      </c>
      <c r="H378" s="129">
        <f t="shared" si="8"/>
        <v>18.84</v>
      </c>
    </row>
    <row r="379" spans="1:8" x14ac:dyDescent="0.25">
      <c r="A379" s="7">
        <v>363</v>
      </c>
      <c r="B379" s="181"/>
      <c r="C379" s="173" t="s">
        <v>768</v>
      </c>
      <c r="D379" s="8" t="s">
        <v>769</v>
      </c>
      <c r="E379" s="2" t="s">
        <v>310</v>
      </c>
      <c r="F379" s="173">
        <v>1.1999999999999999E-3</v>
      </c>
      <c r="G379" s="129">
        <v>15620</v>
      </c>
      <c r="H379" s="129">
        <f t="shared" si="8"/>
        <v>18.739999999999998</v>
      </c>
    </row>
    <row r="380" spans="1:8" x14ac:dyDescent="0.25">
      <c r="A380" s="7">
        <v>364</v>
      </c>
      <c r="B380" s="181"/>
      <c r="C380" s="173" t="s">
        <v>770</v>
      </c>
      <c r="D380" s="8" t="s">
        <v>771</v>
      </c>
      <c r="E380" s="2" t="s">
        <v>346</v>
      </c>
      <c r="F380" s="173">
        <v>0.28889999999999999</v>
      </c>
      <c r="G380" s="129">
        <v>64.099999999999994</v>
      </c>
      <c r="H380" s="129">
        <f t="shared" si="8"/>
        <v>18.52</v>
      </c>
    </row>
    <row r="381" spans="1:8" ht="25.5" customHeight="1" x14ac:dyDescent="0.25">
      <c r="A381" s="7">
        <v>365</v>
      </c>
      <c r="B381" s="181"/>
      <c r="C381" s="173" t="s">
        <v>772</v>
      </c>
      <c r="D381" s="8" t="s">
        <v>773</v>
      </c>
      <c r="E381" s="2" t="s">
        <v>310</v>
      </c>
      <c r="F381" s="173">
        <v>4.1000000000000003E-3</v>
      </c>
      <c r="G381" s="129">
        <v>4455.2</v>
      </c>
      <c r="H381" s="129">
        <f t="shared" si="8"/>
        <v>18.27</v>
      </c>
    </row>
    <row r="382" spans="1:8" x14ac:dyDescent="0.25">
      <c r="A382" s="7">
        <v>366</v>
      </c>
      <c r="B382" s="181"/>
      <c r="C382" s="173" t="s">
        <v>774</v>
      </c>
      <c r="D382" s="8" t="s">
        <v>775</v>
      </c>
      <c r="E382" s="2" t="s">
        <v>298</v>
      </c>
      <c r="F382" s="173">
        <v>0.47260000000000002</v>
      </c>
      <c r="G382" s="129">
        <v>38.51</v>
      </c>
      <c r="H382" s="129">
        <f t="shared" si="8"/>
        <v>18.2</v>
      </c>
    </row>
    <row r="383" spans="1:8" ht="38.25" customHeight="1" x14ac:dyDescent="0.25">
      <c r="A383" s="7">
        <v>367</v>
      </c>
      <c r="B383" s="181"/>
      <c r="C383" s="173" t="s">
        <v>776</v>
      </c>
      <c r="D383" s="8" t="s">
        <v>777</v>
      </c>
      <c r="E383" s="2" t="s">
        <v>310</v>
      </c>
      <c r="F383" s="173">
        <v>5.1199999999999998E-4</v>
      </c>
      <c r="G383" s="129">
        <v>35011</v>
      </c>
      <c r="H383" s="129">
        <f t="shared" si="8"/>
        <v>17.93</v>
      </c>
    </row>
    <row r="384" spans="1:8" ht="25.5" customHeight="1" x14ac:dyDescent="0.25">
      <c r="A384" s="7">
        <v>368</v>
      </c>
      <c r="B384" s="181"/>
      <c r="C384" s="173" t="s">
        <v>269</v>
      </c>
      <c r="D384" s="8" t="s">
        <v>778</v>
      </c>
      <c r="E384" s="2" t="s">
        <v>298</v>
      </c>
      <c r="F384" s="173">
        <v>1.6319999999999999</v>
      </c>
      <c r="G384" s="129">
        <v>10.83</v>
      </c>
      <c r="H384" s="129">
        <f t="shared" si="8"/>
        <v>17.670000000000002</v>
      </c>
    </row>
    <row r="385" spans="1:8" x14ac:dyDescent="0.25">
      <c r="A385" s="7">
        <v>369</v>
      </c>
      <c r="B385" s="181"/>
      <c r="C385" s="173" t="s">
        <v>779</v>
      </c>
      <c r="D385" s="8" t="s">
        <v>780</v>
      </c>
      <c r="E385" s="2" t="s">
        <v>310</v>
      </c>
      <c r="F385" s="173">
        <v>1.6999999999999999E-3</v>
      </c>
      <c r="G385" s="129">
        <v>10362</v>
      </c>
      <c r="H385" s="129">
        <f t="shared" si="8"/>
        <v>17.62</v>
      </c>
    </row>
    <row r="386" spans="1:8" x14ac:dyDescent="0.25">
      <c r="A386" s="7">
        <v>370</v>
      </c>
      <c r="B386" s="181"/>
      <c r="C386" s="173" t="s">
        <v>781</v>
      </c>
      <c r="D386" s="8" t="s">
        <v>782</v>
      </c>
      <c r="E386" s="2" t="s">
        <v>310</v>
      </c>
      <c r="F386" s="173">
        <v>1.5E-3</v>
      </c>
      <c r="G386" s="129">
        <v>11447.45</v>
      </c>
      <c r="H386" s="129">
        <f t="shared" si="8"/>
        <v>17.170000000000002</v>
      </c>
    </row>
    <row r="387" spans="1:8" x14ac:dyDescent="0.25">
      <c r="A387" s="7">
        <v>371</v>
      </c>
      <c r="B387" s="181"/>
      <c r="C387" s="173" t="s">
        <v>783</v>
      </c>
      <c r="D387" s="8" t="s">
        <v>784</v>
      </c>
      <c r="E387" s="2" t="s">
        <v>428</v>
      </c>
      <c r="F387" s="173">
        <v>1</v>
      </c>
      <c r="G387" s="129">
        <v>16.66</v>
      </c>
      <c r="H387" s="129">
        <f t="shared" si="8"/>
        <v>16.66</v>
      </c>
    </row>
    <row r="388" spans="1:8" ht="25.5" customHeight="1" x14ac:dyDescent="0.25">
      <c r="A388" s="7">
        <v>372</v>
      </c>
      <c r="B388" s="181"/>
      <c r="C388" s="173" t="s">
        <v>785</v>
      </c>
      <c r="D388" s="8" t="s">
        <v>786</v>
      </c>
      <c r="E388" s="2" t="s">
        <v>310</v>
      </c>
      <c r="F388" s="173">
        <v>2E-3</v>
      </c>
      <c r="G388" s="129">
        <v>8136</v>
      </c>
      <c r="H388" s="129">
        <f t="shared" si="8"/>
        <v>16.27</v>
      </c>
    </row>
    <row r="389" spans="1:8" x14ac:dyDescent="0.25">
      <c r="A389" s="7">
        <v>373</v>
      </c>
      <c r="B389" s="181"/>
      <c r="C389" s="173" t="s">
        <v>787</v>
      </c>
      <c r="D389" s="8" t="s">
        <v>788</v>
      </c>
      <c r="E389" s="2" t="s">
        <v>428</v>
      </c>
      <c r="F389" s="173">
        <v>1.8</v>
      </c>
      <c r="G389" s="129">
        <v>9.0399999999999991</v>
      </c>
      <c r="H389" s="129">
        <f t="shared" si="8"/>
        <v>16.27</v>
      </c>
    </row>
    <row r="390" spans="1:8" x14ac:dyDescent="0.25">
      <c r="A390" s="7">
        <v>374</v>
      </c>
      <c r="B390" s="181"/>
      <c r="C390" s="173" t="s">
        <v>789</v>
      </c>
      <c r="D390" s="8" t="s">
        <v>790</v>
      </c>
      <c r="E390" s="2" t="s">
        <v>310</v>
      </c>
      <c r="F390" s="173">
        <v>8.9999999999999998E-4</v>
      </c>
      <c r="G390" s="129">
        <v>17796.96</v>
      </c>
      <c r="H390" s="129">
        <f t="shared" si="8"/>
        <v>16.02</v>
      </c>
    </row>
    <row r="391" spans="1:8" x14ac:dyDescent="0.25">
      <c r="A391" s="7">
        <v>375</v>
      </c>
      <c r="B391" s="181"/>
      <c r="C391" s="173" t="s">
        <v>791</v>
      </c>
      <c r="D391" s="8" t="s">
        <v>792</v>
      </c>
      <c r="E391" s="2" t="s">
        <v>793</v>
      </c>
      <c r="F391" s="173">
        <v>0.13350000000000001</v>
      </c>
      <c r="G391" s="129">
        <v>120</v>
      </c>
      <c r="H391" s="129">
        <f t="shared" si="8"/>
        <v>16.02</v>
      </c>
    </row>
    <row r="392" spans="1:8" ht="25.5" customHeight="1" x14ac:dyDescent="0.25">
      <c r="A392" s="7">
        <v>376</v>
      </c>
      <c r="B392" s="181"/>
      <c r="C392" s="173" t="s">
        <v>794</v>
      </c>
      <c r="D392" s="8" t="s">
        <v>795</v>
      </c>
      <c r="E392" s="2" t="s">
        <v>310</v>
      </c>
      <c r="F392" s="173">
        <v>6.9999999999999999E-4</v>
      </c>
      <c r="G392" s="129">
        <v>22558</v>
      </c>
      <c r="H392" s="129">
        <f t="shared" si="8"/>
        <v>15.79</v>
      </c>
    </row>
    <row r="393" spans="1:8" ht="25.5" customHeight="1" x14ac:dyDescent="0.25">
      <c r="A393" s="7">
        <v>377</v>
      </c>
      <c r="B393" s="181"/>
      <c r="C393" s="173" t="s">
        <v>796</v>
      </c>
      <c r="D393" s="8" t="s">
        <v>797</v>
      </c>
      <c r="E393" s="2" t="s">
        <v>428</v>
      </c>
      <c r="F393" s="173">
        <v>0.48060000000000003</v>
      </c>
      <c r="G393" s="129">
        <v>30.4</v>
      </c>
      <c r="H393" s="129">
        <f t="shared" si="8"/>
        <v>14.61</v>
      </c>
    </row>
    <row r="394" spans="1:8" ht="25.5" customHeight="1" x14ac:dyDescent="0.25">
      <c r="A394" s="7">
        <v>378</v>
      </c>
      <c r="B394" s="181"/>
      <c r="C394" s="173" t="s">
        <v>798</v>
      </c>
      <c r="D394" s="8" t="s">
        <v>799</v>
      </c>
      <c r="E394" s="2" t="s">
        <v>298</v>
      </c>
      <c r="F394" s="173">
        <v>1.37E-2</v>
      </c>
      <c r="G394" s="129">
        <v>1056</v>
      </c>
      <c r="H394" s="129">
        <f t="shared" si="8"/>
        <v>14.47</v>
      </c>
    </row>
    <row r="395" spans="1:8" ht="25.5" customHeight="1" x14ac:dyDescent="0.25">
      <c r="A395" s="7">
        <v>379</v>
      </c>
      <c r="B395" s="181"/>
      <c r="C395" s="173" t="s">
        <v>800</v>
      </c>
      <c r="D395" s="8" t="s">
        <v>801</v>
      </c>
      <c r="E395" s="2" t="s">
        <v>428</v>
      </c>
      <c r="F395" s="173">
        <v>0.55779999999999996</v>
      </c>
      <c r="G395" s="129">
        <v>25.76</v>
      </c>
      <c r="H395" s="129">
        <f t="shared" si="8"/>
        <v>14.37</v>
      </c>
    </row>
    <row r="396" spans="1:8" x14ac:dyDescent="0.25">
      <c r="A396" s="7">
        <v>380</v>
      </c>
      <c r="B396" s="181"/>
      <c r="C396" s="173" t="s">
        <v>802</v>
      </c>
      <c r="D396" s="8" t="s">
        <v>803</v>
      </c>
      <c r="E396" s="2" t="s">
        <v>310</v>
      </c>
      <c r="F396" s="173">
        <v>8.0000000000000004E-4</v>
      </c>
      <c r="G396" s="129">
        <v>17183</v>
      </c>
      <c r="H396" s="129">
        <f t="shared" si="8"/>
        <v>13.75</v>
      </c>
    </row>
    <row r="397" spans="1:8" x14ac:dyDescent="0.25">
      <c r="A397" s="7">
        <v>381</v>
      </c>
      <c r="B397" s="181"/>
      <c r="C397" s="173" t="s">
        <v>804</v>
      </c>
      <c r="D397" s="8" t="s">
        <v>805</v>
      </c>
      <c r="E397" s="2" t="s">
        <v>310</v>
      </c>
      <c r="F397" s="173">
        <v>1.1999999999999999E-3</v>
      </c>
      <c r="G397" s="129">
        <v>11224</v>
      </c>
      <c r="H397" s="129">
        <f t="shared" ref="H397:H460" si="9">ROUND(F397*G397,2)</f>
        <v>13.47</v>
      </c>
    </row>
    <row r="398" spans="1:8" x14ac:dyDescent="0.25">
      <c r="A398" s="7">
        <v>382</v>
      </c>
      <c r="B398" s="181"/>
      <c r="C398" s="173" t="s">
        <v>806</v>
      </c>
      <c r="D398" s="8" t="s">
        <v>807</v>
      </c>
      <c r="E398" s="2" t="s">
        <v>450</v>
      </c>
      <c r="F398" s="173">
        <v>0.1356</v>
      </c>
      <c r="G398" s="129">
        <v>86</v>
      </c>
      <c r="H398" s="129">
        <f t="shared" si="9"/>
        <v>11.66</v>
      </c>
    </row>
    <row r="399" spans="1:8" x14ac:dyDescent="0.25">
      <c r="A399" s="7">
        <v>383</v>
      </c>
      <c r="B399" s="181"/>
      <c r="C399" s="173" t="s">
        <v>808</v>
      </c>
      <c r="D399" s="8" t="s">
        <v>809</v>
      </c>
      <c r="E399" s="2" t="s">
        <v>298</v>
      </c>
      <c r="F399" s="173">
        <v>0.21</v>
      </c>
      <c r="G399" s="129">
        <v>55.26</v>
      </c>
      <c r="H399" s="129">
        <f t="shared" si="9"/>
        <v>11.6</v>
      </c>
    </row>
    <row r="400" spans="1:8" x14ac:dyDescent="0.25">
      <c r="A400" s="7">
        <v>384</v>
      </c>
      <c r="B400" s="181"/>
      <c r="C400" s="173" t="s">
        <v>810</v>
      </c>
      <c r="D400" s="8" t="s">
        <v>811</v>
      </c>
      <c r="E400" s="2" t="s">
        <v>677</v>
      </c>
      <c r="F400" s="173">
        <v>0.16</v>
      </c>
      <c r="G400" s="129">
        <v>72</v>
      </c>
      <c r="H400" s="129">
        <f t="shared" si="9"/>
        <v>11.52</v>
      </c>
    </row>
    <row r="401" spans="1:8" x14ac:dyDescent="0.25">
      <c r="A401" s="7">
        <v>385</v>
      </c>
      <c r="B401" s="181"/>
      <c r="C401" s="173" t="s">
        <v>812</v>
      </c>
      <c r="D401" s="8" t="s">
        <v>813</v>
      </c>
      <c r="E401" s="2" t="s">
        <v>301</v>
      </c>
      <c r="F401" s="173">
        <v>0.30599999999999999</v>
      </c>
      <c r="G401" s="129">
        <v>37.43</v>
      </c>
      <c r="H401" s="129">
        <f t="shared" si="9"/>
        <v>11.45</v>
      </c>
    </row>
    <row r="402" spans="1:8" x14ac:dyDescent="0.25">
      <c r="A402" s="7">
        <v>386</v>
      </c>
      <c r="B402" s="181"/>
      <c r="C402" s="173" t="s">
        <v>814</v>
      </c>
      <c r="D402" s="8" t="s">
        <v>815</v>
      </c>
      <c r="E402" s="2" t="s">
        <v>310</v>
      </c>
      <c r="F402" s="173">
        <v>2.9999999999999997E-4</v>
      </c>
      <c r="G402" s="129">
        <v>37900</v>
      </c>
      <c r="H402" s="129">
        <f t="shared" si="9"/>
        <v>11.37</v>
      </c>
    </row>
    <row r="403" spans="1:8" x14ac:dyDescent="0.25">
      <c r="A403" s="7">
        <v>387</v>
      </c>
      <c r="B403" s="181"/>
      <c r="C403" s="173" t="s">
        <v>816</v>
      </c>
      <c r="D403" s="8" t="s">
        <v>817</v>
      </c>
      <c r="E403" s="2" t="s">
        <v>428</v>
      </c>
      <c r="F403" s="173">
        <v>0.30220000000000002</v>
      </c>
      <c r="G403" s="129">
        <v>37.29</v>
      </c>
      <c r="H403" s="129">
        <f t="shared" si="9"/>
        <v>11.27</v>
      </c>
    </row>
    <row r="404" spans="1:8" x14ac:dyDescent="0.25">
      <c r="A404" s="7">
        <v>388</v>
      </c>
      <c r="B404" s="181"/>
      <c r="C404" s="173" t="s">
        <v>818</v>
      </c>
      <c r="D404" s="8" t="s">
        <v>819</v>
      </c>
      <c r="E404" s="2" t="s">
        <v>310</v>
      </c>
      <c r="F404" s="173">
        <v>5.0000000000000001E-4</v>
      </c>
      <c r="G404" s="129">
        <v>22050</v>
      </c>
      <c r="H404" s="129">
        <f t="shared" si="9"/>
        <v>11.03</v>
      </c>
    </row>
    <row r="405" spans="1:8" ht="51" customHeight="1" x14ac:dyDescent="0.25">
      <c r="A405" s="7">
        <v>389</v>
      </c>
      <c r="B405" s="181"/>
      <c r="C405" s="173" t="s">
        <v>820</v>
      </c>
      <c r="D405" s="8" t="s">
        <v>821</v>
      </c>
      <c r="E405" s="2" t="s">
        <v>310</v>
      </c>
      <c r="F405" s="173">
        <v>1.4E-3</v>
      </c>
      <c r="G405" s="129">
        <v>7712</v>
      </c>
      <c r="H405" s="129">
        <f t="shared" si="9"/>
        <v>10.8</v>
      </c>
    </row>
    <row r="406" spans="1:8" x14ac:dyDescent="0.25">
      <c r="A406" s="7">
        <v>390</v>
      </c>
      <c r="B406" s="181"/>
      <c r="C406" s="173" t="s">
        <v>822</v>
      </c>
      <c r="D406" s="8" t="s">
        <v>823</v>
      </c>
      <c r="E406" s="2" t="s">
        <v>310</v>
      </c>
      <c r="F406" s="173">
        <v>1.8E-3</v>
      </c>
      <c r="G406" s="129">
        <v>5989</v>
      </c>
      <c r="H406" s="129">
        <f t="shared" si="9"/>
        <v>10.78</v>
      </c>
    </row>
    <row r="407" spans="1:8" ht="25.5" customHeight="1" x14ac:dyDescent="0.25">
      <c r="A407" s="7">
        <v>391</v>
      </c>
      <c r="B407" s="181"/>
      <c r="C407" s="173" t="s">
        <v>824</v>
      </c>
      <c r="D407" s="8" t="s">
        <v>825</v>
      </c>
      <c r="E407" s="2" t="s">
        <v>428</v>
      </c>
      <c r="F407" s="173">
        <v>0.40300000000000002</v>
      </c>
      <c r="G407" s="129">
        <v>26.32</v>
      </c>
      <c r="H407" s="129">
        <f t="shared" si="9"/>
        <v>10.61</v>
      </c>
    </row>
    <row r="408" spans="1:8" x14ac:dyDescent="0.25">
      <c r="A408" s="7">
        <v>392</v>
      </c>
      <c r="B408" s="181"/>
      <c r="C408" s="173" t="s">
        <v>826</v>
      </c>
      <c r="D408" s="8" t="s">
        <v>827</v>
      </c>
      <c r="E408" s="2" t="s">
        <v>677</v>
      </c>
      <c r="F408" s="173">
        <v>0.224</v>
      </c>
      <c r="G408" s="129">
        <v>39</v>
      </c>
      <c r="H408" s="129">
        <f t="shared" si="9"/>
        <v>8.74</v>
      </c>
    </row>
    <row r="409" spans="1:8" ht="25.5" customHeight="1" x14ac:dyDescent="0.25">
      <c r="A409" s="7">
        <v>393</v>
      </c>
      <c r="B409" s="181"/>
      <c r="C409" s="173" t="s">
        <v>828</v>
      </c>
      <c r="D409" s="8" t="s">
        <v>829</v>
      </c>
      <c r="E409" s="2" t="s">
        <v>310</v>
      </c>
      <c r="F409" s="173">
        <v>2.9999999999999997E-4</v>
      </c>
      <c r="G409" s="129">
        <v>26499</v>
      </c>
      <c r="H409" s="129">
        <f t="shared" si="9"/>
        <v>7.95</v>
      </c>
    </row>
    <row r="410" spans="1:8" x14ac:dyDescent="0.25">
      <c r="A410" s="7">
        <v>394</v>
      </c>
      <c r="B410" s="181"/>
      <c r="C410" s="173" t="s">
        <v>830</v>
      </c>
      <c r="D410" s="8" t="s">
        <v>831</v>
      </c>
      <c r="E410" s="2" t="s">
        <v>310</v>
      </c>
      <c r="F410" s="173">
        <v>4.0000000000000002E-4</v>
      </c>
      <c r="G410" s="129">
        <v>19800</v>
      </c>
      <c r="H410" s="129">
        <f t="shared" si="9"/>
        <v>7.92</v>
      </c>
    </row>
    <row r="411" spans="1:8" x14ac:dyDescent="0.25">
      <c r="A411" s="7">
        <v>395</v>
      </c>
      <c r="B411" s="181"/>
      <c r="C411" s="173" t="s">
        <v>832</v>
      </c>
      <c r="D411" s="8" t="s">
        <v>833</v>
      </c>
      <c r="E411" s="2" t="s">
        <v>428</v>
      </c>
      <c r="F411" s="173">
        <v>0.16950000000000001</v>
      </c>
      <c r="G411" s="129">
        <v>44.97</v>
      </c>
      <c r="H411" s="129">
        <f t="shared" si="9"/>
        <v>7.62</v>
      </c>
    </row>
    <row r="412" spans="1:8" x14ac:dyDescent="0.25">
      <c r="A412" s="7">
        <v>396</v>
      </c>
      <c r="B412" s="181"/>
      <c r="C412" s="173" t="s">
        <v>834</v>
      </c>
      <c r="D412" s="8" t="s">
        <v>835</v>
      </c>
      <c r="E412" s="2" t="s">
        <v>315</v>
      </c>
      <c r="F412" s="173">
        <v>0.95850000000000002</v>
      </c>
      <c r="G412" s="129">
        <v>7.95</v>
      </c>
      <c r="H412" s="129">
        <f t="shared" si="9"/>
        <v>7.62</v>
      </c>
    </row>
    <row r="413" spans="1:8" x14ac:dyDescent="0.25">
      <c r="A413" s="7">
        <v>397</v>
      </c>
      <c r="B413" s="181"/>
      <c r="C413" s="173" t="s">
        <v>836</v>
      </c>
      <c r="D413" s="8" t="s">
        <v>837</v>
      </c>
      <c r="E413" s="2" t="s">
        <v>310</v>
      </c>
      <c r="F413" s="173">
        <v>5.9999999999999995E-4</v>
      </c>
      <c r="G413" s="129">
        <v>12500</v>
      </c>
      <c r="H413" s="129">
        <f t="shared" si="9"/>
        <v>7.5</v>
      </c>
    </row>
    <row r="414" spans="1:8" x14ac:dyDescent="0.25">
      <c r="A414" s="7">
        <v>398</v>
      </c>
      <c r="B414" s="181"/>
      <c r="C414" s="173" t="s">
        <v>838</v>
      </c>
      <c r="D414" s="8" t="s">
        <v>839</v>
      </c>
      <c r="E414" s="2" t="s">
        <v>428</v>
      </c>
      <c r="F414" s="173">
        <v>3.9706999999999999</v>
      </c>
      <c r="G414" s="129">
        <v>1.82</v>
      </c>
      <c r="H414" s="129">
        <f t="shared" si="9"/>
        <v>7.23</v>
      </c>
    </row>
    <row r="415" spans="1:8" x14ac:dyDescent="0.25">
      <c r="A415" s="7">
        <v>399</v>
      </c>
      <c r="B415" s="181"/>
      <c r="C415" s="173" t="s">
        <v>840</v>
      </c>
      <c r="D415" s="8" t="s">
        <v>841</v>
      </c>
      <c r="E415" s="2" t="s">
        <v>450</v>
      </c>
      <c r="F415" s="173">
        <v>0.14399999999999999</v>
      </c>
      <c r="G415" s="129">
        <v>50</v>
      </c>
      <c r="H415" s="129">
        <f t="shared" si="9"/>
        <v>7.2</v>
      </c>
    </row>
    <row r="416" spans="1:8" x14ac:dyDescent="0.25">
      <c r="A416" s="7">
        <v>400</v>
      </c>
      <c r="B416" s="181"/>
      <c r="C416" s="173" t="s">
        <v>842</v>
      </c>
      <c r="D416" s="8" t="s">
        <v>843</v>
      </c>
      <c r="E416" s="2" t="s">
        <v>310</v>
      </c>
      <c r="F416" s="173">
        <v>1E-4</v>
      </c>
      <c r="G416" s="129">
        <v>70200</v>
      </c>
      <c r="H416" s="129">
        <f t="shared" si="9"/>
        <v>7.02</v>
      </c>
    </row>
    <row r="417" spans="1:8" x14ac:dyDescent="0.25">
      <c r="A417" s="7">
        <v>401</v>
      </c>
      <c r="B417" s="181"/>
      <c r="C417" s="173" t="s">
        <v>844</v>
      </c>
      <c r="D417" s="8" t="s">
        <v>845</v>
      </c>
      <c r="E417" s="2" t="s">
        <v>301</v>
      </c>
      <c r="F417" s="173">
        <v>0.121</v>
      </c>
      <c r="G417" s="129">
        <v>57.63</v>
      </c>
      <c r="H417" s="129">
        <f t="shared" si="9"/>
        <v>6.97</v>
      </c>
    </row>
    <row r="418" spans="1:8" ht="51" customHeight="1" x14ac:dyDescent="0.25">
      <c r="A418" s="7">
        <v>402</v>
      </c>
      <c r="B418" s="181"/>
      <c r="C418" s="173" t="s">
        <v>846</v>
      </c>
      <c r="D418" s="8" t="s">
        <v>847</v>
      </c>
      <c r="E418" s="2" t="s">
        <v>298</v>
      </c>
      <c r="F418" s="173">
        <v>6.4000000000000003E-3</v>
      </c>
      <c r="G418" s="129">
        <v>970.4</v>
      </c>
      <c r="H418" s="129">
        <f t="shared" si="9"/>
        <v>6.21</v>
      </c>
    </row>
    <row r="419" spans="1:8" x14ac:dyDescent="0.25">
      <c r="A419" s="7">
        <v>403</v>
      </c>
      <c r="B419" s="181"/>
      <c r="C419" s="173" t="s">
        <v>532</v>
      </c>
      <c r="D419" s="8" t="s">
        <v>848</v>
      </c>
      <c r="E419" s="2" t="s">
        <v>310</v>
      </c>
      <c r="F419" s="173">
        <v>5.9999999999999995E-4</v>
      </c>
      <c r="G419" s="129">
        <v>10315.01</v>
      </c>
      <c r="H419" s="129">
        <f t="shared" si="9"/>
        <v>6.19</v>
      </c>
    </row>
    <row r="420" spans="1:8" ht="38.25" customHeight="1" x14ac:dyDescent="0.25">
      <c r="A420" s="7">
        <v>404</v>
      </c>
      <c r="B420" s="181"/>
      <c r="C420" s="173" t="s">
        <v>849</v>
      </c>
      <c r="D420" s="8" t="s">
        <v>850</v>
      </c>
      <c r="E420" s="2" t="s">
        <v>315</v>
      </c>
      <c r="F420" s="173">
        <v>0.39</v>
      </c>
      <c r="G420" s="129">
        <v>15.33</v>
      </c>
      <c r="H420" s="129">
        <f t="shared" si="9"/>
        <v>5.98</v>
      </c>
    </row>
    <row r="421" spans="1:8" ht="25.5" customHeight="1" x14ac:dyDescent="0.25">
      <c r="A421" s="7">
        <v>405</v>
      </c>
      <c r="B421" s="181"/>
      <c r="C421" s="173" t="s">
        <v>851</v>
      </c>
      <c r="D421" s="8" t="s">
        <v>852</v>
      </c>
      <c r="E421" s="2" t="s">
        <v>428</v>
      </c>
      <c r="F421" s="173">
        <v>7.7600000000000002E-2</v>
      </c>
      <c r="G421" s="129">
        <v>68.05</v>
      </c>
      <c r="H421" s="129">
        <f t="shared" si="9"/>
        <v>5.28</v>
      </c>
    </row>
    <row r="422" spans="1:8" x14ac:dyDescent="0.25">
      <c r="A422" s="7">
        <v>406</v>
      </c>
      <c r="B422" s="181"/>
      <c r="C422" s="173" t="s">
        <v>853</v>
      </c>
      <c r="D422" s="8" t="s">
        <v>854</v>
      </c>
      <c r="E422" s="2" t="s">
        <v>310</v>
      </c>
      <c r="F422" s="173">
        <v>2.9999999999999997E-4</v>
      </c>
      <c r="G422" s="129">
        <v>16950</v>
      </c>
      <c r="H422" s="129">
        <f t="shared" si="9"/>
        <v>5.09</v>
      </c>
    </row>
    <row r="423" spans="1:8" ht="25.5" customHeight="1" x14ac:dyDescent="0.25">
      <c r="A423" s="7">
        <v>407</v>
      </c>
      <c r="B423" s="181"/>
      <c r="C423" s="173" t="s">
        <v>855</v>
      </c>
      <c r="D423" s="8" t="s">
        <v>856</v>
      </c>
      <c r="E423" s="2" t="s">
        <v>298</v>
      </c>
      <c r="F423" s="173">
        <v>8.3000000000000001E-3</v>
      </c>
      <c r="G423" s="129">
        <v>602</v>
      </c>
      <c r="H423" s="129">
        <f t="shared" si="9"/>
        <v>5</v>
      </c>
    </row>
    <row r="424" spans="1:8" x14ac:dyDescent="0.25">
      <c r="A424" s="7">
        <v>408</v>
      </c>
      <c r="B424" s="181"/>
      <c r="C424" s="173" t="s">
        <v>857</v>
      </c>
      <c r="D424" s="8" t="s">
        <v>858</v>
      </c>
      <c r="E424" s="2" t="s">
        <v>310</v>
      </c>
      <c r="F424" s="173">
        <v>2.0000000000000001E-4</v>
      </c>
      <c r="G424" s="129">
        <v>24553</v>
      </c>
      <c r="H424" s="129">
        <f t="shared" si="9"/>
        <v>4.91</v>
      </c>
    </row>
    <row r="425" spans="1:8" ht="25.5" customHeight="1" x14ac:dyDescent="0.25">
      <c r="A425" s="7">
        <v>409</v>
      </c>
      <c r="B425" s="181"/>
      <c r="C425" s="173" t="s">
        <v>859</v>
      </c>
      <c r="D425" s="8" t="s">
        <v>860</v>
      </c>
      <c r="E425" s="2" t="s">
        <v>677</v>
      </c>
      <c r="F425" s="173">
        <v>0.2</v>
      </c>
      <c r="G425" s="129">
        <v>24</v>
      </c>
      <c r="H425" s="129">
        <f t="shared" si="9"/>
        <v>4.8</v>
      </c>
    </row>
    <row r="426" spans="1:8" ht="25.5" customHeight="1" x14ac:dyDescent="0.25">
      <c r="A426" s="7">
        <v>410</v>
      </c>
      <c r="B426" s="181"/>
      <c r="C426" s="173" t="s">
        <v>861</v>
      </c>
      <c r="D426" s="8" t="s">
        <v>862</v>
      </c>
      <c r="E426" s="2" t="s">
        <v>298</v>
      </c>
      <c r="F426" s="173">
        <v>2.8E-3</v>
      </c>
      <c r="G426" s="129">
        <v>1700</v>
      </c>
      <c r="H426" s="129">
        <f t="shared" si="9"/>
        <v>4.76</v>
      </c>
    </row>
    <row r="427" spans="1:8" x14ac:dyDescent="0.25">
      <c r="A427" s="7">
        <v>411</v>
      </c>
      <c r="B427" s="181"/>
      <c r="C427" s="173" t="s">
        <v>863</v>
      </c>
      <c r="D427" s="8" t="s">
        <v>864</v>
      </c>
      <c r="E427" s="2" t="s">
        <v>310</v>
      </c>
      <c r="F427" s="173">
        <v>2.9999999999999997E-4</v>
      </c>
      <c r="G427" s="129">
        <v>12430</v>
      </c>
      <c r="H427" s="129">
        <f t="shared" si="9"/>
        <v>3.73</v>
      </c>
    </row>
    <row r="428" spans="1:8" x14ac:dyDescent="0.25">
      <c r="A428" s="7">
        <v>412</v>
      </c>
      <c r="B428" s="181"/>
      <c r="C428" s="173" t="s">
        <v>865</v>
      </c>
      <c r="D428" s="8" t="s">
        <v>866</v>
      </c>
      <c r="E428" s="2" t="s">
        <v>310</v>
      </c>
      <c r="F428" s="173">
        <v>4.0000000000000002E-4</v>
      </c>
      <c r="G428" s="129">
        <v>8475</v>
      </c>
      <c r="H428" s="129">
        <f t="shared" si="9"/>
        <v>3.39</v>
      </c>
    </row>
    <row r="429" spans="1:8" x14ac:dyDescent="0.25">
      <c r="A429" s="7">
        <v>413</v>
      </c>
      <c r="B429" s="181"/>
      <c r="C429" s="173" t="s">
        <v>867</v>
      </c>
      <c r="D429" s="8" t="s">
        <v>868</v>
      </c>
      <c r="E429" s="2" t="s">
        <v>677</v>
      </c>
      <c r="F429" s="173">
        <v>0.41310000000000002</v>
      </c>
      <c r="G429" s="129">
        <v>7.03</v>
      </c>
      <c r="H429" s="129">
        <f t="shared" si="9"/>
        <v>2.9</v>
      </c>
    </row>
    <row r="430" spans="1:8" x14ac:dyDescent="0.25">
      <c r="A430" s="7">
        <v>414</v>
      </c>
      <c r="B430" s="181"/>
      <c r="C430" s="173" t="s">
        <v>869</v>
      </c>
      <c r="D430" s="8" t="s">
        <v>870</v>
      </c>
      <c r="E430" s="2" t="s">
        <v>428</v>
      </c>
      <c r="F430" s="173">
        <v>2.12E-2</v>
      </c>
      <c r="G430" s="129">
        <v>133.05000000000001</v>
      </c>
      <c r="H430" s="129">
        <f t="shared" si="9"/>
        <v>2.82</v>
      </c>
    </row>
    <row r="431" spans="1:8" ht="25.5" customHeight="1" x14ac:dyDescent="0.25">
      <c r="A431" s="7">
        <v>415</v>
      </c>
      <c r="B431" s="181"/>
      <c r="C431" s="173" t="s">
        <v>871</v>
      </c>
      <c r="D431" s="8" t="s">
        <v>872</v>
      </c>
      <c r="E431" s="2" t="s">
        <v>298</v>
      </c>
      <c r="F431" s="173">
        <v>2.0999999999999999E-3</v>
      </c>
      <c r="G431" s="129">
        <v>1320</v>
      </c>
      <c r="H431" s="129">
        <f t="shared" si="9"/>
        <v>2.77</v>
      </c>
    </row>
    <row r="432" spans="1:8" x14ac:dyDescent="0.25">
      <c r="A432" s="7">
        <v>416</v>
      </c>
      <c r="B432" s="181"/>
      <c r="C432" s="173" t="s">
        <v>873</v>
      </c>
      <c r="D432" s="8" t="s">
        <v>874</v>
      </c>
      <c r="E432" s="2" t="s">
        <v>257</v>
      </c>
      <c r="F432" s="173">
        <v>10</v>
      </c>
      <c r="G432" s="129">
        <v>0.27</v>
      </c>
      <c r="H432" s="129">
        <f t="shared" si="9"/>
        <v>2.7</v>
      </c>
    </row>
    <row r="433" spans="1:8" ht="25.5" customHeight="1" x14ac:dyDescent="0.25">
      <c r="A433" s="7">
        <v>417</v>
      </c>
      <c r="B433" s="181"/>
      <c r="C433" s="173" t="s">
        <v>875</v>
      </c>
      <c r="D433" s="8" t="s">
        <v>876</v>
      </c>
      <c r="E433" s="2" t="s">
        <v>310</v>
      </c>
      <c r="F433" s="173">
        <v>4.0000000000000002E-4</v>
      </c>
      <c r="G433" s="129">
        <v>6508.75</v>
      </c>
      <c r="H433" s="129">
        <f t="shared" si="9"/>
        <v>2.6</v>
      </c>
    </row>
    <row r="434" spans="1:8" x14ac:dyDescent="0.25">
      <c r="A434" s="7">
        <v>418</v>
      </c>
      <c r="B434" s="181"/>
      <c r="C434" s="173" t="s">
        <v>877</v>
      </c>
      <c r="D434" s="8" t="s">
        <v>878</v>
      </c>
      <c r="E434" s="2" t="s">
        <v>310</v>
      </c>
      <c r="F434" s="173">
        <v>2.9999999999999997E-4</v>
      </c>
      <c r="G434" s="129">
        <v>8000</v>
      </c>
      <c r="H434" s="129">
        <f t="shared" si="9"/>
        <v>2.4</v>
      </c>
    </row>
    <row r="435" spans="1:8" x14ac:dyDescent="0.25">
      <c r="A435" s="7">
        <v>419</v>
      </c>
      <c r="B435" s="181"/>
      <c r="C435" s="173" t="s">
        <v>879</v>
      </c>
      <c r="D435" s="8" t="s">
        <v>880</v>
      </c>
      <c r="E435" s="2" t="s">
        <v>428</v>
      </c>
      <c r="F435" s="173">
        <v>6.1800000000000001E-2</v>
      </c>
      <c r="G435" s="129">
        <v>35.700000000000003</v>
      </c>
      <c r="H435" s="129">
        <f t="shared" si="9"/>
        <v>2.21</v>
      </c>
    </row>
    <row r="436" spans="1:8" ht="51" customHeight="1" x14ac:dyDescent="0.25">
      <c r="A436" s="7">
        <v>420</v>
      </c>
      <c r="B436" s="181"/>
      <c r="C436" s="173" t="s">
        <v>881</v>
      </c>
      <c r="D436" s="8" t="s">
        <v>882</v>
      </c>
      <c r="E436" s="2" t="s">
        <v>346</v>
      </c>
      <c r="F436" s="173">
        <v>4.2000000000000003E-2</v>
      </c>
      <c r="G436" s="129">
        <v>50.24</v>
      </c>
      <c r="H436" s="129">
        <f t="shared" si="9"/>
        <v>2.11</v>
      </c>
    </row>
    <row r="437" spans="1:8" x14ac:dyDescent="0.25">
      <c r="A437" s="7">
        <v>421</v>
      </c>
      <c r="B437" s="181"/>
      <c r="C437" s="173" t="s">
        <v>883</v>
      </c>
      <c r="D437" s="8" t="s">
        <v>884</v>
      </c>
      <c r="E437" s="2" t="s">
        <v>310</v>
      </c>
      <c r="F437" s="173">
        <v>2.0000000000000001E-4</v>
      </c>
      <c r="G437" s="129">
        <v>10208</v>
      </c>
      <c r="H437" s="129">
        <f t="shared" si="9"/>
        <v>2.04</v>
      </c>
    </row>
    <row r="438" spans="1:8" ht="25.5" customHeight="1" x14ac:dyDescent="0.25">
      <c r="A438" s="7">
        <v>422</v>
      </c>
      <c r="B438" s="181"/>
      <c r="C438" s="173" t="s">
        <v>757</v>
      </c>
      <c r="D438" s="8" t="s">
        <v>885</v>
      </c>
      <c r="E438" s="2" t="s">
        <v>310</v>
      </c>
      <c r="F438" s="173">
        <v>2.0000000000000001E-4</v>
      </c>
      <c r="G438" s="129">
        <v>9680</v>
      </c>
      <c r="H438" s="129">
        <f t="shared" si="9"/>
        <v>1.94</v>
      </c>
    </row>
    <row r="439" spans="1:8" x14ac:dyDescent="0.25">
      <c r="A439" s="7">
        <v>423</v>
      </c>
      <c r="B439" s="181"/>
      <c r="C439" s="173" t="s">
        <v>886</v>
      </c>
      <c r="D439" s="8" t="s">
        <v>887</v>
      </c>
      <c r="E439" s="2" t="s">
        <v>310</v>
      </c>
      <c r="F439" s="173">
        <v>2.0000000000000001E-4</v>
      </c>
      <c r="G439" s="129">
        <v>9550.01</v>
      </c>
      <c r="H439" s="129">
        <f t="shared" si="9"/>
        <v>1.91</v>
      </c>
    </row>
    <row r="440" spans="1:8" x14ac:dyDescent="0.25">
      <c r="A440" s="7">
        <v>424</v>
      </c>
      <c r="B440" s="181"/>
      <c r="C440" s="173" t="s">
        <v>888</v>
      </c>
      <c r="D440" s="8" t="s">
        <v>889</v>
      </c>
      <c r="E440" s="2" t="s">
        <v>298</v>
      </c>
      <c r="F440" s="173">
        <v>0.60060000000000002</v>
      </c>
      <c r="G440" s="129">
        <v>3.15</v>
      </c>
      <c r="H440" s="129">
        <f t="shared" si="9"/>
        <v>1.89</v>
      </c>
    </row>
    <row r="441" spans="1:8" x14ac:dyDescent="0.25">
      <c r="A441" s="7">
        <v>425</v>
      </c>
      <c r="B441" s="181"/>
      <c r="C441" s="173" t="s">
        <v>890</v>
      </c>
      <c r="D441" s="8" t="s">
        <v>891</v>
      </c>
      <c r="E441" s="2" t="s">
        <v>310</v>
      </c>
      <c r="F441" s="173">
        <v>2.0000000000000001E-4</v>
      </c>
      <c r="G441" s="129">
        <v>8814</v>
      </c>
      <c r="H441" s="129">
        <f t="shared" si="9"/>
        <v>1.76</v>
      </c>
    </row>
    <row r="442" spans="1:8" ht="25.5" customHeight="1" x14ac:dyDescent="0.25">
      <c r="A442" s="7">
        <v>426</v>
      </c>
      <c r="B442" s="181"/>
      <c r="C442" s="173" t="s">
        <v>892</v>
      </c>
      <c r="D442" s="8" t="s">
        <v>893</v>
      </c>
      <c r="E442" s="2" t="s">
        <v>298</v>
      </c>
      <c r="F442" s="173">
        <v>3.0000000000000001E-3</v>
      </c>
      <c r="G442" s="129">
        <v>558.33000000000004</v>
      </c>
      <c r="H442" s="129">
        <f t="shared" si="9"/>
        <v>1.67</v>
      </c>
    </row>
    <row r="443" spans="1:8" x14ac:dyDescent="0.25">
      <c r="A443" s="7">
        <v>427</v>
      </c>
      <c r="B443" s="181"/>
      <c r="C443" s="173" t="s">
        <v>894</v>
      </c>
      <c r="D443" s="8" t="s">
        <v>895</v>
      </c>
      <c r="E443" s="2" t="s">
        <v>310</v>
      </c>
      <c r="F443" s="173">
        <v>5.0000000000000001E-4</v>
      </c>
      <c r="G443" s="129">
        <v>3219.2</v>
      </c>
      <c r="H443" s="129">
        <f t="shared" si="9"/>
        <v>1.61</v>
      </c>
    </row>
    <row r="444" spans="1:8" x14ac:dyDescent="0.25">
      <c r="A444" s="7">
        <v>428</v>
      </c>
      <c r="B444" s="181"/>
      <c r="C444" s="173" t="s">
        <v>896</v>
      </c>
      <c r="D444" s="8" t="s">
        <v>897</v>
      </c>
      <c r="E444" s="2" t="s">
        <v>310</v>
      </c>
      <c r="F444" s="173">
        <v>2.0999999999999999E-3</v>
      </c>
      <c r="G444" s="129">
        <v>734.5</v>
      </c>
      <c r="H444" s="129">
        <f t="shared" si="9"/>
        <v>1.54</v>
      </c>
    </row>
    <row r="445" spans="1:8" x14ac:dyDescent="0.25">
      <c r="A445" s="7">
        <v>429</v>
      </c>
      <c r="B445" s="181"/>
      <c r="C445" s="173" t="s">
        <v>898</v>
      </c>
      <c r="D445" s="8" t="s">
        <v>899</v>
      </c>
      <c r="E445" s="2" t="s">
        <v>761</v>
      </c>
      <c r="F445" s="173">
        <v>8.0000000000000002E-3</v>
      </c>
      <c r="G445" s="129">
        <v>180</v>
      </c>
      <c r="H445" s="129">
        <f t="shared" si="9"/>
        <v>1.44</v>
      </c>
    </row>
    <row r="446" spans="1:8" ht="25.5" customHeight="1" x14ac:dyDescent="0.25">
      <c r="A446" s="7">
        <v>430</v>
      </c>
      <c r="B446" s="181"/>
      <c r="C446" s="173" t="s">
        <v>900</v>
      </c>
      <c r="D446" s="8" t="s">
        <v>901</v>
      </c>
      <c r="E446" s="2" t="s">
        <v>301</v>
      </c>
      <c r="F446" s="173">
        <v>0.252</v>
      </c>
      <c r="G446" s="129">
        <v>5.71</v>
      </c>
      <c r="H446" s="129">
        <f t="shared" si="9"/>
        <v>1.44</v>
      </c>
    </row>
    <row r="447" spans="1:8" x14ac:dyDescent="0.25">
      <c r="A447" s="7">
        <v>431</v>
      </c>
      <c r="B447" s="181"/>
      <c r="C447" s="173" t="s">
        <v>902</v>
      </c>
      <c r="D447" s="8" t="s">
        <v>903</v>
      </c>
      <c r="E447" s="2" t="s">
        <v>428</v>
      </c>
      <c r="F447" s="173">
        <v>0.04</v>
      </c>
      <c r="G447" s="129">
        <v>35.630000000000003</v>
      </c>
      <c r="H447" s="129">
        <f t="shared" si="9"/>
        <v>1.43</v>
      </c>
    </row>
    <row r="448" spans="1:8" x14ac:dyDescent="0.25">
      <c r="A448" s="7">
        <v>432</v>
      </c>
      <c r="B448" s="181"/>
      <c r="C448" s="173" t="s">
        <v>904</v>
      </c>
      <c r="D448" s="8" t="s">
        <v>905</v>
      </c>
      <c r="E448" s="2" t="s">
        <v>310</v>
      </c>
      <c r="F448" s="173">
        <v>1E-4</v>
      </c>
      <c r="G448" s="129">
        <v>12430</v>
      </c>
      <c r="H448" s="129">
        <f t="shared" si="9"/>
        <v>1.24</v>
      </c>
    </row>
    <row r="449" spans="1:8" x14ac:dyDescent="0.25">
      <c r="A449" s="7">
        <v>433</v>
      </c>
      <c r="B449" s="181"/>
      <c r="C449" s="173" t="s">
        <v>906</v>
      </c>
      <c r="D449" s="8" t="s">
        <v>907</v>
      </c>
      <c r="E449" s="2" t="s">
        <v>310</v>
      </c>
      <c r="F449" s="173">
        <v>1E-4</v>
      </c>
      <c r="G449" s="129">
        <v>12430</v>
      </c>
      <c r="H449" s="129">
        <f t="shared" si="9"/>
        <v>1.24</v>
      </c>
    </row>
    <row r="450" spans="1:8" x14ac:dyDescent="0.25">
      <c r="A450" s="7">
        <v>434</v>
      </c>
      <c r="B450" s="181"/>
      <c r="C450" s="173" t="s">
        <v>908</v>
      </c>
      <c r="D450" s="8" t="s">
        <v>909</v>
      </c>
      <c r="E450" s="2" t="s">
        <v>310</v>
      </c>
      <c r="F450" s="173">
        <v>5.9999999999999995E-4</v>
      </c>
      <c r="G450" s="129">
        <v>1836</v>
      </c>
      <c r="H450" s="129">
        <f t="shared" si="9"/>
        <v>1.1000000000000001</v>
      </c>
    </row>
    <row r="451" spans="1:8" x14ac:dyDescent="0.25">
      <c r="A451" s="7">
        <v>435</v>
      </c>
      <c r="B451" s="181"/>
      <c r="C451" s="173" t="s">
        <v>910</v>
      </c>
      <c r="D451" s="8" t="s">
        <v>911</v>
      </c>
      <c r="E451" s="2" t="s">
        <v>310</v>
      </c>
      <c r="F451" s="173">
        <v>1E-4</v>
      </c>
      <c r="G451" s="129">
        <v>10200</v>
      </c>
      <c r="H451" s="129">
        <f t="shared" si="9"/>
        <v>1.02</v>
      </c>
    </row>
    <row r="452" spans="1:8" x14ac:dyDescent="0.25">
      <c r="A452" s="7">
        <v>436</v>
      </c>
      <c r="B452" s="181"/>
      <c r="C452" s="173" t="s">
        <v>912</v>
      </c>
      <c r="D452" s="8" t="s">
        <v>913</v>
      </c>
      <c r="E452" s="2" t="s">
        <v>450</v>
      </c>
      <c r="F452" s="173">
        <v>0.01</v>
      </c>
      <c r="G452" s="129">
        <v>88.5</v>
      </c>
      <c r="H452" s="129">
        <f t="shared" si="9"/>
        <v>0.89</v>
      </c>
    </row>
    <row r="453" spans="1:8" x14ac:dyDescent="0.25">
      <c r="A453" s="7">
        <v>437</v>
      </c>
      <c r="B453" s="181"/>
      <c r="C453" s="173" t="s">
        <v>914</v>
      </c>
      <c r="D453" s="8" t="s">
        <v>915</v>
      </c>
      <c r="E453" s="2" t="s">
        <v>428</v>
      </c>
      <c r="F453" s="173">
        <v>7.1900000000000006E-2</v>
      </c>
      <c r="G453" s="129">
        <v>11.5</v>
      </c>
      <c r="H453" s="129">
        <f t="shared" si="9"/>
        <v>0.83</v>
      </c>
    </row>
    <row r="454" spans="1:8" x14ac:dyDescent="0.25">
      <c r="A454" s="7">
        <v>438</v>
      </c>
      <c r="B454" s="181"/>
      <c r="C454" s="173" t="s">
        <v>916</v>
      </c>
      <c r="D454" s="8" t="s">
        <v>917</v>
      </c>
      <c r="E454" s="2" t="s">
        <v>310</v>
      </c>
      <c r="F454" s="173">
        <v>1E-4</v>
      </c>
      <c r="G454" s="129">
        <v>7640</v>
      </c>
      <c r="H454" s="129">
        <f t="shared" si="9"/>
        <v>0.76</v>
      </c>
    </row>
    <row r="455" spans="1:8" x14ac:dyDescent="0.25">
      <c r="A455" s="7">
        <v>439</v>
      </c>
      <c r="B455" s="181"/>
      <c r="C455" s="173" t="s">
        <v>918</v>
      </c>
      <c r="D455" s="8" t="s">
        <v>919</v>
      </c>
      <c r="E455" s="2" t="s">
        <v>310</v>
      </c>
      <c r="F455" s="173">
        <v>5.0000000000000001E-4</v>
      </c>
      <c r="G455" s="129">
        <v>1470</v>
      </c>
      <c r="H455" s="129">
        <f t="shared" si="9"/>
        <v>0.74</v>
      </c>
    </row>
    <row r="456" spans="1:8" x14ac:dyDescent="0.25">
      <c r="A456" s="7">
        <v>440</v>
      </c>
      <c r="B456" s="181"/>
      <c r="C456" s="173" t="s">
        <v>920</v>
      </c>
      <c r="D456" s="8" t="s">
        <v>921</v>
      </c>
      <c r="E456" s="2" t="s">
        <v>428</v>
      </c>
      <c r="F456" s="173">
        <v>2.29E-2</v>
      </c>
      <c r="G456" s="129">
        <v>30.08</v>
      </c>
      <c r="H456" s="129">
        <f t="shared" si="9"/>
        <v>0.69</v>
      </c>
    </row>
    <row r="457" spans="1:8" x14ac:dyDescent="0.25">
      <c r="A457" s="7">
        <v>441</v>
      </c>
      <c r="B457" s="181"/>
      <c r="C457" s="173" t="s">
        <v>922</v>
      </c>
      <c r="D457" s="8" t="s">
        <v>923</v>
      </c>
      <c r="E457" s="2" t="s">
        <v>428</v>
      </c>
      <c r="F457" s="173">
        <v>1.4E-3</v>
      </c>
      <c r="G457" s="129">
        <v>444</v>
      </c>
      <c r="H457" s="129">
        <f t="shared" si="9"/>
        <v>0.62</v>
      </c>
    </row>
    <row r="458" spans="1:8" x14ac:dyDescent="0.25">
      <c r="A458" s="7">
        <v>442</v>
      </c>
      <c r="B458" s="181"/>
      <c r="C458" s="173" t="s">
        <v>924</v>
      </c>
      <c r="D458" s="8" t="s">
        <v>925</v>
      </c>
      <c r="E458" s="2" t="s">
        <v>428</v>
      </c>
      <c r="F458" s="173">
        <v>0.02</v>
      </c>
      <c r="G458" s="129">
        <v>26.44</v>
      </c>
      <c r="H458" s="129">
        <f t="shared" si="9"/>
        <v>0.53</v>
      </c>
    </row>
    <row r="459" spans="1:8" x14ac:dyDescent="0.25">
      <c r="A459" s="7">
        <v>443</v>
      </c>
      <c r="B459" s="181"/>
      <c r="C459" s="173" t="s">
        <v>926</v>
      </c>
      <c r="D459" s="8" t="s">
        <v>927</v>
      </c>
      <c r="E459" s="2" t="s">
        <v>298</v>
      </c>
      <c r="F459" s="173">
        <v>5.0000000000000001E-4</v>
      </c>
      <c r="G459" s="129">
        <v>485.9</v>
      </c>
      <c r="H459" s="129">
        <f t="shared" si="9"/>
        <v>0.24</v>
      </c>
    </row>
    <row r="460" spans="1:8" x14ac:dyDescent="0.25">
      <c r="A460" s="7">
        <v>444</v>
      </c>
      <c r="B460" s="181"/>
      <c r="C460" s="173" t="s">
        <v>924</v>
      </c>
      <c r="D460" s="8" t="s">
        <v>925</v>
      </c>
      <c r="E460" s="2" t="s">
        <v>428</v>
      </c>
      <c r="F460" s="173">
        <v>3.0000000000000001E-3</v>
      </c>
      <c r="G460" s="129">
        <v>26.44</v>
      </c>
      <c r="H460" s="129">
        <f t="shared" si="9"/>
        <v>0.08</v>
      </c>
    </row>
    <row r="461" spans="1:8" x14ac:dyDescent="0.25">
      <c r="A461" s="7">
        <v>445</v>
      </c>
      <c r="B461" s="181"/>
      <c r="C461" s="173" t="s">
        <v>928</v>
      </c>
      <c r="D461" s="8" t="s">
        <v>929</v>
      </c>
      <c r="E461" s="2" t="s">
        <v>310</v>
      </c>
      <c r="F461" s="173">
        <v>1E-4</v>
      </c>
      <c r="G461" s="129">
        <v>729.98</v>
      </c>
      <c r="H461" s="129">
        <f t="shared" ref="H461:H524" si="10">ROUND(F461*G461,2)</f>
        <v>7.0000000000000007E-2</v>
      </c>
    </row>
    <row r="462" spans="1:8" x14ac:dyDescent="0.25">
      <c r="A462" s="7">
        <v>446</v>
      </c>
      <c r="B462" s="181"/>
      <c r="C462" s="173" t="s">
        <v>930</v>
      </c>
      <c r="D462" s="8" t="s">
        <v>931</v>
      </c>
      <c r="E462" s="2" t="s">
        <v>428</v>
      </c>
      <c r="F462" s="173">
        <v>2E-3</v>
      </c>
      <c r="G462" s="129">
        <v>31.17</v>
      </c>
      <c r="H462" s="129">
        <f t="shared" si="10"/>
        <v>0.06</v>
      </c>
    </row>
    <row r="463" spans="1:8" x14ac:dyDescent="0.25">
      <c r="A463" s="7">
        <v>447</v>
      </c>
      <c r="B463" s="181"/>
      <c r="C463" s="173" t="s">
        <v>932</v>
      </c>
      <c r="D463" s="8" t="s">
        <v>933</v>
      </c>
      <c r="E463" s="2" t="s">
        <v>428</v>
      </c>
      <c r="F463" s="173">
        <v>1E-3</v>
      </c>
      <c r="G463" s="129">
        <v>29.37</v>
      </c>
      <c r="H463" s="129">
        <f t="shared" si="10"/>
        <v>0.03</v>
      </c>
    </row>
    <row r="466" spans="2:2" x14ac:dyDescent="0.25">
      <c r="B466" s="110" t="s">
        <v>76</v>
      </c>
    </row>
    <row r="467" spans="2:2" x14ac:dyDescent="0.25">
      <c r="B467" s="143" t="s">
        <v>77</v>
      </c>
    </row>
    <row r="469" spans="2:2" x14ac:dyDescent="0.25">
      <c r="B469" s="110" t="s">
        <v>78</v>
      </c>
    </row>
    <row r="470" spans="2:2" x14ac:dyDescent="0.25">
      <c r="B470" s="143" t="s">
        <v>79</v>
      </c>
    </row>
  </sheetData>
  <mergeCells count="16">
    <mergeCell ref="A41:E41"/>
    <mergeCell ref="A140:E140"/>
    <mergeCell ref="A12:E12"/>
    <mergeCell ref="A43:E43"/>
    <mergeCell ref="A3:H3"/>
    <mergeCell ref="A4:H4"/>
    <mergeCell ref="A7:H7"/>
    <mergeCell ref="A9:A10"/>
    <mergeCell ref="B9:B10"/>
    <mergeCell ref="C9:C10"/>
    <mergeCell ref="D9:D10"/>
    <mergeCell ref="E9:E10"/>
    <mergeCell ref="F9:F10"/>
    <mergeCell ref="G9:H9"/>
    <mergeCell ref="A115:E115"/>
    <mergeCell ref="C5:H5"/>
  </mergeCells>
  <pageMargins left="0.70866141732283505" right="0.70866141732283505" top="0.74803149606299202" bottom="0.74803149606299202" header="0.31496062992126" footer="0.31496062992126"/>
  <pageSetup paperSize="9" scale="81" fitToHeight="0" orientation="landscape" cellComments="atEnd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B1:L50"/>
  <sheetViews>
    <sheetView view="pageBreakPreview" topLeftCell="A31" workbookViewId="0">
      <selection activeCell="E43" sqref="E43"/>
    </sheetView>
  </sheetViews>
  <sheetFormatPr defaultColWidth="9.140625" defaultRowHeight="15" x14ac:dyDescent="0.25"/>
  <cols>
    <col min="1" max="1" width="4.140625" customWidth="1"/>
    <col min="2" max="2" width="36.28515625" customWidth="1"/>
    <col min="3" max="3" width="18.85546875" customWidth="1"/>
    <col min="4" max="4" width="18.28515625" customWidth="1"/>
    <col min="5" max="5" width="18.85546875" customWidth="1"/>
    <col min="7" max="7" width="13.42578125" customWidth="1"/>
    <col min="12" max="12" width="13.5703125" customWidth="1"/>
  </cols>
  <sheetData>
    <row r="1" spans="2:5" x14ac:dyDescent="0.25">
      <c r="B1" s="4"/>
      <c r="C1" s="4"/>
      <c r="D1" s="4"/>
      <c r="E1" s="4"/>
    </row>
    <row r="2" spans="2:5" x14ac:dyDescent="0.25">
      <c r="B2" s="4"/>
      <c r="C2" s="4"/>
      <c r="D2" s="4"/>
      <c r="E2" s="46" t="s">
        <v>934</v>
      </c>
    </row>
    <row r="3" spans="2:5" x14ac:dyDescent="0.25">
      <c r="B3" s="4"/>
      <c r="C3" s="4"/>
      <c r="D3" s="4"/>
      <c r="E3" s="4"/>
    </row>
    <row r="4" spans="2:5" x14ac:dyDescent="0.25">
      <c r="B4" s="4"/>
      <c r="C4" s="4"/>
      <c r="D4" s="4"/>
      <c r="E4" s="4"/>
    </row>
    <row r="5" spans="2:5" x14ac:dyDescent="0.25">
      <c r="B5" s="227" t="s">
        <v>935</v>
      </c>
      <c r="C5" s="227"/>
      <c r="D5" s="227"/>
      <c r="E5" s="227"/>
    </row>
    <row r="6" spans="2:5" x14ac:dyDescent="0.25">
      <c r="B6" s="165"/>
      <c r="C6" s="4"/>
      <c r="D6" s="4"/>
      <c r="E6" s="4"/>
    </row>
    <row r="7" spans="2:5" ht="25.5" customHeight="1" x14ac:dyDescent="0.25">
      <c r="B7" s="258" t="s">
        <v>936</v>
      </c>
      <c r="C7" s="258"/>
      <c r="D7" s="258"/>
      <c r="E7" s="258"/>
    </row>
    <row r="8" spans="2:5" x14ac:dyDescent="0.25">
      <c r="B8" s="259" t="s">
        <v>50</v>
      </c>
      <c r="C8" s="259"/>
      <c r="D8" s="259"/>
      <c r="E8" s="259"/>
    </row>
    <row r="9" spans="2:5" x14ac:dyDescent="0.25">
      <c r="B9" s="165"/>
      <c r="C9" s="4"/>
      <c r="D9" s="4"/>
      <c r="E9" s="4"/>
    </row>
    <row r="10" spans="2:5" ht="51" customHeight="1" x14ac:dyDescent="0.25">
      <c r="B10" s="2" t="s">
        <v>937</v>
      </c>
      <c r="C10" s="2" t="s">
        <v>938</v>
      </c>
      <c r="D10" s="2" t="s">
        <v>939</v>
      </c>
      <c r="E10" s="2" t="s">
        <v>940</v>
      </c>
    </row>
    <row r="11" spans="2:5" x14ac:dyDescent="0.25">
      <c r="B11" s="97" t="s">
        <v>941</v>
      </c>
      <c r="C11" s="159">
        <f>'Прил.5 Расчет СМР и ОБ'!J14</f>
        <v>2075654.18</v>
      </c>
      <c r="D11" s="160">
        <f t="shared" ref="D11:D18" si="0">C11/$C$24</f>
        <v>0.18547010327006203</v>
      </c>
      <c r="E11" s="160">
        <f t="shared" ref="E11:E18" si="1">C11/$C$40</f>
        <v>8.8652750274169412E-2</v>
      </c>
    </row>
    <row r="12" spans="2:5" x14ac:dyDescent="0.25">
      <c r="B12" s="97" t="s">
        <v>942</v>
      </c>
      <c r="C12" s="159">
        <f>'Прил.5 Расчет СМР и ОБ'!J32</f>
        <v>411469.43000000005</v>
      </c>
      <c r="D12" s="160">
        <f t="shared" si="0"/>
        <v>3.6766855678518458E-2</v>
      </c>
      <c r="E12" s="160">
        <f t="shared" si="1"/>
        <v>1.757416865233535E-2</v>
      </c>
    </row>
    <row r="13" spans="2:5" x14ac:dyDescent="0.25">
      <c r="B13" s="97" t="s">
        <v>943</v>
      </c>
      <c r="C13" s="159">
        <f>'Прил.5 Расчет СМР и ОБ'!J91</f>
        <v>71945.170000000042</v>
      </c>
      <c r="D13" s="160">
        <f t="shared" si="0"/>
        <v>6.4286614977848468E-3</v>
      </c>
      <c r="E13" s="160">
        <f t="shared" si="1"/>
        <v>3.072832291091317E-3</v>
      </c>
    </row>
    <row r="14" spans="2:5" x14ac:dyDescent="0.25">
      <c r="B14" s="97" t="s">
        <v>944</v>
      </c>
      <c r="C14" s="159">
        <f>C13+C12</f>
        <v>483414.60000000009</v>
      </c>
      <c r="D14" s="160">
        <f t="shared" si="0"/>
        <v>4.3195517176303301E-2</v>
      </c>
      <c r="E14" s="160">
        <f t="shared" si="1"/>
        <v>2.0647000943426665E-2</v>
      </c>
    </row>
    <row r="15" spans="2:5" x14ac:dyDescent="0.25">
      <c r="B15" s="97" t="s">
        <v>945</v>
      </c>
      <c r="C15" s="159">
        <f>'Прил.5 Расчет СМР и ОБ'!J16</f>
        <v>157815.74</v>
      </c>
      <c r="D15" s="160">
        <f t="shared" si="0"/>
        <v>1.4101627273692218E-2</v>
      </c>
      <c r="E15" s="160">
        <f t="shared" si="1"/>
        <v>6.7404288837523254E-3</v>
      </c>
    </row>
    <row r="16" spans="2:5" x14ac:dyDescent="0.25">
      <c r="B16" s="97" t="s">
        <v>946</v>
      </c>
      <c r="C16" s="159">
        <f>'Прил.5 Расчет СМР и ОБ'!J178</f>
        <v>3547948.0900000003</v>
      </c>
      <c r="D16" s="160">
        <f t="shared" si="0"/>
        <v>0.31702694263315068</v>
      </c>
      <c r="E16" s="160">
        <f t="shared" si="1"/>
        <v>0.15153552987737406</v>
      </c>
    </row>
    <row r="17" spans="2:7" x14ac:dyDescent="0.25">
      <c r="B17" s="97" t="s">
        <v>947</v>
      </c>
      <c r="C17" s="159">
        <f>'Прил.5 Расчет СМР и ОБ'!J449</f>
        <v>595022.67999999924</v>
      </c>
      <c r="D17" s="160">
        <f t="shared" si="0"/>
        <v>5.3168258456054052E-2</v>
      </c>
      <c r="E17" s="160">
        <f t="shared" si="1"/>
        <v>2.5413865934790229E-2</v>
      </c>
      <c r="G17" s="164"/>
    </row>
    <row r="18" spans="2:7" x14ac:dyDescent="0.25">
      <c r="B18" s="97" t="s">
        <v>948</v>
      </c>
      <c r="C18" s="159">
        <f>C17+C16</f>
        <v>4142970.7699999996</v>
      </c>
      <c r="D18" s="160">
        <f t="shared" si="0"/>
        <v>0.37019520108920473</v>
      </c>
      <c r="E18" s="160">
        <f t="shared" si="1"/>
        <v>0.17694939581216429</v>
      </c>
    </row>
    <row r="19" spans="2:7" x14ac:dyDescent="0.25">
      <c r="B19" s="97" t="s">
        <v>949</v>
      </c>
      <c r="C19" s="159">
        <f>C18+C14+C11</f>
        <v>6702039.5499999989</v>
      </c>
      <c r="D19" s="160"/>
      <c r="E19" s="97"/>
    </row>
    <row r="20" spans="2:7" x14ac:dyDescent="0.25">
      <c r="B20" s="97" t="s">
        <v>950</v>
      </c>
      <c r="C20" s="159">
        <f>ROUND(C21*(C11+C15),2)</f>
        <v>1786775.94</v>
      </c>
      <c r="D20" s="160">
        <f>C20/$C$24</f>
        <v>0.15965738479242345</v>
      </c>
      <c r="E20" s="160">
        <f>C20/$C$40</f>
        <v>7.6314543497180393E-2</v>
      </c>
    </row>
    <row r="21" spans="2:7" x14ac:dyDescent="0.25">
      <c r="B21" s="97" t="s">
        <v>951</v>
      </c>
      <c r="C21" s="163">
        <f>'Прил.5 Расчет СМР и ОБ'!D453</f>
        <v>0.8</v>
      </c>
      <c r="D21" s="160"/>
      <c r="E21" s="97"/>
    </row>
    <row r="22" spans="2:7" x14ac:dyDescent="0.25">
      <c r="B22" s="97" t="s">
        <v>952</v>
      </c>
      <c r="C22" s="159">
        <f>ROUND(C23*(C11+C15),2)</f>
        <v>2702498.6</v>
      </c>
      <c r="D22" s="160">
        <f>C22/$C$24</f>
        <v>0.24148179367200662</v>
      </c>
      <c r="E22" s="160">
        <f>C22/$C$40</f>
        <v>0.1154257466444109</v>
      </c>
    </row>
    <row r="23" spans="2:7" x14ac:dyDescent="0.25">
      <c r="B23" s="97" t="s">
        <v>953</v>
      </c>
      <c r="C23" s="163">
        <f>'Прил.5 Расчет СМР и ОБ'!D452</f>
        <v>1.21</v>
      </c>
      <c r="D23" s="160"/>
      <c r="E23" s="97"/>
    </row>
    <row r="24" spans="2:7" x14ac:dyDescent="0.25">
      <c r="B24" s="97" t="s">
        <v>954</v>
      </c>
      <c r="C24" s="159">
        <f>C19+C20+C22</f>
        <v>11191314.089999998</v>
      </c>
      <c r="D24" s="160">
        <f>C24/$C$24</f>
        <v>1</v>
      </c>
      <c r="E24" s="160">
        <f>C24/$C$40</f>
        <v>0.47798943717135156</v>
      </c>
    </row>
    <row r="25" spans="2:7" ht="25.5" customHeight="1" x14ac:dyDescent="0.25">
      <c r="B25" s="97" t="s">
        <v>955</v>
      </c>
      <c r="C25" s="159">
        <f>'Прил.5 Расчет СМР и ОБ'!J121</f>
        <v>9754393.3300000001</v>
      </c>
      <c r="D25" s="160"/>
      <c r="E25" s="160">
        <f>C25/$C$40</f>
        <v>0.41661747139425404</v>
      </c>
    </row>
    <row r="26" spans="2:7" ht="25.5" customHeight="1" x14ac:dyDescent="0.25">
      <c r="B26" s="97" t="s">
        <v>956</v>
      </c>
      <c r="C26" s="159">
        <f>'Прил.5 Расчет СМР и ОБ'!J122</f>
        <v>9754393.3300000001</v>
      </c>
      <c r="D26" s="160"/>
      <c r="E26" s="160">
        <f>C26/$C$40</f>
        <v>0.41661747139425404</v>
      </c>
    </row>
    <row r="27" spans="2:7" x14ac:dyDescent="0.25">
      <c r="B27" s="97" t="s">
        <v>957</v>
      </c>
      <c r="C27" s="162">
        <f>C24+C25</f>
        <v>20945707.419999998</v>
      </c>
      <c r="D27" s="160"/>
      <c r="E27" s="160">
        <f>C27/$C$40</f>
        <v>0.89460690856560565</v>
      </c>
      <c r="G27" s="161"/>
    </row>
    <row r="28" spans="2:7" ht="33" customHeight="1" x14ac:dyDescent="0.25">
      <c r="B28" s="97" t="s">
        <v>958</v>
      </c>
      <c r="C28" s="97"/>
      <c r="D28" s="97"/>
      <c r="E28" s="97"/>
    </row>
    <row r="29" spans="2:7" ht="25.5" customHeight="1" x14ac:dyDescent="0.25">
      <c r="B29" s="97" t="s">
        <v>959</v>
      </c>
      <c r="C29" s="162">
        <f>ROUND(C24*3.9%,2)</f>
        <v>436461.25</v>
      </c>
      <c r="D29" s="97"/>
      <c r="E29" s="160">
        <f t="shared" ref="E29:E38" si="2">C29/$C$40</f>
        <v>1.8641588070610983E-2</v>
      </c>
    </row>
    <row r="30" spans="2:7" ht="38.25" customHeight="1" x14ac:dyDescent="0.25">
      <c r="B30" s="97" t="s">
        <v>960</v>
      </c>
      <c r="C30" s="162">
        <f>ROUND((C24+C29)*2.1%,2)</f>
        <v>244183.28</v>
      </c>
      <c r="D30" s="97"/>
      <c r="E30" s="160">
        <f t="shared" si="2"/>
        <v>1.0429251438680207E-2</v>
      </c>
    </row>
    <row r="31" spans="2:7" x14ac:dyDescent="0.25">
      <c r="B31" s="97" t="s">
        <v>961</v>
      </c>
      <c r="C31" s="162">
        <v>585263.59979999997</v>
      </c>
      <c r="D31" s="97"/>
      <c r="E31" s="160">
        <f t="shared" si="2"/>
        <v>2.4997048283655239E-2</v>
      </c>
    </row>
    <row r="32" spans="2:7" ht="25.5" customHeight="1" x14ac:dyDescent="0.25">
      <c r="B32" s="97" t="s">
        <v>962</v>
      </c>
      <c r="C32" s="162">
        <v>0</v>
      </c>
      <c r="D32" s="97"/>
      <c r="E32" s="160">
        <f t="shared" si="2"/>
        <v>0</v>
      </c>
    </row>
    <row r="33" spans="2:12" ht="25.5" customHeight="1" x14ac:dyDescent="0.25">
      <c r="B33" s="97" t="s">
        <v>963</v>
      </c>
      <c r="C33" s="162">
        <f>ROUND(C27*0%,2)</f>
        <v>0</v>
      </c>
      <c r="D33" s="97"/>
      <c r="E33" s="160">
        <f t="shared" si="2"/>
        <v>0</v>
      </c>
    </row>
    <row r="34" spans="2:12" ht="51" customHeight="1" x14ac:dyDescent="0.25">
      <c r="B34" s="97" t="s">
        <v>964</v>
      </c>
      <c r="C34" s="162">
        <v>0</v>
      </c>
      <c r="D34" s="97"/>
      <c r="E34" s="160">
        <f t="shared" si="2"/>
        <v>0</v>
      </c>
    </row>
    <row r="35" spans="2:12" ht="76.7" customHeight="1" x14ac:dyDescent="0.25">
      <c r="B35" s="97" t="s">
        <v>965</v>
      </c>
      <c r="C35" s="162">
        <f>ROUND(C27*0%,2)</f>
        <v>0</v>
      </c>
      <c r="D35" s="97"/>
      <c r="E35" s="160">
        <f t="shared" si="2"/>
        <v>0</v>
      </c>
    </row>
    <row r="36" spans="2:12" ht="25.5" customHeight="1" x14ac:dyDescent="0.25">
      <c r="B36" s="97" t="s">
        <v>966</v>
      </c>
      <c r="C36" s="162">
        <f>ROUND((C27+C32+C33+C34+C35+C29+C31+C30)*2.14%,2)</f>
        <v>475328.57</v>
      </c>
      <c r="D36" s="97"/>
      <c r="E36" s="160">
        <f t="shared" si="2"/>
        <v>2.0301640523947034E-2</v>
      </c>
      <c r="L36" s="161"/>
    </row>
    <row r="37" spans="2:12" x14ac:dyDescent="0.25">
      <c r="B37" s="97" t="s">
        <v>967</v>
      </c>
      <c r="C37" s="162">
        <f>ROUND((C27+C32+C33+C34+C35+C29+C31+C30)*0.2%,2)</f>
        <v>44423.23</v>
      </c>
      <c r="D37" s="97"/>
      <c r="E37" s="160">
        <f t="shared" si="2"/>
        <v>1.8973495457523617E-3</v>
      </c>
      <c r="L37" s="161"/>
    </row>
    <row r="38" spans="2:12" ht="38.25" customHeight="1" x14ac:dyDescent="0.25">
      <c r="B38" s="97" t="s">
        <v>968</v>
      </c>
      <c r="C38" s="159">
        <f>C27+C32+C33+C34+C35+C29+C31+C30+C36+C37</f>
        <v>22731367.349800002</v>
      </c>
      <c r="D38" s="97"/>
      <c r="E38" s="160">
        <f t="shared" si="2"/>
        <v>0.97087378642825162</v>
      </c>
    </row>
    <row r="39" spans="2:12" ht="13.7" customHeight="1" x14ac:dyDescent="0.25">
      <c r="B39" s="97" t="s">
        <v>969</v>
      </c>
      <c r="C39" s="159">
        <f>ROUND(C38*3%,2)</f>
        <v>681941.02</v>
      </c>
      <c r="D39" s="97"/>
      <c r="E39" s="160">
        <f>C39/$C$38</f>
        <v>2.9999999978267914E-2</v>
      </c>
    </row>
    <row r="40" spans="2:12" x14ac:dyDescent="0.25">
      <c r="B40" s="97" t="s">
        <v>970</v>
      </c>
      <c r="C40" s="159">
        <f>C39+C38</f>
        <v>23413308.369800001</v>
      </c>
      <c r="D40" s="97"/>
      <c r="E40" s="160">
        <f>C40/$C$40</f>
        <v>1</v>
      </c>
    </row>
    <row r="41" spans="2:12" x14ac:dyDescent="0.25">
      <c r="B41" s="97" t="s">
        <v>971</v>
      </c>
      <c r="C41" s="159">
        <f>C40/'Прил.5 Расчет СМР и ОБ'!E456</f>
        <v>23413308.369800001</v>
      </c>
      <c r="D41" s="97"/>
      <c r="E41" s="97"/>
    </row>
    <row r="42" spans="2:12" x14ac:dyDescent="0.25">
      <c r="B42" s="158"/>
      <c r="C42" s="4"/>
      <c r="D42" s="4"/>
      <c r="E42" s="4"/>
    </row>
    <row r="43" spans="2:12" x14ac:dyDescent="0.25">
      <c r="B43" s="158" t="s">
        <v>972</v>
      </c>
      <c r="C43" s="4"/>
      <c r="D43" s="4"/>
      <c r="E43" s="4"/>
    </row>
    <row r="44" spans="2:12" x14ac:dyDescent="0.25">
      <c r="B44" s="158" t="s">
        <v>973</v>
      </c>
      <c r="C44" s="4"/>
      <c r="D44" s="4"/>
      <c r="E44" s="4"/>
    </row>
    <row r="45" spans="2:12" x14ac:dyDescent="0.25">
      <c r="B45" s="158"/>
      <c r="C45" s="4"/>
      <c r="D45" s="4"/>
      <c r="E45" s="4"/>
    </row>
    <row r="46" spans="2:12" x14ac:dyDescent="0.25">
      <c r="B46" s="158" t="s">
        <v>974</v>
      </c>
      <c r="C46" s="4"/>
      <c r="D46" s="4"/>
      <c r="E46" s="4"/>
    </row>
    <row r="47" spans="2:12" x14ac:dyDescent="0.25">
      <c r="B47" s="259" t="s">
        <v>975</v>
      </c>
      <c r="C47" s="259"/>
      <c r="D47" s="4"/>
      <c r="E47" s="4"/>
    </row>
    <row r="49" spans="2:5" x14ac:dyDescent="0.25">
      <c r="B49" s="4"/>
      <c r="C49" s="4"/>
      <c r="D49" s="4"/>
      <c r="E49" s="4"/>
    </row>
    <row r="50" spans="2:5" x14ac:dyDescent="0.25">
      <c r="B50" s="4"/>
      <c r="C50" s="4"/>
      <c r="D50" s="4"/>
      <c r="E50" s="4"/>
    </row>
  </sheetData>
  <mergeCells count="4">
    <mergeCell ref="B5:E5"/>
    <mergeCell ref="B7:E7"/>
    <mergeCell ref="B8:E8"/>
    <mergeCell ref="B47:C47"/>
  </mergeCells>
  <pageMargins left="0.7" right="0.7" top="0.75" bottom="0.75" header="0.3" footer="0.3"/>
  <pageSetup paperSize="9" scale="76" orientation="portrait" cellComments="atEnd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N462"/>
  <sheetViews>
    <sheetView tabSelected="1" view="pageBreakPreview" zoomScale="70" zoomScaleSheetLayoutView="70" workbookViewId="0">
      <selection activeCell="P23" sqref="P23"/>
    </sheetView>
  </sheetViews>
  <sheetFormatPr defaultColWidth="9.140625" defaultRowHeight="15" outlineLevelRow="1" x14ac:dyDescent="0.25"/>
  <cols>
    <col min="1" max="1" width="5.7109375" style="12" customWidth="1"/>
    <col min="2" max="2" width="22.5703125" style="12" customWidth="1"/>
    <col min="3" max="3" width="39.140625" style="12" customWidth="1"/>
    <col min="4" max="4" width="13.5703125" style="12" customWidth="1"/>
    <col min="5" max="5" width="12.7109375" style="12" customWidth="1"/>
    <col min="6" max="6" width="14.5703125" style="12" customWidth="1"/>
    <col min="7" max="7" width="13.42578125" style="12" customWidth="1"/>
    <col min="8" max="8" width="12.7109375" style="12" customWidth="1"/>
    <col min="9" max="9" width="13.85546875" style="12" customWidth="1"/>
    <col min="10" max="10" width="17.5703125" style="12" customWidth="1"/>
    <col min="11" max="11" width="10.85546875" style="12" customWidth="1"/>
    <col min="12" max="12" width="13.85546875" style="12" customWidth="1"/>
  </cols>
  <sheetData>
    <row r="1" spans="1:14" x14ac:dyDescent="0.25">
      <c r="M1" s="12"/>
      <c r="N1" s="12"/>
    </row>
    <row r="2" spans="1:14" ht="15.75" customHeight="1" x14ac:dyDescent="0.25">
      <c r="H2" s="260" t="s">
        <v>976</v>
      </c>
      <c r="I2" s="260"/>
      <c r="J2" s="260"/>
      <c r="M2" s="12"/>
      <c r="N2" s="12"/>
    </row>
    <row r="3" spans="1:14" x14ac:dyDescent="0.25">
      <c r="M3" s="12"/>
      <c r="N3" s="12"/>
    </row>
    <row r="4" spans="1:14" s="4" customFormat="1" ht="12.75" customHeight="1" x14ac:dyDescent="0.2">
      <c r="A4" s="227" t="s">
        <v>977</v>
      </c>
      <c r="B4" s="227"/>
      <c r="C4" s="227"/>
      <c r="D4" s="227"/>
      <c r="E4" s="227"/>
      <c r="F4" s="227"/>
      <c r="G4" s="227"/>
      <c r="H4" s="227"/>
      <c r="I4" s="227"/>
      <c r="J4" s="227"/>
    </row>
    <row r="5" spans="1:14" s="4" customFormat="1" ht="12.75" customHeight="1" x14ac:dyDescent="0.2">
      <c r="A5" s="125"/>
      <c r="B5" s="125"/>
      <c r="C5" s="29"/>
      <c r="D5" s="125"/>
      <c r="E5" s="125"/>
      <c r="F5" s="125"/>
      <c r="G5" s="125"/>
      <c r="H5" s="125"/>
      <c r="I5" s="125"/>
      <c r="J5" s="125"/>
    </row>
    <row r="6" spans="1:14" s="4" customFormat="1" ht="12.75" customHeight="1" x14ac:dyDescent="0.2">
      <c r="A6" s="140" t="s">
        <v>978</v>
      </c>
      <c r="B6" s="139"/>
      <c r="C6" s="139"/>
      <c r="D6" s="230" t="s">
        <v>979</v>
      </c>
      <c r="E6" s="230"/>
      <c r="F6" s="230"/>
      <c r="G6" s="230"/>
      <c r="H6" s="230"/>
      <c r="I6" s="230"/>
      <c r="J6" s="230"/>
    </row>
    <row r="7" spans="1:14" s="4" customFormat="1" ht="12.75" customHeight="1" x14ac:dyDescent="0.2">
      <c r="A7" s="230" t="s">
        <v>50</v>
      </c>
      <c r="B7" s="258"/>
      <c r="C7" s="258"/>
      <c r="D7" s="258"/>
      <c r="E7" s="258"/>
      <c r="F7" s="258"/>
      <c r="G7" s="258"/>
      <c r="H7" s="258"/>
      <c r="I7" s="43"/>
      <c r="J7" s="43"/>
    </row>
    <row r="8" spans="1:14" s="4" customFormat="1" ht="13.7" customHeight="1" x14ac:dyDescent="0.2">
      <c r="A8" s="230"/>
      <c r="B8" s="258"/>
      <c r="C8" s="258"/>
      <c r="D8" s="258"/>
      <c r="E8" s="258"/>
      <c r="F8" s="258"/>
      <c r="G8" s="258"/>
      <c r="H8" s="258"/>
    </row>
    <row r="9" spans="1:14" ht="27" customHeight="1" x14ac:dyDescent="0.25">
      <c r="A9" s="263" t="s">
        <v>13</v>
      </c>
      <c r="B9" s="263" t="s">
        <v>101</v>
      </c>
      <c r="C9" s="263" t="s">
        <v>937</v>
      </c>
      <c r="D9" s="263" t="s">
        <v>103</v>
      </c>
      <c r="E9" s="264" t="s">
        <v>980</v>
      </c>
      <c r="F9" s="261" t="s">
        <v>105</v>
      </c>
      <c r="G9" s="262"/>
      <c r="H9" s="264" t="s">
        <v>981</v>
      </c>
      <c r="I9" s="261" t="s">
        <v>982</v>
      </c>
      <c r="J9" s="262"/>
      <c r="M9" s="12"/>
      <c r="N9" s="12"/>
    </row>
    <row r="10" spans="1:14" ht="28.5" customHeight="1" x14ac:dyDescent="0.25">
      <c r="A10" s="263"/>
      <c r="B10" s="263"/>
      <c r="C10" s="263"/>
      <c r="D10" s="263"/>
      <c r="E10" s="265"/>
      <c r="F10" s="2" t="s">
        <v>983</v>
      </c>
      <c r="G10" s="2" t="s">
        <v>107</v>
      </c>
      <c r="H10" s="265"/>
      <c r="I10" s="2" t="s">
        <v>983</v>
      </c>
      <c r="J10" s="2" t="s">
        <v>107</v>
      </c>
      <c r="M10" s="12"/>
      <c r="N10" s="12"/>
    </row>
    <row r="11" spans="1:14" x14ac:dyDescent="0.25">
      <c r="A11" s="2">
        <v>1</v>
      </c>
      <c r="B11" s="2">
        <v>2</v>
      </c>
      <c r="C11" s="2">
        <v>3</v>
      </c>
      <c r="D11" s="2">
        <v>4</v>
      </c>
      <c r="E11" s="2">
        <v>5</v>
      </c>
      <c r="F11" s="2">
        <v>6</v>
      </c>
      <c r="G11" s="2">
        <v>7</v>
      </c>
      <c r="H11" s="2">
        <v>8</v>
      </c>
      <c r="I11" s="126">
        <v>9</v>
      </c>
      <c r="J11" s="126">
        <v>10</v>
      </c>
      <c r="M11" s="12"/>
      <c r="N11" s="12"/>
    </row>
    <row r="12" spans="1:14" x14ac:dyDescent="0.25">
      <c r="A12" s="2"/>
      <c r="B12" s="256" t="s">
        <v>984</v>
      </c>
      <c r="C12" s="266"/>
      <c r="D12" s="263"/>
      <c r="E12" s="267"/>
      <c r="F12" s="268"/>
      <c r="G12" s="268"/>
      <c r="H12" s="270"/>
      <c r="I12" s="131"/>
      <c r="J12" s="131"/>
    </row>
    <row r="13" spans="1:14" ht="25.5" customHeight="1" x14ac:dyDescent="0.25">
      <c r="A13" s="2">
        <v>1</v>
      </c>
      <c r="B13" s="173" t="s">
        <v>153</v>
      </c>
      <c r="C13" s="8" t="s">
        <v>985</v>
      </c>
      <c r="D13" s="2" t="s">
        <v>986</v>
      </c>
      <c r="E13" s="180">
        <f>G13/F13</f>
        <v>4955.456449834619</v>
      </c>
      <c r="F13" s="129">
        <v>9.07</v>
      </c>
      <c r="G13" s="26">
        <v>44945.99</v>
      </c>
      <c r="H13" s="134">
        <f>G13/G14</f>
        <v>1</v>
      </c>
      <c r="I13" s="26">
        <f>ФОТр.тек.!E13</f>
        <v>418.86235953926001</v>
      </c>
      <c r="J13" s="26">
        <f>ROUND(I13*E13,2)</f>
        <v>2075654.18</v>
      </c>
    </row>
    <row r="14" spans="1:14" s="12" customFormat="1" ht="25.5" customHeight="1" x14ac:dyDescent="0.2">
      <c r="A14" s="2"/>
      <c r="B14" s="2"/>
      <c r="C14" s="127" t="s">
        <v>987</v>
      </c>
      <c r="D14" s="2" t="s">
        <v>986</v>
      </c>
      <c r="E14" s="132">
        <f>SUM(E13:E13)</f>
        <v>4955.456449834619</v>
      </c>
      <c r="F14" s="26"/>
      <c r="G14" s="26">
        <f>SUM(G13:G13)</f>
        <v>44945.99</v>
      </c>
      <c r="H14" s="130">
        <f>H13</f>
        <v>1</v>
      </c>
      <c r="I14" s="131"/>
      <c r="J14" s="26">
        <f>SUM(J13:J13)</f>
        <v>2075654.18</v>
      </c>
    </row>
    <row r="15" spans="1:14" s="12" customFormat="1" ht="14.25" customHeight="1" x14ac:dyDescent="0.2">
      <c r="A15" s="2"/>
      <c r="B15" s="266" t="s">
        <v>167</v>
      </c>
      <c r="C15" s="266"/>
      <c r="D15" s="263"/>
      <c r="E15" s="267"/>
      <c r="F15" s="268"/>
      <c r="G15" s="268"/>
      <c r="H15" s="270"/>
      <c r="I15" s="131"/>
      <c r="J15" s="131"/>
    </row>
    <row r="16" spans="1:14" s="12" customFormat="1" ht="14.25" customHeight="1" x14ac:dyDescent="0.2">
      <c r="A16" s="2">
        <v>2</v>
      </c>
      <c r="B16" s="2">
        <v>2</v>
      </c>
      <c r="C16" s="8" t="s">
        <v>167</v>
      </c>
      <c r="D16" s="2" t="s">
        <v>986</v>
      </c>
      <c r="E16" s="2">
        <v>288.58</v>
      </c>
      <c r="F16" s="26">
        <f>G16/E16</f>
        <v>12.347494628872409</v>
      </c>
      <c r="G16" s="26">
        <v>3563.24</v>
      </c>
      <c r="H16" s="130">
        <v>1</v>
      </c>
      <c r="I16" s="26">
        <f>ROUND(F16*Прил.10!$D$11,2)</f>
        <v>546.87</v>
      </c>
      <c r="J16" s="26">
        <f>ROUND(I16*E16,2)</f>
        <v>157815.74</v>
      </c>
    </row>
    <row r="17" spans="1:10" s="12" customFormat="1" ht="14.25" customHeight="1" x14ac:dyDescent="0.2">
      <c r="A17" s="126"/>
      <c r="B17" s="271" t="s">
        <v>168</v>
      </c>
      <c r="C17" s="272"/>
      <c r="D17" s="264"/>
      <c r="E17" s="273"/>
      <c r="F17" s="274"/>
      <c r="G17" s="274"/>
      <c r="H17" s="275"/>
      <c r="I17" s="131"/>
      <c r="J17" s="131"/>
    </row>
    <row r="18" spans="1:10" s="12" customFormat="1" ht="14.25" customHeight="1" x14ac:dyDescent="0.2">
      <c r="A18" s="2"/>
      <c r="B18" s="266" t="s">
        <v>988</v>
      </c>
      <c r="C18" s="266"/>
      <c r="D18" s="263"/>
      <c r="E18" s="267"/>
      <c r="F18" s="268"/>
      <c r="G18" s="268"/>
      <c r="H18" s="269"/>
      <c r="I18" s="187"/>
      <c r="J18" s="187"/>
    </row>
    <row r="19" spans="1:10" s="12" customFormat="1" ht="25.5" customHeight="1" x14ac:dyDescent="0.2">
      <c r="A19" s="2">
        <v>3</v>
      </c>
      <c r="B19" s="173" t="s">
        <v>169</v>
      </c>
      <c r="C19" s="8" t="s">
        <v>170</v>
      </c>
      <c r="D19" s="2" t="s">
        <v>171</v>
      </c>
      <c r="E19" s="196">
        <v>49.96</v>
      </c>
      <c r="F19" s="129">
        <v>111.99</v>
      </c>
      <c r="G19" s="26">
        <f t="shared" ref="G19:G31" si="0">ROUND(E19*F19,2)</f>
        <v>5595.02</v>
      </c>
      <c r="H19" s="134">
        <f t="shared" ref="H19:H31" si="1">G19/$G$92</f>
        <v>0.15590155639074282</v>
      </c>
      <c r="I19" s="26">
        <f>ROUND(F19*Прил.10!$D$12,2)</f>
        <v>1508.51</v>
      </c>
      <c r="J19" s="26">
        <f t="shared" ref="J19:J31" si="2">ROUND(I19*E19,2)</f>
        <v>75365.16</v>
      </c>
    </row>
    <row r="20" spans="1:10" s="12" customFormat="1" ht="14.25" customHeight="1" x14ac:dyDescent="0.2">
      <c r="A20" s="2">
        <v>4</v>
      </c>
      <c r="B20" s="173" t="s">
        <v>172</v>
      </c>
      <c r="C20" s="8" t="s">
        <v>173</v>
      </c>
      <c r="D20" s="2" t="s">
        <v>171</v>
      </c>
      <c r="E20" s="196">
        <v>48.27</v>
      </c>
      <c r="F20" s="129">
        <v>86.4</v>
      </c>
      <c r="G20" s="26">
        <f t="shared" si="0"/>
        <v>4170.53</v>
      </c>
      <c r="H20" s="134">
        <f t="shared" si="1"/>
        <v>0.11620907842586525</v>
      </c>
      <c r="I20" s="26">
        <f>ROUND(F20*Прил.10!$D$12,2)</f>
        <v>1163.81</v>
      </c>
      <c r="J20" s="26">
        <f t="shared" si="2"/>
        <v>56177.11</v>
      </c>
    </row>
    <row r="21" spans="1:10" s="12" customFormat="1" ht="38.25" customHeight="1" x14ac:dyDescent="0.2">
      <c r="A21" s="2">
        <v>5</v>
      </c>
      <c r="B21" s="173" t="s">
        <v>174</v>
      </c>
      <c r="C21" s="8" t="s">
        <v>175</v>
      </c>
      <c r="D21" s="2" t="s">
        <v>171</v>
      </c>
      <c r="E21" s="196">
        <v>29.47</v>
      </c>
      <c r="F21" s="129">
        <v>133.97</v>
      </c>
      <c r="G21" s="26">
        <f t="shared" si="0"/>
        <v>3948.1</v>
      </c>
      <c r="H21" s="134">
        <f t="shared" si="1"/>
        <v>0.11001121261162457</v>
      </c>
      <c r="I21" s="26">
        <f>ROUND(F21*Прил.10!$D$12,2)</f>
        <v>1804.58</v>
      </c>
      <c r="J21" s="26">
        <f t="shared" si="2"/>
        <v>53180.97</v>
      </c>
    </row>
    <row r="22" spans="1:10" s="12" customFormat="1" ht="25.5" customHeight="1" x14ac:dyDescent="0.2">
      <c r="A22" s="2">
        <v>6</v>
      </c>
      <c r="B22" s="173" t="s">
        <v>176</v>
      </c>
      <c r="C22" s="8" t="s">
        <v>177</v>
      </c>
      <c r="D22" s="2" t="s">
        <v>171</v>
      </c>
      <c r="E22" s="196">
        <v>48.35</v>
      </c>
      <c r="F22" s="129">
        <v>65.709999999999994</v>
      </c>
      <c r="G22" s="26">
        <f t="shared" si="0"/>
        <v>3177.08</v>
      </c>
      <c r="H22" s="134">
        <f t="shared" si="1"/>
        <v>8.8527246869162426E-2</v>
      </c>
      <c r="I22" s="26">
        <f>ROUND(F22*Прил.10!$D$12,2)</f>
        <v>885.11</v>
      </c>
      <c r="J22" s="26">
        <f t="shared" si="2"/>
        <v>42795.07</v>
      </c>
    </row>
    <row r="23" spans="1:10" s="12" customFormat="1" ht="25.5" customHeight="1" x14ac:dyDescent="0.2">
      <c r="A23" s="2">
        <v>7</v>
      </c>
      <c r="B23" s="173" t="s">
        <v>178</v>
      </c>
      <c r="C23" s="8" t="s">
        <v>179</v>
      </c>
      <c r="D23" s="2" t="s">
        <v>171</v>
      </c>
      <c r="E23" s="196">
        <v>25.85</v>
      </c>
      <c r="F23" s="129">
        <v>96.89</v>
      </c>
      <c r="G23" s="26">
        <f t="shared" si="0"/>
        <v>2504.61</v>
      </c>
      <c r="H23" s="134">
        <f t="shared" si="1"/>
        <v>6.9789312129682896E-2</v>
      </c>
      <c r="I23" s="26">
        <f>ROUND(F23*Прил.10!$D$12,2)</f>
        <v>1305.1099999999999</v>
      </c>
      <c r="J23" s="26">
        <f t="shared" si="2"/>
        <v>33737.089999999997</v>
      </c>
    </row>
    <row r="24" spans="1:10" s="12" customFormat="1" ht="25.5" customHeight="1" x14ac:dyDescent="0.2">
      <c r="A24" s="2">
        <v>8</v>
      </c>
      <c r="B24" s="173" t="s">
        <v>180</v>
      </c>
      <c r="C24" s="8" t="s">
        <v>181</v>
      </c>
      <c r="D24" s="2" t="s">
        <v>171</v>
      </c>
      <c r="E24" s="196">
        <v>6.74</v>
      </c>
      <c r="F24" s="129">
        <v>287.99</v>
      </c>
      <c r="G24" s="26">
        <f t="shared" si="0"/>
        <v>1941.05</v>
      </c>
      <c r="H24" s="134">
        <f t="shared" si="1"/>
        <v>5.4086082986700909E-2</v>
      </c>
      <c r="I24" s="26">
        <f>ROUND(F24*Прил.10!$D$12,2)</f>
        <v>3879.23</v>
      </c>
      <c r="J24" s="26">
        <f t="shared" si="2"/>
        <v>26146.01</v>
      </c>
    </row>
    <row r="25" spans="1:10" s="12" customFormat="1" ht="25.5" customHeight="1" x14ac:dyDescent="0.2">
      <c r="A25" s="2">
        <v>9</v>
      </c>
      <c r="B25" s="173" t="s">
        <v>182</v>
      </c>
      <c r="C25" s="8" t="s">
        <v>183</v>
      </c>
      <c r="D25" s="2" t="s">
        <v>171</v>
      </c>
      <c r="E25" s="196">
        <v>3.96</v>
      </c>
      <c r="F25" s="129">
        <v>480</v>
      </c>
      <c r="G25" s="26">
        <f t="shared" si="0"/>
        <v>1900.8</v>
      </c>
      <c r="H25" s="134">
        <f t="shared" si="1"/>
        <v>5.2964543180815067E-2</v>
      </c>
      <c r="I25" s="26">
        <f>ROUND(F25*Прил.10!$D$12,2)</f>
        <v>6465.6</v>
      </c>
      <c r="J25" s="26">
        <f t="shared" si="2"/>
        <v>25603.78</v>
      </c>
    </row>
    <row r="26" spans="1:10" s="12" customFormat="1" ht="14.25" customHeight="1" x14ac:dyDescent="0.2">
      <c r="A26" s="2">
        <v>10</v>
      </c>
      <c r="B26" s="173" t="s">
        <v>184</v>
      </c>
      <c r="C26" s="8" t="s">
        <v>185</v>
      </c>
      <c r="D26" s="2" t="s">
        <v>171</v>
      </c>
      <c r="E26" s="196">
        <v>17.39</v>
      </c>
      <c r="F26" s="129">
        <v>94.05</v>
      </c>
      <c r="G26" s="26">
        <f t="shared" si="0"/>
        <v>1635.53</v>
      </c>
      <c r="H26" s="134">
        <f t="shared" si="1"/>
        <v>4.5572968912309803E-2</v>
      </c>
      <c r="I26" s="26">
        <f>ROUND(F26*Прил.10!$D$12,2)</f>
        <v>1266.8499999999999</v>
      </c>
      <c r="J26" s="26">
        <f t="shared" si="2"/>
        <v>22030.52</v>
      </c>
    </row>
    <row r="27" spans="1:10" s="12" customFormat="1" ht="51" customHeight="1" x14ac:dyDescent="0.2">
      <c r="A27" s="2">
        <v>11</v>
      </c>
      <c r="B27" s="173" t="s">
        <v>186</v>
      </c>
      <c r="C27" s="8" t="s">
        <v>187</v>
      </c>
      <c r="D27" s="2" t="s">
        <v>171</v>
      </c>
      <c r="E27" s="196">
        <v>17.43</v>
      </c>
      <c r="F27" s="129">
        <v>90</v>
      </c>
      <c r="G27" s="26">
        <f t="shared" si="0"/>
        <v>1568.7</v>
      </c>
      <c r="H27" s="134">
        <f t="shared" si="1"/>
        <v>4.3710794869394255E-2</v>
      </c>
      <c r="I27" s="26">
        <f>ROUND(F27*Прил.10!$D$12,2)</f>
        <v>1212.3</v>
      </c>
      <c r="J27" s="26">
        <f t="shared" si="2"/>
        <v>21130.39</v>
      </c>
    </row>
    <row r="28" spans="1:10" s="12" customFormat="1" ht="25.5" customHeight="1" x14ac:dyDescent="0.2">
      <c r="A28" s="2">
        <v>12</v>
      </c>
      <c r="B28" s="173" t="s">
        <v>188</v>
      </c>
      <c r="C28" s="8" t="s">
        <v>189</v>
      </c>
      <c r="D28" s="2" t="s">
        <v>171</v>
      </c>
      <c r="E28" s="196">
        <v>11.9</v>
      </c>
      <c r="F28" s="129">
        <v>100</v>
      </c>
      <c r="G28" s="26">
        <f t="shared" si="0"/>
        <v>1190</v>
      </c>
      <c r="H28" s="188">
        <f t="shared" si="1"/>
        <v>3.3158568174016169E-2</v>
      </c>
      <c r="I28" s="26">
        <f>ROUND(F28*Прил.10!$D$12,2)</f>
        <v>1347</v>
      </c>
      <c r="J28" s="26">
        <f t="shared" si="2"/>
        <v>16029.3</v>
      </c>
    </row>
    <row r="29" spans="1:10" s="12" customFormat="1" ht="25.5" customHeight="1" x14ac:dyDescent="0.2">
      <c r="A29" s="2">
        <v>13</v>
      </c>
      <c r="B29" s="173" t="s">
        <v>190</v>
      </c>
      <c r="C29" s="8" t="s">
        <v>191</v>
      </c>
      <c r="D29" s="2" t="s">
        <v>171</v>
      </c>
      <c r="E29" s="196">
        <v>8.67</v>
      </c>
      <c r="F29" s="129">
        <v>120.04</v>
      </c>
      <c r="G29" s="26">
        <f t="shared" si="0"/>
        <v>1040.75</v>
      </c>
      <c r="H29" s="188">
        <f t="shared" si="1"/>
        <v>2.899981498076246E-2</v>
      </c>
      <c r="I29" s="141">
        <f>ROUND(F29*Прил.10!$D$12,2)</f>
        <v>1616.94</v>
      </c>
      <c r="J29" s="141">
        <f t="shared" si="2"/>
        <v>14018.87</v>
      </c>
    </row>
    <row r="30" spans="1:10" s="12" customFormat="1" ht="14.25" customHeight="1" x14ac:dyDescent="0.2">
      <c r="A30" s="2">
        <v>14</v>
      </c>
      <c r="B30" s="173" t="s">
        <v>192</v>
      </c>
      <c r="C30" s="8" t="s">
        <v>193</v>
      </c>
      <c r="D30" s="126" t="s">
        <v>171</v>
      </c>
      <c r="E30" s="202">
        <v>33.35</v>
      </c>
      <c r="F30" s="177">
        <v>30</v>
      </c>
      <c r="G30" s="26">
        <f t="shared" si="0"/>
        <v>1000.5</v>
      </c>
      <c r="H30" s="188">
        <f t="shared" si="1"/>
        <v>2.7878275174876621E-2</v>
      </c>
      <c r="I30" s="141">
        <f>ROUND(F30*Прил.10!$D$12,2)</f>
        <v>404.1</v>
      </c>
      <c r="J30" s="141">
        <f t="shared" si="2"/>
        <v>13476.74</v>
      </c>
    </row>
    <row r="31" spans="1:10" s="12" customFormat="1" ht="25.5" customHeight="1" x14ac:dyDescent="0.2">
      <c r="A31" s="2">
        <v>15</v>
      </c>
      <c r="B31" s="173" t="s">
        <v>194</v>
      </c>
      <c r="C31" s="8" t="s">
        <v>195</v>
      </c>
      <c r="D31" s="2" t="s">
        <v>171</v>
      </c>
      <c r="E31" s="180">
        <v>107.95</v>
      </c>
      <c r="F31" s="129">
        <v>8.1</v>
      </c>
      <c r="G31" s="203">
        <f t="shared" si="0"/>
        <v>874.4</v>
      </c>
      <c r="H31" s="188">
        <f t="shared" si="1"/>
        <v>2.4364581522151041E-2</v>
      </c>
      <c r="I31" s="141">
        <f>ROUND(F31*Прил.10!$D$12,2)</f>
        <v>109.11</v>
      </c>
      <c r="J31" s="141">
        <f t="shared" si="2"/>
        <v>11778.42</v>
      </c>
    </row>
    <row r="32" spans="1:10" s="12" customFormat="1" ht="14.25" customHeight="1" x14ac:dyDescent="0.2">
      <c r="A32" s="126"/>
      <c r="B32" s="189"/>
      <c r="C32" s="190" t="s">
        <v>989</v>
      </c>
      <c r="D32" s="2"/>
      <c r="E32" s="180"/>
      <c r="F32" s="41"/>
      <c r="G32" s="203">
        <f>SUM(G19:G31)</f>
        <v>30547.07</v>
      </c>
      <c r="H32" s="134">
        <f>G32/G92</f>
        <v>0.85117403622810428</v>
      </c>
      <c r="I32" s="26"/>
      <c r="J32" s="26">
        <f>SUM(J19:J31)</f>
        <v>411469.43000000005</v>
      </c>
    </row>
    <row r="33" spans="1:10" s="12" customFormat="1" ht="25.5" customHeight="1" outlineLevel="1" x14ac:dyDescent="0.2">
      <c r="A33" s="2">
        <v>16</v>
      </c>
      <c r="B33" s="173">
        <v>30408</v>
      </c>
      <c r="C33" s="8" t="s">
        <v>196</v>
      </c>
      <c r="D33" s="2" t="s">
        <v>197</v>
      </c>
      <c r="E33" s="180">
        <v>5.24</v>
      </c>
      <c r="F33" s="129">
        <v>131.44</v>
      </c>
      <c r="G33" s="203">
        <f t="shared" ref="G33:G64" si="3">ROUND(E33*F33,2)</f>
        <v>688.75</v>
      </c>
      <c r="H33" s="134">
        <f t="shared" ref="H33:H64" si="4">G33/$G$92</f>
        <v>1.9191566243574484E-2</v>
      </c>
      <c r="I33" s="26">
        <f>ROUND(F33*Прил.10!$D$12,2)</f>
        <v>1770.5</v>
      </c>
      <c r="J33" s="26">
        <f t="shared" ref="J33:J64" si="5">ROUND(I33*E33,2)</f>
        <v>9277.42</v>
      </c>
    </row>
    <row r="34" spans="1:10" s="12" customFormat="1" ht="25.5" customHeight="1" outlineLevel="1" x14ac:dyDescent="0.2">
      <c r="A34" s="2">
        <v>17</v>
      </c>
      <c r="B34" s="173">
        <v>31501</v>
      </c>
      <c r="C34" s="8" t="s">
        <v>198</v>
      </c>
      <c r="D34" s="2" t="s">
        <v>197</v>
      </c>
      <c r="E34" s="180">
        <v>16.7</v>
      </c>
      <c r="F34" s="129">
        <v>35.299999999999997</v>
      </c>
      <c r="G34" s="203">
        <f t="shared" si="3"/>
        <v>589.51</v>
      </c>
      <c r="H34" s="134">
        <f t="shared" si="4"/>
        <v>1.6426308843919556E-2</v>
      </c>
      <c r="I34" s="26">
        <f>ROUND(F34*Прил.10!$D$12,2)</f>
        <v>475.49</v>
      </c>
      <c r="J34" s="26">
        <f t="shared" si="5"/>
        <v>7940.68</v>
      </c>
    </row>
    <row r="35" spans="1:10" s="12" customFormat="1" ht="25.5" customHeight="1" outlineLevel="1" x14ac:dyDescent="0.2">
      <c r="A35" s="2">
        <v>18</v>
      </c>
      <c r="B35" s="173">
        <v>41000</v>
      </c>
      <c r="C35" s="8" t="s">
        <v>199</v>
      </c>
      <c r="D35" s="182" t="s">
        <v>197</v>
      </c>
      <c r="E35" s="196">
        <v>43.16</v>
      </c>
      <c r="F35" s="192">
        <v>12.31</v>
      </c>
      <c r="G35" s="26">
        <f t="shared" si="3"/>
        <v>531.29999999999995</v>
      </c>
      <c r="H35" s="134">
        <f t="shared" si="4"/>
        <v>1.4804325437693101E-2</v>
      </c>
      <c r="I35" s="26">
        <f>ROUND(F35*Прил.10!$D$12,2)</f>
        <v>165.82</v>
      </c>
      <c r="J35" s="26">
        <f t="shared" si="5"/>
        <v>7156.79</v>
      </c>
    </row>
    <row r="36" spans="1:10" s="12" customFormat="1" ht="14.25" customHeight="1" outlineLevel="1" x14ac:dyDescent="0.2">
      <c r="A36" s="2">
        <v>19</v>
      </c>
      <c r="B36" s="173">
        <v>30101</v>
      </c>
      <c r="C36" s="8" t="s">
        <v>200</v>
      </c>
      <c r="D36" s="2" t="s">
        <v>197</v>
      </c>
      <c r="E36" s="196">
        <v>4.55</v>
      </c>
      <c r="F36" s="129">
        <v>89.99</v>
      </c>
      <c r="G36" s="26">
        <f t="shared" si="3"/>
        <v>409.45</v>
      </c>
      <c r="H36" s="134">
        <f t="shared" si="4"/>
        <v>1.1409055242731865E-2</v>
      </c>
      <c r="I36" s="26">
        <f>ROUND(F36*Прил.10!$D$12,2)</f>
        <v>1212.17</v>
      </c>
      <c r="J36" s="26">
        <f t="shared" si="5"/>
        <v>5515.37</v>
      </c>
    </row>
    <row r="37" spans="1:10" s="12" customFormat="1" ht="38.25" customHeight="1" outlineLevel="1" x14ac:dyDescent="0.2">
      <c r="A37" s="2">
        <v>20</v>
      </c>
      <c r="B37" s="173">
        <v>20429</v>
      </c>
      <c r="C37" s="8" t="s">
        <v>201</v>
      </c>
      <c r="D37" s="2" t="s">
        <v>197</v>
      </c>
      <c r="E37" s="196">
        <v>2.17</v>
      </c>
      <c r="F37" s="129">
        <v>166.51</v>
      </c>
      <c r="G37" s="26">
        <f t="shared" si="3"/>
        <v>361.33</v>
      </c>
      <c r="H37" s="134">
        <f t="shared" si="4"/>
        <v>1.0068223057409464E-2</v>
      </c>
      <c r="I37" s="26">
        <f>ROUND(F37*Прил.10!$D$12,2)</f>
        <v>2242.89</v>
      </c>
      <c r="J37" s="26">
        <f t="shared" si="5"/>
        <v>4867.07</v>
      </c>
    </row>
    <row r="38" spans="1:10" s="12" customFormat="1" ht="14.25" customHeight="1" outlineLevel="1" x14ac:dyDescent="0.2">
      <c r="A38" s="2">
        <v>21</v>
      </c>
      <c r="B38" s="173">
        <v>134041</v>
      </c>
      <c r="C38" s="8" t="s">
        <v>202</v>
      </c>
      <c r="D38" s="2" t="s">
        <v>197</v>
      </c>
      <c r="E38" s="196">
        <v>107.83</v>
      </c>
      <c r="F38" s="129">
        <v>3</v>
      </c>
      <c r="G38" s="26">
        <f t="shared" si="3"/>
        <v>323.49</v>
      </c>
      <c r="H38" s="134">
        <f t="shared" si="4"/>
        <v>9.0138363181617564E-3</v>
      </c>
      <c r="I38" s="26">
        <f>ROUND(F38*Прил.10!$D$12,2)</f>
        <v>40.409999999999997</v>
      </c>
      <c r="J38" s="26">
        <f t="shared" si="5"/>
        <v>4357.41</v>
      </c>
    </row>
    <row r="39" spans="1:10" s="12" customFormat="1" ht="25.5" customHeight="1" outlineLevel="1" x14ac:dyDescent="0.2">
      <c r="A39" s="2">
        <v>22</v>
      </c>
      <c r="B39" s="173">
        <v>30405</v>
      </c>
      <c r="C39" s="8" t="s">
        <v>203</v>
      </c>
      <c r="D39" s="2" t="s">
        <v>197</v>
      </c>
      <c r="E39" s="196">
        <v>34.020000000000003</v>
      </c>
      <c r="F39" s="129">
        <v>8.1999999999999993</v>
      </c>
      <c r="G39" s="26">
        <f t="shared" si="3"/>
        <v>278.95999999999998</v>
      </c>
      <c r="H39" s="134">
        <f t="shared" si="4"/>
        <v>7.7730371242214708E-3</v>
      </c>
      <c r="I39" s="26">
        <f>ROUND(F39*Прил.10!$D$12,2)</f>
        <v>110.45</v>
      </c>
      <c r="J39" s="26">
        <f t="shared" si="5"/>
        <v>3757.51</v>
      </c>
    </row>
    <row r="40" spans="1:10" s="12" customFormat="1" ht="38.25" customHeight="1" outlineLevel="1" x14ac:dyDescent="0.2">
      <c r="A40" s="2">
        <v>23</v>
      </c>
      <c r="B40" s="173">
        <v>60248</v>
      </c>
      <c r="C40" s="8" t="s">
        <v>204</v>
      </c>
      <c r="D40" s="2" t="s">
        <v>197</v>
      </c>
      <c r="E40" s="196">
        <v>2.15</v>
      </c>
      <c r="F40" s="129">
        <v>115.27</v>
      </c>
      <c r="G40" s="26">
        <f t="shared" si="3"/>
        <v>247.83</v>
      </c>
      <c r="H40" s="134">
        <f t="shared" si="4"/>
        <v>6.9056201265264095E-3</v>
      </c>
      <c r="I40" s="26">
        <f>ROUND(F40*Прил.10!$D$12,2)</f>
        <v>1552.69</v>
      </c>
      <c r="J40" s="26">
        <f t="shared" si="5"/>
        <v>3338.28</v>
      </c>
    </row>
    <row r="41" spans="1:10" s="12" customFormat="1" ht="14.25" customHeight="1" outlineLevel="1" x14ac:dyDescent="0.2">
      <c r="A41" s="2">
        <v>24</v>
      </c>
      <c r="B41" s="173">
        <v>111500</v>
      </c>
      <c r="C41" s="8" t="s">
        <v>205</v>
      </c>
      <c r="D41" s="2" t="s">
        <v>197</v>
      </c>
      <c r="E41" s="196">
        <v>15.83</v>
      </c>
      <c r="F41" s="129">
        <v>14.15</v>
      </c>
      <c r="G41" s="26">
        <f t="shared" si="3"/>
        <v>223.99</v>
      </c>
      <c r="H41" s="134">
        <f t="shared" si="4"/>
        <v>6.241334189325951E-3</v>
      </c>
      <c r="I41" s="26">
        <f>ROUND(F41*Прил.10!$D$12,2)</f>
        <v>190.6</v>
      </c>
      <c r="J41" s="26">
        <f t="shared" si="5"/>
        <v>3017.2</v>
      </c>
    </row>
    <row r="42" spans="1:10" s="12" customFormat="1" ht="25.5" customHeight="1" outlineLevel="1" x14ac:dyDescent="0.2">
      <c r="A42" s="2">
        <v>25</v>
      </c>
      <c r="B42" s="173">
        <v>30403</v>
      </c>
      <c r="C42" s="8" t="s">
        <v>206</v>
      </c>
      <c r="D42" s="2" t="s">
        <v>197</v>
      </c>
      <c r="E42" s="196">
        <v>27.52</v>
      </c>
      <c r="F42" s="129">
        <v>6.66</v>
      </c>
      <c r="G42" s="26">
        <f t="shared" si="3"/>
        <v>183.28</v>
      </c>
      <c r="H42" s="134">
        <f t="shared" si="4"/>
        <v>5.1069767856585574E-3</v>
      </c>
      <c r="I42" s="26">
        <f>ROUND(F42*Прил.10!$D$12,2)</f>
        <v>89.71</v>
      </c>
      <c r="J42" s="26">
        <f t="shared" si="5"/>
        <v>2468.8200000000002</v>
      </c>
    </row>
    <row r="43" spans="1:10" s="12" customFormat="1" ht="25.5" customHeight="1" outlineLevel="1" x14ac:dyDescent="0.2">
      <c r="A43" s="2">
        <v>26</v>
      </c>
      <c r="B43" s="173">
        <v>20403</v>
      </c>
      <c r="C43" s="8" t="s">
        <v>207</v>
      </c>
      <c r="D43" s="2" t="s">
        <v>197</v>
      </c>
      <c r="E43" s="196">
        <v>0.99</v>
      </c>
      <c r="F43" s="129">
        <v>120.52</v>
      </c>
      <c r="G43" s="26">
        <f t="shared" si="3"/>
        <v>119.31</v>
      </c>
      <c r="H43" s="134">
        <f t="shared" si="4"/>
        <v>3.3244947637326634E-3</v>
      </c>
      <c r="I43" s="26">
        <f>ROUND(F43*Прил.10!$D$12,2)</f>
        <v>1623.4</v>
      </c>
      <c r="J43" s="26">
        <f t="shared" si="5"/>
        <v>1607.17</v>
      </c>
    </row>
    <row r="44" spans="1:10" s="12" customFormat="1" ht="14.25" customHeight="1" outlineLevel="1" x14ac:dyDescent="0.2">
      <c r="A44" s="2">
        <v>27</v>
      </c>
      <c r="B44" s="173">
        <v>132601</v>
      </c>
      <c r="C44" s="8" t="s">
        <v>208</v>
      </c>
      <c r="D44" s="2" t="s">
        <v>197</v>
      </c>
      <c r="E44" s="196">
        <v>6.58</v>
      </c>
      <c r="F44" s="129">
        <v>16.64</v>
      </c>
      <c r="G44" s="26">
        <f t="shared" si="3"/>
        <v>109.49</v>
      </c>
      <c r="H44" s="134">
        <f t="shared" si="4"/>
        <v>3.0508669154395212E-3</v>
      </c>
      <c r="I44" s="26">
        <f>ROUND(F44*Прил.10!$D$12,2)</f>
        <v>224.14</v>
      </c>
      <c r="J44" s="26">
        <f t="shared" si="5"/>
        <v>1474.84</v>
      </c>
    </row>
    <row r="45" spans="1:10" s="12" customFormat="1" ht="25.5" customHeight="1" outlineLevel="1" x14ac:dyDescent="0.2">
      <c r="A45" s="2">
        <v>28</v>
      </c>
      <c r="B45" s="173">
        <v>30954</v>
      </c>
      <c r="C45" s="8" t="s">
        <v>209</v>
      </c>
      <c r="D45" s="2" t="s">
        <v>197</v>
      </c>
      <c r="E45" s="196">
        <v>3.4</v>
      </c>
      <c r="F45" s="129">
        <v>31.26</v>
      </c>
      <c r="G45" s="26">
        <f t="shared" si="3"/>
        <v>106.28</v>
      </c>
      <c r="H45" s="134">
        <f t="shared" si="4"/>
        <v>2.9614223743986878E-3</v>
      </c>
      <c r="I45" s="26">
        <f>ROUND(F45*Прил.10!$D$12,2)</f>
        <v>421.07</v>
      </c>
      <c r="J45" s="26">
        <f t="shared" si="5"/>
        <v>1431.64</v>
      </c>
    </row>
    <row r="46" spans="1:10" s="12" customFormat="1" ht="25.5" customHeight="1" outlineLevel="1" x14ac:dyDescent="0.2">
      <c r="A46" s="2">
        <v>29</v>
      </c>
      <c r="B46" s="173">
        <v>20121</v>
      </c>
      <c r="C46" s="8" t="s">
        <v>210</v>
      </c>
      <c r="D46" s="2" t="s">
        <v>197</v>
      </c>
      <c r="E46" s="196">
        <v>0.34</v>
      </c>
      <c r="F46" s="129">
        <v>312.20999999999998</v>
      </c>
      <c r="G46" s="26">
        <f t="shared" si="3"/>
        <v>106.15</v>
      </c>
      <c r="H46" s="134">
        <f t="shared" si="4"/>
        <v>2.9578000098082493E-3</v>
      </c>
      <c r="I46" s="26">
        <f>ROUND(F46*Прил.10!$D$12,2)</f>
        <v>4205.47</v>
      </c>
      <c r="J46" s="26">
        <f t="shared" si="5"/>
        <v>1429.86</v>
      </c>
    </row>
    <row r="47" spans="1:10" s="12" customFormat="1" ht="14.25" customHeight="1" outlineLevel="1" x14ac:dyDescent="0.2">
      <c r="A47" s="2">
        <v>30</v>
      </c>
      <c r="B47" s="173">
        <v>330301</v>
      </c>
      <c r="C47" s="8" t="s">
        <v>211</v>
      </c>
      <c r="D47" s="2" t="s">
        <v>197</v>
      </c>
      <c r="E47" s="196">
        <v>20.49</v>
      </c>
      <c r="F47" s="129">
        <v>5.13</v>
      </c>
      <c r="G47" s="26">
        <f t="shared" si="3"/>
        <v>105.11</v>
      </c>
      <c r="H47" s="134">
        <f t="shared" si="4"/>
        <v>2.928821093084739E-3</v>
      </c>
      <c r="I47" s="26">
        <f>ROUND(F47*Прил.10!$D$12,2)</f>
        <v>69.099999999999994</v>
      </c>
      <c r="J47" s="26">
        <f t="shared" si="5"/>
        <v>1415.86</v>
      </c>
    </row>
    <row r="48" spans="1:10" s="12" customFormat="1" ht="38.25" customHeight="1" outlineLevel="1" x14ac:dyDescent="0.2">
      <c r="A48" s="2">
        <v>31</v>
      </c>
      <c r="B48" s="173">
        <v>150202</v>
      </c>
      <c r="C48" s="8" t="s">
        <v>212</v>
      </c>
      <c r="D48" s="2" t="s">
        <v>197</v>
      </c>
      <c r="E48" s="196">
        <v>0.78</v>
      </c>
      <c r="F48" s="129">
        <v>133.97</v>
      </c>
      <c r="G48" s="26">
        <f t="shared" si="3"/>
        <v>104.5</v>
      </c>
      <c r="H48" s="134">
        <f t="shared" si="4"/>
        <v>2.9118238438526805E-3</v>
      </c>
      <c r="I48" s="26">
        <f>ROUND(F48*Прил.10!$D$12,2)</f>
        <v>1804.58</v>
      </c>
      <c r="J48" s="26">
        <f t="shared" si="5"/>
        <v>1407.57</v>
      </c>
    </row>
    <row r="49" spans="1:10" s="12" customFormat="1" ht="38.25" customHeight="1" outlineLevel="1" x14ac:dyDescent="0.2">
      <c r="A49" s="2">
        <v>32</v>
      </c>
      <c r="B49" s="173">
        <v>20811</v>
      </c>
      <c r="C49" s="8" t="s">
        <v>213</v>
      </c>
      <c r="D49" s="2" t="s">
        <v>197</v>
      </c>
      <c r="E49" s="196">
        <v>1.31</v>
      </c>
      <c r="F49" s="129">
        <v>73.12</v>
      </c>
      <c r="G49" s="26">
        <f t="shared" si="3"/>
        <v>95.79</v>
      </c>
      <c r="H49" s="134">
        <f t="shared" si="4"/>
        <v>2.6691254162932851E-3</v>
      </c>
      <c r="I49" s="26">
        <f>ROUND(F49*Прил.10!$D$12,2)</f>
        <v>984.93</v>
      </c>
      <c r="J49" s="26">
        <f t="shared" si="5"/>
        <v>1290.26</v>
      </c>
    </row>
    <row r="50" spans="1:10" s="12" customFormat="1" ht="25.5" customHeight="1" outlineLevel="1" x14ac:dyDescent="0.2">
      <c r="A50" s="2">
        <v>33</v>
      </c>
      <c r="B50" s="173">
        <v>30305</v>
      </c>
      <c r="C50" s="8" t="s">
        <v>214</v>
      </c>
      <c r="D50" s="2" t="s">
        <v>197</v>
      </c>
      <c r="E50" s="196">
        <v>26.73</v>
      </c>
      <c r="F50" s="129">
        <v>3.12</v>
      </c>
      <c r="G50" s="26">
        <f t="shared" si="3"/>
        <v>83.4</v>
      </c>
      <c r="H50" s="134">
        <f t="shared" si="4"/>
        <v>2.3238862064814693E-3</v>
      </c>
      <c r="I50" s="26">
        <f>ROUND(F50*Прил.10!$D$12,2)</f>
        <v>42.03</v>
      </c>
      <c r="J50" s="26">
        <f t="shared" si="5"/>
        <v>1123.46</v>
      </c>
    </row>
    <row r="51" spans="1:10" s="12" customFormat="1" ht="14.25" customHeight="1" outlineLevel="1" x14ac:dyDescent="0.2">
      <c r="A51" s="2">
        <v>34</v>
      </c>
      <c r="B51" s="173">
        <v>330206</v>
      </c>
      <c r="C51" s="8" t="s">
        <v>215</v>
      </c>
      <c r="D51" s="2" t="s">
        <v>197</v>
      </c>
      <c r="E51" s="196">
        <v>33.44</v>
      </c>
      <c r="F51" s="129">
        <v>1.95</v>
      </c>
      <c r="G51" s="26">
        <f t="shared" si="3"/>
        <v>65.209999999999994</v>
      </c>
      <c r="H51" s="134">
        <f t="shared" si="4"/>
        <v>1.8170338072500791E-3</v>
      </c>
      <c r="I51" s="26">
        <f>ROUND(F51*Прил.10!$D$12,2)</f>
        <v>26.27</v>
      </c>
      <c r="J51" s="26">
        <f t="shared" si="5"/>
        <v>878.47</v>
      </c>
    </row>
    <row r="52" spans="1:10" s="12" customFormat="1" ht="14.25" customHeight="1" outlineLevel="1" x14ac:dyDescent="0.2">
      <c r="A52" s="2">
        <v>35</v>
      </c>
      <c r="B52" s="173">
        <v>120906</v>
      </c>
      <c r="C52" s="8" t="s">
        <v>216</v>
      </c>
      <c r="D52" s="2" t="s">
        <v>197</v>
      </c>
      <c r="E52" s="196">
        <v>0.75</v>
      </c>
      <c r="F52" s="129">
        <v>75</v>
      </c>
      <c r="G52" s="26">
        <f t="shared" si="3"/>
        <v>56.25</v>
      </c>
      <c r="H52" s="134">
        <f t="shared" si="4"/>
        <v>1.56736929393984E-3</v>
      </c>
      <c r="I52" s="26">
        <f>ROUND(F52*Прил.10!$D$12,2)</f>
        <v>1010.25</v>
      </c>
      <c r="J52" s="26">
        <f t="shared" si="5"/>
        <v>757.69</v>
      </c>
    </row>
    <row r="53" spans="1:10" s="12" customFormat="1" ht="25.5" customHeight="1" outlineLevel="1" x14ac:dyDescent="0.2">
      <c r="A53" s="2">
        <v>36</v>
      </c>
      <c r="B53" s="173">
        <v>30404</v>
      </c>
      <c r="C53" s="8" t="s">
        <v>217</v>
      </c>
      <c r="D53" s="2" t="s">
        <v>197</v>
      </c>
      <c r="E53" s="196">
        <v>8.02</v>
      </c>
      <c r="F53" s="129">
        <v>6.9</v>
      </c>
      <c r="G53" s="26">
        <f t="shared" si="3"/>
        <v>55.34</v>
      </c>
      <c r="H53" s="134">
        <f t="shared" si="4"/>
        <v>1.5420127418067689E-3</v>
      </c>
      <c r="I53" s="26">
        <f>ROUND(F53*Прил.10!$D$12,2)</f>
        <v>92.94</v>
      </c>
      <c r="J53" s="26">
        <f t="shared" si="5"/>
        <v>745.38</v>
      </c>
    </row>
    <row r="54" spans="1:10" s="12" customFormat="1" ht="25.5" customHeight="1" outlineLevel="1" x14ac:dyDescent="0.2">
      <c r="A54" s="2">
        <v>37</v>
      </c>
      <c r="B54" s="173">
        <v>70149</v>
      </c>
      <c r="C54" s="8" t="s">
        <v>218</v>
      </c>
      <c r="D54" s="2" t="s">
        <v>197</v>
      </c>
      <c r="E54" s="196">
        <v>0.67</v>
      </c>
      <c r="F54" s="129">
        <v>79.069999999999993</v>
      </c>
      <c r="G54" s="26">
        <f t="shared" si="3"/>
        <v>52.98</v>
      </c>
      <c r="H54" s="134">
        <f t="shared" si="4"/>
        <v>1.4762528923188039E-3</v>
      </c>
      <c r="I54" s="26">
        <f>ROUND(F54*Прил.10!$D$12,2)</f>
        <v>1065.07</v>
      </c>
      <c r="J54" s="26">
        <f t="shared" si="5"/>
        <v>713.6</v>
      </c>
    </row>
    <row r="55" spans="1:10" s="12" customFormat="1" ht="25.5" customHeight="1" outlineLevel="1" x14ac:dyDescent="0.2">
      <c r="A55" s="2">
        <v>38</v>
      </c>
      <c r="B55" s="173">
        <v>31812</v>
      </c>
      <c r="C55" s="8" t="s">
        <v>219</v>
      </c>
      <c r="D55" s="2" t="s">
        <v>197</v>
      </c>
      <c r="E55" s="196">
        <v>0.56999999999999995</v>
      </c>
      <c r="F55" s="129">
        <v>90.4</v>
      </c>
      <c r="G55" s="26">
        <f t="shared" si="3"/>
        <v>51.53</v>
      </c>
      <c r="H55" s="134">
        <f t="shared" si="4"/>
        <v>1.4358495949639103E-3</v>
      </c>
      <c r="I55" s="26">
        <f>ROUND(F55*Прил.10!$D$12,2)</f>
        <v>1217.69</v>
      </c>
      <c r="J55" s="26">
        <f t="shared" si="5"/>
        <v>694.08</v>
      </c>
    </row>
    <row r="56" spans="1:10" s="12" customFormat="1" ht="14.25" customHeight="1" outlineLevel="1" x14ac:dyDescent="0.2">
      <c r="A56" s="2">
        <v>39</v>
      </c>
      <c r="B56" s="173">
        <v>340312</v>
      </c>
      <c r="C56" s="8" t="s">
        <v>220</v>
      </c>
      <c r="D56" s="2" t="s">
        <v>197</v>
      </c>
      <c r="E56" s="196">
        <v>24.99</v>
      </c>
      <c r="F56" s="129">
        <v>1.5</v>
      </c>
      <c r="G56" s="26">
        <f t="shared" si="3"/>
        <v>37.49</v>
      </c>
      <c r="H56" s="134">
        <f t="shared" si="4"/>
        <v>1.0446342191965262E-3</v>
      </c>
      <c r="I56" s="26">
        <f>ROUND(F56*Прил.10!$D$12,2)</f>
        <v>20.21</v>
      </c>
      <c r="J56" s="26">
        <f t="shared" si="5"/>
        <v>505.05</v>
      </c>
    </row>
    <row r="57" spans="1:10" s="12" customFormat="1" ht="38.25" customHeight="1" outlineLevel="1" x14ac:dyDescent="0.2">
      <c r="A57" s="2">
        <v>40</v>
      </c>
      <c r="B57" s="173">
        <v>21201</v>
      </c>
      <c r="C57" s="8" t="s">
        <v>221</v>
      </c>
      <c r="D57" s="2" t="s">
        <v>197</v>
      </c>
      <c r="E57" s="196">
        <v>0.35</v>
      </c>
      <c r="F57" s="129">
        <v>99.78</v>
      </c>
      <c r="G57" s="26">
        <f t="shared" si="3"/>
        <v>34.92</v>
      </c>
      <c r="H57" s="134">
        <f t="shared" si="4"/>
        <v>9.7302285767785271E-4</v>
      </c>
      <c r="I57" s="26">
        <f>ROUND(F57*Прил.10!$D$12,2)</f>
        <v>1344.04</v>
      </c>
      <c r="J57" s="26">
        <f t="shared" si="5"/>
        <v>470.41</v>
      </c>
    </row>
    <row r="58" spans="1:10" s="12" customFormat="1" ht="51" customHeight="1" outlineLevel="1" x14ac:dyDescent="0.2">
      <c r="A58" s="2">
        <v>41</v>
      </c>
      <c r="B58" s="173">
        <v>101208</v>
      </c>
      <c r="C58" s="8" t="s">
        <v>222</v>
      </c>
      <c r="D58" s="2" t="s">
        <v>197</v>
      </c>
      <c r="E58" s="196">
        <v>4.32</v>
      </c>
      <c r="F58" s="129">
        <v>7.77</v>
      </c>
      <c r="G58" s="26">
        <f t="shared" si="3"/>
        <v>33.57</v>
      </c>
      <c r="H58" s="134">
        <f t="shared" si="4"/>
        <v>9.3540599462329653E-4</v>
      </c>
      <c r="I58" s="26">
        <f>ROUND(F58*Прил.10!$D$12,2)</f>
        <v>104.66</v>
      </c>
      <c r="J58" s="26">
        <f t="shared" si="5"/>
        <v>452.13</v>
      </c>
    </row>
    <row r="59" spans="1:10" s="12" customFormat="1" ht="14.25" customHeight="1" outlineLevel="1" x14ac:dyDescent="0.2">
      <c r="A59" s="2">
        <v>42</v>
      </c>
      <c r="B59" s="173">
        <v>31050</v>
      </c>
      <c r="C59" s="8" t="s">
        <v>223</v>
      </c>
      <c r="D59" s="2" t="s">
        <v>197</v>
      </c>
      <c r="E59" s="196">
        <v>0.23</v>
      </c>
      <c r="F59" s="129">
        <v>142.69999999999999</v>
      </c>
      <c r="G59" s="26">
        <f t="shared" si="3"/>
        <v>32.82</v>
      </c>
      <c r="H59" s="134">
        <f t="shared" si="4"/>
        <v>9.1450773737076531E-4</v>
      </c>
      <c r="I59" s="26">
        <f>ROUND(F59*Прил.10!$D$12,2)</f>
        <v>1922.17</v>
      </c>
      <c r="J59" s="26">
        <f t="shared" si="5"/>
        <v>442.1</v>
      </c>
    </row>
    <row r="60" spans="1:10" s="12" customFormat="1" ht="14.25" customHeight="1" outlineLevel="1" x14ac:dyDescent="0.2">
      <c r="A60" s="2">
        <v>43</v>
      </c>
      <c r="B60" s="173">
        <v>121601</v>
      </c>
      <c r="C60" s="8" t="s">
        <v>224</v>
      </c>
      <c r="D60" s="2" t="s">
        <v>197</v>
      </c>
      <c r="E60" s="196">
        <v>0.26</v>
      </c>
      <c r="F60" s="129">
        <v>110</v>
      </c>
      <c r="G60" s="26">
        <f t="shared" si="3"/>
        <v>28.6</v>
      </c>
      <c r="H60" s="134">
        <f t="shared" si="4"/>
        <v>7.9692020989652313E-4</v>
      </c>
      <c r="I60" s="26">
        <f>ROUND(F60*Прил.10!$D$12,2)</f>
        <v>1481.7</v>
      </c>
      <c r="J60" s="26">
        <f t="shared" si="5"/>
        <v>385.24</v>
      </c>
    </row>
    <row r="61" spans="1:10" s="12" customFormat="1" ht="25.5" customHeight="1" outlineLevel="1" x14ac:dyDescent="0.2">
      <c r="A61" s="2">
        <v>44</v>
      </c>
      <c r="B61" s="173">
        <v>331100</v>
      </c>
      <c r="C61" s="8" t="s">
        <v>225</v>
      </c>
      <c r="D61" s="2" t="s">
        <v>197</v>
      </c>
      <c r="E61" s="196">
        <v>50.45</v>
      </c>
      <c r="F61" s="129">
        <v>0.55000000000000004</v>
      </c>
      <c r="G61" s="26">
        <f t="shared" si="3"/>
        <v>27.75</v>
      </c>
      <c r="H61" s="134">
        <f t="shared" si="4"/>
        <v>7.732355183436544E-4</v>
      </c>
      <c r="I61" s="26">
        <f>ROUND(F61*Прил.10!$D$12,2)</f>
        <v>7.41</v>
      </c>
      <c r="J61" s="26">
        <f t="shared" si="5"/>
        <v>373.83</v>
      </c>
    </row>
    <row r="62" spans="1:10" s="12" customFormat="1" ht="25.5" customHeight="1" outlineLevel="1" x14ac:dyDescent="0.2">
      <c r="A62" s="2">
        <v>45</v>
      </c>
      <c r="B62" s="173">
        <v>21245</v>
      </c>
      <c r="C62" s="8" t="s">
        <v>226</v>
      </c>
      <c r="D62" s="2" t="s">
        <v>197</v>
      </c>
      <c r="E62" s="196">
        <v>0.14000000000000001</v>
      </c>
      <c r="F62" s="129">
        <v>175.56</v>
      </c>
      <c r="G62" s="26">
        <f t="shared" si="3"/>
        <v>24.58</v>
      </c>
      <c r="H62" s="134">
        <f t="shared" si="4"/>
        <v>6.8490555102295575E-4</v>
      </c>
      <c r="I62" s="26">
        <f>ROUND(F62*Прил.10!$D$12,2)</f>
        <v>2364.79</v>
      </c>
      <c r="J62" s="26">
        <f t="shared" si="5"/>
        <v>331.07</v>
      </c>
    </row>
    <row r="63" spans="1:10" s="12" customFormat="1" ht="25.5" customHeight="1" outlineLevel="1" x14ac:dyDescent="0.2">
      <c r="A63" s="2">
        <v>46</v>
      </c>
      <c r="B63" s="173">
        <v>122801</v>
      </c>
      <c r="C63" s="8" t="s">
        <v>227</v>
      </c>
      <c r="D63" s="2" t="s">
        <v>197</v>
      </c>
      <c r="E63" s="196">
        <v>0.36</v>
      </c>
      <c r="F63" s="129">
        <v>60</v>
      </c>
      <c r="G63" s="26">
        <f t="shared" si="3"/>
        <v>21.6</v>
      </c>
      <c r="H63" s="134">
        <f t="shared" si="4"/>
        <v>6.0186980887289856E-4</v>
      </c>
      <c r="I63" s="26">
        <f>ROUND(F63*Прил.10!$D$12,2)</f>
        <v>808.2</v>
      </c>
      <c r="J63" s="26">
        <f t="shared" si="5"/>
        <v>290.95</v>
      </c>
    </row>
    <row r="64" spans="1:10" s="12" customFormat="1" ht="38.25" customHeight="1" outlineLevel="1" x14ac:dyDescent="0.2">
      <c r="A64" s="2">
        <v>47</v>
      </c>
      <c r="B64" s="173">
        <v>21104</v>
      </c>
      <c r="C64" s="8" t="s">
        <v>228</v>
      </c>
      <c r="D64" s="2" t="s">
        <v>197</v>
      </c>
      <c r="E64" s="196">
        <v>0.09</v>
      </c>
      <c r="F64" s="129">
        <v>180.67</v>
      </c>
      <c r="G64" s="26">
        <f t="shared" si="3"/>
        <v>16.260000000000002</v>
      </c>
      <c r="H64" s="134">
        <f t="shared" si="4"/>
        <v>4.5307421723487644E-4</v>
      </c>
      <c r="I64" s="26">
        <f>ROUND(F64*Прил.10!$D$12,2)</f>
        <v>2433.62</v>
      </c>
      <c r="J64" s="26">
        <f t="shared" si="5"/>
        <v>219.03</v>
      </c>
    </row>
    <row r="65" spans="1:10" s="12" customFormat="1" ht="14.25" customHeight="1" outlineLevel="1" x14ac:dyDescent="0.2">
      <c r="A65" s="2">
        <v>48</v>
      </c>
      <c r="B65" s="173">
        <v>400101</v>
      </c>
      <c r="C65" s="8" t="s">
        <v>229</v>
      </c>
      <c r="D65" s="2" t="s">
        <v>197</v>
      </c>
      <c r="E65" s="196">
        <v>0.12</v>
      </c>
      <c r="F65" s="129">
        <v>127.82</v>
      </c>
      <c r="G65" s="26">
        <f t="shared" ref="G65:G96" si="6">ROUND(E65*F65,2)</f>
        <v>15.34</v>
      </c>
      <c r="H65" s="134">
        <f t="shared" ref="H65:H96" si="7">G65/$G$92</f>
        <v>4.2743902167177147E-4</v>
      </c>
      <c r="I65" s="26">
        <f>ROUND(F65*Прил.10!$D$12,2)</f>
        <v>1721.74</v>
      </c>
      <c r="J65" s="26">
        <f t="shared" ref="J65:J96" si="8">ROUND(I65*E65,2)</f>
        <v>206.61</v>
      </c>
    </row>
    <row r="66" spans="1:10" s="12" customFormat="1" ht="14.25" customHeight="1" outlineLevel="1" x14ac:dyDescent="0.2">
      <c r="A66" s="2">
        <v>49</v>
      </c>
      <c r="B66" s="173">
        <v>40504</v>
      </c>
      <c r="C66" s="8" t="s">
        <v>230</v>
      </c>
      <c r="D66" s="2" t="s">
        <v>197</v>
      </c>
      <c r="E66" s="196">
        <v>12.31</v>
      </c>
      <c r="F66" s="129">
        <v>1.2</v>
      </c>
      <c r="G66" s="26">
        <f t="shared" si="6"/>
        <v>14.77</v>
      </c>
      <c r="H66" s="134">
        <f t="shared" si="7"/>
        <v>4.1155634615984774E-4</v>
      </c>
      <c r="I66" s="26">
        <f>ROUND(F66*Прил.10!$D$12,2)</f>
        <v>16.16</v>
      </c>
      <c r="J66" s="26">
        <f t="shared" si="8"/>
        <v>198.93</v>
      </c>
    </row>
    <row r="67" spans="1:10" s="12" customFormat="1" ht="14.25" customHeight="1" outlineLevel="1" x14ac:dyDescent="0.2">
      <c r="A67" s="2">
        <v>50</v>
      </c>
      <c r="B67" s="173">
        <v>331305</v>
      </c>
      <c r="C67" s="8" t="s">
        <v>231</v>
      </c>
      <c r="D67" s="2" t="s">
        <v>197</v>
      </c>
      <c r="E67" s="196">
        <v>4.9800000000000004</v>
      </c>
      <c r="F67" s="129">
        <v>2.7</v>
      </c>
      <c r="G67" s="26">
        <f t="shared" si="6"/>
        <v>13.45</v>
      </c>
      <c r="H67" s="134">
        <f t="shared" si="7"/>
        <v>3.7477541339539283E-4</v>
      </c>
      <c r="I67" s="26">
        <f>ROUND(F67*Прил.10!$D$12,2)</f>
        <v>36.369999999999997</v>
      </c>
      <c r="J67" s="26">
        <f t="shared" si="8"/>
        <v>181.12</v>
      </c>
    </row>
    <row r="68" spans="1:10" s="12" customFormat="1" ht="14.25" customHeight="1" outlineLevel="1" x14ac:dyDescent="0.2">
      <c r="A68" s="2">
        <v>51</v>
      </c>
      <c r="B68" s="173">
        <v>153101</v>
      </c>
      <c r="C68" s="8" t="s">
        <v>232</v>
      </c>
      <c r="D68" s="2" t="s">
        <v>197</v>
      </c>
      <c r="E68" s="196">
        <v>0.11</v>
      </c>
      <c r="F68" s="129">
        <v>112.14</v>
      </c>
      <c r="G68" s="26">
        <f t="shared" si="6"/>
        <v>12.34</v>
      </c>
      <c r="H68" s="134">
        <f t="shared" si="7"/>
        <v>3.4384599266164663E-4</v>
      </c>
      <c r="I68" s="26">
        <f>ROUND(F68*Прил.10!$D$12,2)</f>
        <v>1510.53</v>
      </c>
      <c r="J68" s="26">
        <f t="shared" si="8"/>
        <v>166.16</v>
      </c>
    </row>
    <row r="69" spans="1:10" s="12" customFormat="1" ht="14.25" customHeight="1" outlineLevel="1" x14ac:dyDescent="0.2">
      <c r="A69" s="2">
        <v>52</v>
      </c>
      <c r="B69" s="173">
        <v>331531</v>
      </c>
      <c r="C69" s="8" t="s">
        <v>233</v>
      </c>
      <c r="D69" s="2" t="s">
        <v>197</v>
      </c>
      <c r="E69" s="196">
        <v>11.92</v>
      </c>
      <c r="F69" s="129">
        <v>0.95</v>
      </c>
      <c r="G69" s="26">
        <f t="shared" si="6"/>
        <v>11.32</v>
      </c>
      <c r="H69" s="134">
        <f t="shared" si="7"/>
        <v>3.1542436279820426E-4</v>
      </c>
      <c r="I69" s="26">
        <f>ROUND(F69*Прил.10!$D$12,2)</f>
        <v>12.8</v>
      </c>
      <c r="J69" s="26">
        <f t="shared" si="8"/>
        <v>152.58000000000001</v>
      </c>
    </row>
    <row r="70" spans="1:10" s="12" customFormat="1" ht="25.5" customHeight="1" outlineLevel="1" x14ac:dyDescent="0.2">
      <c r="A70" s="2">
        <v>53</v>
      </c>
      <c r="B70" s="173">
        <v>120202</v>
      </c>
      <c r="C70" s="8" t="s">
        <v>234</v>
      </c>
      <c r="D70" s="2" t="s">
        <v>197</v>
      </c>
      <c r="E70" s="196">
        <v>0.08</v>
      </c>
      <c r="F70" s="129">
        <v>123</v>
      </c>
      <c r="G70" s="26">
        <f t="shared" si="6"/>
        <v>9.84</v>
      </c>
      <c r="H70" s="134">
        <f t="shared" si="7"/>
        <v>2.7418513515320935E-4</v>
      </c>
      <c r="I70" s="26">
        <f>ROUND(F70*Прил.10!$D$12,2)</f>
        <v>1656.81</v>
      </c>
      <c r="J70" s="26">
        <f t="shared" si="8"/>
        <v>132.54</v>
      </c>
    </row>
    <row r="71" spans="1:10" s="12" customFormat="1" ht="14.25" customHeight="1" outlineLevel="1" x14ac:dyDescent="0.2">
      <c r="A71" s="2">
        <v>54</v>
      </c>
      <c r="B71" s="173">
        <v>111301</v>
      </c>
      <c r="C71" s="8" t="s">
        <v>235</v>
      </c>
      <c r="D71" s="2" t="s">
        <v>197</v>
      </c>
      <c r="E71" s="196">
        <v>17.47</v>
      </c>
      <c r="F71" s="129">
        <v>0.5</v>
      </c>
      <c r="G71" s="26">
        <f t="shared" si="6"/>
        <v>8.74</v>
      </c>
      <c r="H71" s="134">
        <f t="shared" si="7"/>
        <v>2.4353435784949692E-4</v>
      </c>
      <c r="I71" s="26">
        <f>ROUND(F71*Прил.10!$D$12,2)</f>
        <v>6.74</v>
      </c>
      <c r="J71" s="26">
        <f t="shared" si="8"/>
        <v>117.75</v>
      </c>
    </row>
    <row r="72" spans="1:10" s="12" customFormat="1" ht="38.25" customHeight="1" outlineLevel="1" x14ac:dyDescent="0.2">
      <c r="A72" s="2">
        <v>55</v>
      </c>
      <c r="B72" s="173">
        <v>340101</v>
      </c>
      <c r="C72" s="8" t="s">
        <v>236</v>
      </c>
      <c r="D72" s="2" t="s">
        <v>197</v>
      </c>
      <c r="E72" s="196">
        <v>1.1000000000000001</v>
      </c>
      <c r="F72" s="129">
        <v>6.82</v>
      </c>
      <c r="G72" s="26">
        <f t="shared" si="6"/>
        <v>7.5</v>
      </c>
      <c r="H72" s="134">
        <f t="shared" si="7"/>
        <v>2.0898257252531199E-4</v>
      </c>
      <c r="I72" s="26">
        <f>ROUND(F72*Прил.10!$D$12,2)</f>
        <v>91.87</v>
      </c>
      <c r="J72" s="26">
        <f t="shared" si="8"/>
        <v>101.06</v>
      </c>
    </row>
    <row r="73" spans="1:10" s="12" customFormat="1" ht="51" customHeight="1" outlineLevel="1" x14ac:dyDescent="0.2">
      <c r="A73" s="2">
        <v>56</v>
      </c>
      <c r="B73" s="173">
        <v>42900</v>
      </c>
      <c r="C73" s="8" t="s">
        <v>237</v>
      </c>
      <c r="D73" s="2" t="s">
        <v>197</v>
      </c>
      <c r="E73" s="196">
        <v>0.17</v>
      </c>
      <c r="F73" s="129">
        <v>29.67</v>
      </c>
      <c r="G73" s="26">
        <f t="shared" si="6"/>
        <v>5.04</v>
      </c>
      <c r="H73" s="134">
        <f t="shared" si="7"/>
        <v>1.4043628873700967E-4</v>
      </c>
      <c r="I73" s="26">
        <f>ROUND(F73*Прил.10!$D$12,2)</f>
        <v>399.65</v>
      </c>
      <c r="J73" s="26">
        <f t="shared" si="8"/>
        <v>67.94</v>
      </c>
    </row>
    <row r="74" spans="1:10" s="12" customFormat="1" ht="51" customHeight="1" outlineLevel="1" x14ac:dyDescent="0.2">
      <c r="A74" s="2">
        <v>57</v>
      </c>
      <c r="B74" s="173">
        <v>41400</v>
      </c>
      <c r="C74" s="8" t="s">
        <v>238</v>
      </c>
      <c r="D74" s="2" t="s">
        <v>197</v>
      </c>
      <c r="E74" s="196">
        <v>0.75</v>
      </c>
      <c r="F74" s="129">
        <v>6.7</v>
      </c>
      <c r="G74" s="26">
        <f t="shared" si="6"/>
        <v>5.03</v>
      </c>
      <c r="H74" s="134">
        <f t="shared" si="7"/>
        <v>1.4015764530697593E-4</v>
      </c>
      <c r="I74" s="26">
        <f>ROUND(F74*Прил.10!$D$12,2)</f>
        <v>90.25</v>
      </c>
      <c r="J74" s="26">
        <f t="shared" si="8"/>
        <v>67.69</v>
      </c>
    </row>
    <row r="75" spans="1:10" s="12" customFormat="1" ht="14.25" customHeight="1" outlineLevel="1" x14ac:dyDescent="0.2">
      <c r="A75" s="2">
        <v>58</v>
      </c>
      <c r="B75" s="173">
        <v>331451</v>
      </c>
      <c r="C75" s="8" t="s">
        <v>239</v>
      </c>
      <c r="D75" s="2" t="s">
        <v>197</v>
      </c>
      <c r="E75" s="196">
        <v>2.17</v>
      </c>
      <c r="F75" s="129">
        <v>2.08</v>
      </c>
      <c r="G75" s="26">
        <f t="shared" si="6"/>
        <v>4.51</v>
      </c>
      <c r="H75" s="134">
        <f t="shared" si="7"/>
        <v>1.2566818694522094E-4</v>
      </c>
      <c r="I75" s="26">
        <f>ROUND(F75*Прил.10!$D$12,2)</f>
        <v>28.02</v>
      </c>
      <c r="J75" s="26">
        <f t="shared" si="8"/>
        <v>60.8</v>
      </c>
    </row>
    <row r="76" spans="1:10" s="12" customFormat="1" ht="25.5" customHeight="1" outlineLevel="1" x14ac:dyDescent="0.2">
      <c r="A76" s="2">
        <v>59</v>
      </c>
      <c r="B76" s="173">
        <v>350451</v>
      </c>
      <c r="C76" s="8" t="s">
        <v>240</v>
      </c>
      <c r="D76" s="2" t="s">
        <v>197</v>
      </c>
      <c r="E76" s="196">
        <v>3.38</v>
      </c>
      <c r="F76" s="129">
        <v>1.1100000000000001</v>
      </c>
      <c r="G76" s="26">
        <f t="shared" si="6"/>
        <v>3.75</v>
      </c>
      <c r="H76" s="134">
        <f t="shared" si="7"/>
        <v>1.0449128626265599E-4</v>
      </c>
      <c r="I76" s="26">
        <f>ROUND(F76*Прил.10!$D$12,2)</f>
        <v>14.95</v>
      </c>
      <c r="J76" s="26">
        <f t="shared" si="8"/>
        <v>50.53</v>
      </c>
    </row>
    <row r="77" spans="1:10" s="12" customFormat="1" ht="38.25" customHeight="1" outlineLevel="1" x14ac:dyDescent="0.2">
      <c r="A77" s="2">
        <v>60</v>
      </c>
      <c r="B77" s="173">
        <v>330804</v>
      </c>
      <c r="C77" s="8" t="s">
        <v>241</v>
      </c>
      <c r="D77" s="2" t="s">
        <v>197</v>
      </c>
      <c r="E77" s="196">
        <v>2.4</v>
      </c>
      <c r="F77" s="129">
        <v>1.53</v>
      </c>
      <c r="G77" s="26">
        <f t="shared" si="6"/>
        <v>3.67</v>
      </c>
      <c r="H77" s="134">
        <f t="shared" si="7"/>
        <v>1.02262138822386E-4</v>
      </c>
      <c r="I77" s="26">
        <f>ROUND(F77*Прил.10!$D$12,2)</f>
        <v>20.61</v>
      </c>
      <c r="J77" s="26">
        <f t="shared" si="8"/>
        <v>49.46</v>
      </c>
    </row>
    <row r="78" spans="1:10" s="12" customFormat="1" ht="25.5" customHeight="1" outlineLevel="1" x14ac:dyDescent="0.2">
      <c r="A78" s="2">
        <v>61</v>
      </c>
      <c r="B78" s="173">
        <v>331450</v>
      </c>
      <c r="C78" s="8" t="s">
        <v>242</v>
      </c>
      <c r="D78" s="2" t="s">
        <v>197</v>
      </c>
      <c r="E78" s="196">
        <v>2.0499999999999998</v>
      </c>
      <c r="F78" s="129">
        <v>1.63</v>
      </c>
      <c r="G78" s="26">
        <f t="shared" si="6"/>
        <v>3.34</v>
      </c>
      <c r="H78" s="134">
        <f t="shared" si="7"/>
        <v>9.3066905631272265E-5</v>
      </c>
      <c r="I78" s="26">
        <f>ROUND(F78*Прил.10!$D$12,2)</f>
        <v>21.96</v>
      </c>
      <c r="J78" s="26">
        <f t="shared" si="8"/>
        <v>45.02</v>
      </c>
    </row>
    <row r="79" spans="1:10" s="12" customFormat="1" ht="38.25" customHeight="1" outlineLevel="1" x14ac:dyDescent="0.2">
      <c r="A79" s="2">
        <v>62</v>
      </c>
      <c r="B79" s="173">
        <v>50301</v>
      </c>
      <c r="C79" s="8" t="s">
        <v>243</v>
      </c>
      <c r="D79" s="2" t="s">
        <v>197</v>
      </c>
      <c r="E79" s="196">
        <v>0.03</v>
      </c>
      <c r="F79" s="129">
        <v>100</v>
      </c>
      <c r="G79" s="26">
        <f t="shared" si="6"/>
        <v>3</v>
      </c>
      <c r="H79" s="134">
        <f t="shared" si="7"/>
        <v>8.3593029010124798E-5</v>
      </c>
      <c r="I79" s="26">
        <f>ROUND(F79*Прил.10!$D$12,2)</f>
        <v>1347</v>
      </c>
      <c r="J79" s="26">
        <f t="shared" si="8"/>
        <v>40.409999999999997</v>
      </c>
    </row>
    <row r="80" spans="1:10" s="12" customFormat="1" ht="14.25" customHeight="1" outlineLevel="1" x14ac:dyDescent="0.2">
      <c r="A80" s="2">
        <v>63</v>
      </c>
      <c r="B80" s="173">
        <v>120102</v>
      </c>
      <c r="C80" s="8" t="s">
        <v>244</v>
      </c>
      <c r="D80" s="2" t="s">
        <v>197</v>
      </c>
      <c r="E80" s="196">
        <v>0.02</v>
      </c>
      <c r="F80" s="129">
        <v>115.24</v>
      </c>
      <c r="G80" s="26">
        <f t="shared" si="6"/>
        <v>2.2999999999999998</v>
      </c>
      <c r="H80" s="134">
        <f t="shared" si="7"/>
        <v>6.4087988907762344E-5</v>
      </c>
      <c r="I80" s="26">
        <f>ROUND(F80*Прил.10!$D$12,2)</f>
        <v>1552.28</v>
      </c>
      <c r="J80" s="26">
        <f t="shared" si="8"/>
        <v>31.05</v>
      </c>
    </row>
    <row r="81" spans="1:10" s="12" customFormat="1" ht="38.25" customHeight="1" outlineLevel="1" x14ac:dyDescent="0.2">
      <c r="A81" s="2">
        <v>64</v>
      </c>
      <c r="B81" s="173">
        <v>50401</v>
      </c>
      <c r="C81" s="8" t="s">
        <v>245</v>
      </c>
      <c r="D81" s="2" t="s">
        <v>197</v>
      </c>
      <c r="E81" s="196">
        <v>0.59</v>
      </c>
      <c r="F81" s="129">
        <v>3.7</v>
      </c>
      <c r="G81" s="26">
        <f t="shared" si="6"/>
        <v>2.1800000000000002</v>
      </c>
      <c r="H81" s="134">
        <f t="shared" si="7"/>
        <v>6.0744267747357359E-5</v>
      </c>
      <c r="I81" s="26">
        <f>ROUND(F81*Прил.10!$D$12,2)</f>
        <v>49.84</v>
      </c>
      <c r="J81" s="26">
        <f t="shared" si="8"/>
        <v>29.41</v>
      </c>
    </row>
    <row r="82" spans="1:10" s="12" customFormat="1" ht="14.25" customHeight="1" outlineLevel="1" x14ac:dyDescent="0.2">
      <c r="A82" s="2">
        <v>65</v>
      </c>
      <c r="B82" s="173">
        <v>111100</v>
      </c>
      <c r="C82" s="8" t="s">
        <v>246</v>
      </c>
      <c r="D82" s="2" t="s">
        <v>197</v>
      </c>
      <c r="E82" s="196">
        <v>0.88</v>
      </c>
      <c r="F82" s="129">
        <v>1.9</v>
      </c>
      <c r="G82" s="26">
        <f t="shared" si="6"/>
        <v>1.67</v>
      </c>
      <c r="H82" s="134">
        <f t="shared" si="7"/>
        <v>4.6533452815636132E-5</v>
      </c>
      <c r="I82" s="26">
        <f>ROUND(F82*Прил.10!$D$12,2)</f>
        <v>25.59</v>
      </c>
      <c r="J82" s="26">
        <f t="shared" si="8"/>
        <v>22.52</v>
      </c>
    </row>
    <row r="83" spans="1:10" s="12" customFormat="1" ht="14.25" customHeight="1" outlineLevel="1" x14ac:dyDescent="0.2">
      <c r="A83" s="2">
        <v>66</v>
      </c>
      <c r="B83" s="173">
        <v>340151</v>
      </c>
      <c r="C83" s="8" t="s">
        <v>247</v>
      </c>
      <c r="D83" s="2" t="s">
        <v>197</v>
      </c>
      <c r="E83" s="196">
        <v>0.59</v>
      </c>
      <c r="F83" s="129">
        <v>2.7</v>
      </c>
      <c r="G83" s="26">
        <f t="shared" si="6"/>
        <v>1.59</v>
      </c>
      <c r="H83" s="134">
        <f t="shared" si="7"/>
        <v>4.4304305375366143E-5</v>
      </c>
      <c r="I83" s="26">
        <f>ROUND(F83*Прил.10!$D$12,2)</f>
        <v>36.369999999999997</v>
      </c>
      <c r="J83" s="26">
        <f t="shared" si="8"/>
        <v>21.46</v>
      </c>
    </row>
    <row r="84" spans="1:10" s="12" customFormat="1" ht="25.5" customHeight="1" outlineLevel="1" x14ac:dyDescent="0.2">
      <c r="A84" s="2">
        <v>67</v>
      </c>
      <c r="B84" s="173">
        <v>400111</v>
      </c>
      <c r="C84" s="8" t="s">
        <v>248</v>
      </c>
      <c r="D84" s="2" t="s">
        <v>197</v>
      </c>
      <c r="E84" s="196">
        <v>0.12</v>
      </c>
      <c r="F84" s="129">
        <v>12</v>
      </c>
      <c r="G84" s="26">
        <f t="shared" si="6"/>
        <v>1.44</v>
      </c>
      <c r="H84" s="134">
        <f t="shared" si="7"/>
        <v>4.0124653924859903E-5</v>
      </c>
      <c r="I84" s="26">
        <f>ROUND(F84*Прил.10!$D$12,2)</f>
        <v>161.63999999999999</v>
      </c>
      <c r="J84" s="26">
        <f t="shared" si="8"/>
        <v>19.399999999999999</v>
      </c>
    </row>
    <row r="85" spans="1:10" s="12" customFormat="1" ht="14.25" customHeight="1" outlineLevel="1" x14ac:dyDescent="0.2">
      <c r="A85" s="2">
        <v>68</v>
      </c>
      <c r="B85" s="173">
        <v>331002</v>
      </c>
      <c r="C85" s="8" t="s">
        <v>249</v>
      </c>
      <c r="D85" s="2" t="s">
        <v>197</v>
      </c>
      <c r="E85" s="196">
        <v>0.59</v>
      </c>
      <c r="F85" s="129">
        <v>2.36</v>
      </c>
      <c r="G85" s="26">
        <f t="shared" si="6"/>
        <v>1.39</v>
      </c>
      <c r="H85" s="134">
        <f t="shared" si="7"/>
        <v>3.8731436774691155E-5</v>
      </c>
      <c r="I85" s="26">
        <f>ROUND(F85*Прил.10!$D$12,2)</f>
        <v>31.79</v>
      </c>
      <c r="J85" s="26">
        <f t="shared" si="8"/>
        <v>18.760000000000002</v>
      </c>
    </row>
    <row r="86" spans="1:10" s="12" customFormat="1" ht="14.25" customHeight="1" outlineLevel="1" x14ac:dyDescent="0.2">
      <c r="A86" s="2">
        <v>69</v>
      </c>
      <c r="B86" s="173">
        <v>122301</v>
      </c>
      <c r="C86" s="8" t="s">
        <v>250</v>
      </c>
      <c r="D86" s="2" t="s">
        <v>197</v>
      </c>
      <c r="E86" s="196">
        <v>0.02</v>
      </c>
      <c r="F86" s="129">
        <v>62.3</v>
      </c>
      <c r="G86" s="26">
        <f t="shared" si="6"/>
        <v>1.25</v>
      </c>
      <c r="H86" s="134">
        <f t="shared" si="7"/>
        <v>3.4830428754218663E-5</v>
      </c>
      <c r="I86" s="26">
        <f>ROUND(F86*Прил.10!$D$12,2)</f>
        <v>839.18</v>
      </c>
      <c r="J86" s="26">
        <f t="shared" si="8"/>
        <v>16.78</v>
      </c>
    </row>
    <row r="87" spans="1:10" s="12" customFormat="1" ht="14.25" customHeight="1" outlineLevel="1" x14ac:dyDescent="0.2">
      <c r="A87" s="2">
        <v>70</v>
      </c>
      <c r="B87" s="173">
        <v>31910</v>
      </c>
      <c r="C87" s="8" t="s">
        <v>251</v>
      </c>
      <c r="D87" s="2" t="s">
        <v>197</v>
      </c>
      <c r="E87" s="196">
        <v>0.01</v>
      </c>
      <c r="F87" s="129">
        <v>53.87</v>
      </c>
      <c r="G87" s="26">
        <f t="shared" si="6"/>
        <v>0.54</v>
      </c>
      <c r="H87" s="134">
        <f t="shared" si="7"/>
        <v>1.5046745221822465E-5</v>
      </c>
      <c r="I87" s="26">
        <f>ROUND(F87*Прил.10!$D$12,2)</f>
        <v>725.63</v>
      </c>
      <c r="J87" s="26">
        <f t="shared" si="8"/>
        <v>7.26</v>
      </c>
    </row>
    <row r="88" spans="1:10" s="12" customFormat="1" ht="25.5" customHeight="1" outlineLevel="1" x14ac:dyDescent="0.2">
      <c r="A88" s="2">
        <v>71</v>
      </c>
      <c r="B88" s="173">
        <v>30401</v>
      </c>
      <c r="C88" s="8" t="s">
        <v>252</v>
      </c>
      <c r="D88" s="2" t="s">
        <v>197</v>
      </c>
      <c r="E88" s="196">
        <v>0.11</v>
      </c>
      <c r="F88" s="129">
        <v>1.7</v>
      </c>
      <c r="G88" s="26">
        <f t="shared" si="6"/>
        <v>0.19</v>
      </c>
      <c r="H88" s="134">
        <f t="shared" si="7"/>
        <v>5.2942251706412375E-6</v>
      </c>
      <c r="I88" s="26">
        <f>ROUND(F88*Прил.10!$D$12,2)</f>
        <v>22.9</v>
      </c>
      <c r="J88" s="26">
        <f t="shared" si="8"/>
        <v>2.52</v>
      </c>
    </row>
    <row r="89" spans="1:10" s="12" customFormat="1" ht="25.5" customHeight="1" outlineLevel="1" x14ac:dyDescent="0.2">
      <c r="A89" s="2">
        <v>72</v>
      </c>
      <c r="B89" s="173">
        <v>30203</v>
      </c>
      <c r="C89" s="8" t="s">
        <v>253</v>
      </c>
      <c r="D89" s="2" t="s">
        <v>197</v>
      </c>
      <c r="E89" s="196">
        <v>0.06</v>
      </c>
      <c r="F89" s="129">
        <v>0.9</v>
      </c>
      <c r="G89" s="26">
        <f t="shared" si="6"/>
        <v>0.05</v>
      </c>
      <c r="H89" s="134">
        <f t="shared" si="7"/>
        <v>1.3932171501687468E-6</v>
      </c>
      <c r="I89" s="26">
        <f>ROUND(F89*Прил.10!$D$12,2)</f>
        <v>12.12</v>
      </c>
      <c r="J89" s="26">
        <f t="shared" si="8"/>
        <v>0.73</v>
      </c>
    </row>
    <row r="90" spans="1:10" s="12" customFormat="1" ht="14.25" customHeight="1" outlineLevel="1" x14ac:dyDescent="0.2">
      <c r="A90" s="2">
        <v>73</v>
      </c>
      <c r="B90" s="173">
        <v>331532</v>
      </c>
      <c r="C90" s="8" t="s">
        <v>254</v>
      </c>
      <c r="D90" s="2" t="s">
        <v>197</v>
      </c>
      <c r="E90" s="196">
        <v>0.01</v>
      </c>
      <c r="F90" s="129">
        <v>3.27</v>
      </c>
      <c r="G90" s="26">
        <f t="shared" si="6"/>
        <v>0.03</v>
      </c>
      <c r="H90" s="134">
        <f t="shared" si="7"/>
        <v>8.3593029010124795E-7</v>
      </c>
      <c r="I90" s="26">
        <f>ROUND(F90*Прил.10!$D$12,2)</f>
        <v>44.05</v>
      </c>
      <c r="J90" s="26">
        <f t="shared" si="8"/>
        <v>0.44</v>
      </c>
    </row>
    <row r="91" spans="1:10" s="12" customFormat="1" ht="14.25" customHeight="1" x14ac:dyDescent="0.2">
      <c r="A91" s="2"/>
      <c r="B91" s="2"/>
      <c r="C91" s="8" t="s">
        <v>990</v>
      </c>
      <c r="D91" s="2"/>
      <c r="E91" s="128"/>
      <c r="F91" s="26"/>
      <c r="G91" s="133">
        <f>SUM(G33:G90)</f>
        <v>5341.0899999999983</v>
      </c>
      <c r="H91" s="134">
        <f>G91/G92</f>
        <v>0.14882596377189578</v>
      </c>
      <c r="I91" s="26"/>
      <c r="J91" s="133">
        <f>SUM(J33:J90)</f>
        <v>71945.170000000042</v>
      </c>
    </row>
    <row r="92" spans="1:10" s="12" customFormat="1" ht="25.5" customHeight="1" x14ac:dyDescent="0.2">
      <c r="A92" s="2"/>
      <c r="B92" s="2"/>
      <c r="C92" s="127" t="s">
        <v>991</v>
      </c>
      <c r="D92" s="2"/>
      <c r="E92" s="128"/>
      <c r="F92" s="26"/>
      <c r="G92" s="26">
        <f>G91+G32</f>
        <v>35888.159999999996</v>
      </c>
      <c r="H92" s="135">
        <v>1</v>
      </c>
      <c r="I92" s="136"/>
      <c r="J92" s="26">
        <f>J91+J32</f>
        <v>483414.60000000009</v>
      </c>
    </row>
    <row r="93" spans="1:10" s="12" customFormat="1" ht="14.25" customHeight="1" x14ac:dyDescent="0.2">
      <c r="A93" s="2"/>
      <c r="B93" s="256" t="s">
        <v>43</v>
      </c>
      <c r="C93" s="256"/>
      <c r="D93" s="276"/>
      <c r="E93" s="277"/>
      <c r="F93" s="278"/>
      <c r="G93" s="278"/>
      <c r="H93" s="279"/>
      <c r="I93" s="131"/>
      <c r="J93" s="131"/>
    </row>
    <row r="94" spans="1:10" x14ac:dyDescent="0.25">
      <c r="A94" s="126"/>
      <c r="B94" s="272" t="s">
        <v>992</v>
      </c>
      <c r="C94" s="272"/>
      <c r="D94" s="264"/>
      <c r="E94" s="273"/>
      <c r="F94" s="274"/>
      <c r="G94" s="274"/>
      <c r="H94" s="275"/>
      <c r="I94" s="187"/>
      <c r="J94" s="131"/>
    </row>
    <row r="95" spans="1:10" ht="63.75" customHeight="1" x14ac:dyDescent="0.25">
      <c r="A95" s="2">
        <v>74</v>
      </c>
      <c r="B95" s="173" t="s">
        <v>255</v>
      </c>
      <c r="C95" s="8" t="s">
        <v>256</v>
      </c>
      <c r="D95" s="2" t="s">
        <v>257</v>
      </c>
      <c r="E95" s="2">
        <v>1</v>
      </c>
      <c r="F95" s="129">
        <v>464496.46</v>
      </c>
      <c r="G95" s="133">
        <f t="shared" ref="G95:G104" si="9">ROUND(E95*F95,2)</f>
        <v>464496.46</v>
      </c>
      <c r="H95" s="134">
        <f t="shared" ref="H95:H109" si="10">G95/$G$121</f>
        <v>0.24726961821892174</v>
      </c>
      <c r="I95" s="26">
        <f>ROUND(F95*Прил.10!$D$14,2)</f>
        <v>2907747.84</v>
      </c>
      <c r="J95" s="26">
        <f t="shared" ref="J95:J104" si="11">ROUND(I95*E95,2)</f>
        <v>2907747.84</v>
      </c>
    </row>
    <row r="96" spans="1:10" ht="51" customHeight="1" x14ac:dyDescent="0.25">
      <c r="A96" s="2">
        <v>77</v>
      </c>
      <c r="B96" s="173" t="s">
        <v>258</v>
      </c>
      <c r="C96" s="8" t="s">
        <v>259</v>
      </c>
      <c r="D96" s="2" t="s">
        <v>257</v>
      </c>
      <c r="E96" s="173">
        <v>1</v>
      </c>
      <c r="F96" s="129">
        <v>333770.46999999997</v>
      </c>
      <c r="G96" s="26">
        <f t="shared" si="9"/>
        <v>333770.46999999997</v>
      </c>
      <c r="H96" s="188">
        <f t="shared" si="10"/>
        <v>0.17767906495918195</v>
      </c>
      <c r="I96" s="26">
        <f>ROUND(F96*Прил.10!$D$14,2)</f>
        <v>2089403.14</v>
      </c>
      <c r="J96" s="141">
        <f t="shared" si="11"/>
        <v>2089403.14</v>
      </c>
    </row>
    <row r="97" spans="1:10" ht="63.75" customHeight="1" x14ac:dyDescent="0.25">
      <c r="A97" s="2">
        <v>75</v>
      </c>
      <c r="B97" s="173" t="s">
        <v>260</v>
      </c>
      <c r="C97" s="8" t="s">
        <v>261</v>
      </c>
      <c r="D97" s="2" t="s">
        <v>257</v>
      </c>
      <c r="E97" s="2">
        <v>1</v>
      </c>
      <c r="F97" s="129">
        <v>199642.29</v>
      </c>
      <c r="G97" s="26">
        <f t="shared" si="9"/>
        <v>199642.29</v>
      </c>
      <c r="H97" s="188">
        <f t="shared" si="10"/>
        <v>0.10627739300456943</v>
      </c>
      <c r="I97" s="26">
        <f>ROUND(F97*Прил.10!$D$14,2)</f>
        <v>1249760.74</v>
      </c>
      <c r="J97" s="141">
        <f t="shared" si="11"/>
        <v>1249760.74</v>
      </c>
    </row>
    <row r="98" spans="1:10" ht="25.5" customHeight="1" x14ac:dyDescent="0.25">
      <c r="A98" s="182">
        <v>76</v>
      </c>
      <c r="B98" s="173" t="s">
        <v>262</v>
      </c>
      <c r="C98" s="8" t="s">
        <v>263</v>
      </c>
      <c r="D98" s="2" t="s">
        <v>264</v>
      </c>
      <c r="E98" s="2">
        <v>1</v>
      </c>
      <c r="F98" s="177">
        <v>128039.49</v>
      </c>
      <c r="G98" s="178">
        <f t="shared" si="9"/>
        <v>128039.49</v>
      </c>
      <c r="H98" s="206">
        <f t="shared" si="10"/>
        <v>6.8160424321092677E-2</v>
      </c>
      <c r="I98" s="178">
        <f>ROUND(F98*Прил.10!$D$14,2)</f>
        <v>801527.21</v>
      </c>
      <c r="J98" s="195">
        <f t="shared" si="11"/>
        <v>801527.21</v>
      </c>
    </row>
    <row r="99" spans="1:10" ht="38.25" customHeight="1" x14ac:dyDescent="0.25">
      <c r="A99" s="182">
        <v>78</v>
      </c>
      <c r="B99" s="2" t="s">
        <v>265</v>
      </c>
      <c r="C99" s="8" t="s">
        <v>266</v>
      </c>
      <c r="D99" s="2" t="s">
        <v>257</v>
      </c>
      <c r="E99" s="2">
        <v>2</v>
      </c>
      <c r="F99" s="129">
        <v>62219.87</v>
      </c>
      <c r="G99" s="26">
        <f t="shared" si="9"/>
        <v>124439.74</v>
      </c>
      <c r="H99" s="134">
        <f t="shared" si="10"/>
        <v>6.6244136717558369E-2</v>
      </c>
      <c r="I99" s="26">
        <f>ROUND(F99*Прил.10!$D$14,2)</f>
        <v>389496.39</v>
      </c>
      <c r="J99" s="26">
        <f t="shared" si="11"/>
        <v>778992.78</v>
      </c>
    </row>
    <row r="100" spans="1:10" ht="38.25" customHeight="1" x14ac:dyDescent="0.25">
      <c r="A100" s="193">
        <v>79</v>
      </c>
      <c r="B100" s="205" t="s">
        <v>267</v>
      </c>
      <c r="C100" s="106" t="s">
        <v>268</v>
      </c>
      <c r="D100" s="126" t="s">
        <v>257</v>
      </c>
      <c r="E100" s="205">
        <v>1</v>
      </c>
      <c r="F100" s="129">
        <v>91597.25</v>
      </c>
      <c r="G100" s="26">
        <f t="shared" si="9"/>
        <v>91597.25</v>
      </c>
      <c r="H100" s="134">
        <f t="shared" si="10"/>
        <v>4.8760795803272923E-2</v>
      </c>
      <c r="I100" s="26">
        <f>ROUND(F100*Прил.10!$D$14,2)</f>
        <v>573398.79</v>
      </c>
      <c r="J100" s="26">
        <f t="shared" si="11"/>
        <v>573398.79</v>
      </c>
    </row>
    <row r="101" spans="1:10" ht="38.25" customHeight="1" x14ac:dyDescent="0.25">
      <c r="A101" s="2">
        <v>80</v>
      </c>
      <c r="B101" s="173" t="s">
        <v>993</v>
      </c>
      <c r="C101" s="8" t="s">
        <v>994</v>
      </c>
      <c r="D101" s="2" t="s">
        <v>257</v>
      </c>
      <c r="E101" s="2">
        <v>2</v>
      </c>
      <c r="F101" s="129">
        <v>53412.84</v>
      </c>
      <c r="G101" s="26">
        <f t="shared" si="9"/>
        <v>106825.68</v>
      </c>
      <c r="H101" s="134">
        <f t="shared" si="10"/>
        <v>5.6867484220604614E-2</v>
      </c>
      <c r="I101" s="26">
        <f>ROUND(F101*Прил.10!$D$14,2)</f>
        <v>334364.38</v>
      </c>
      <c r="J101" s="26">
        <f t="shared" si="11"/>
        <v>668728.76</v>
      </c>
    </row>
    <row r="102" spans="1:10" ht="63.75" customHeight="1" x14ac:dyDescent="0.25">
      <c r="A102" s="2">
        <v>81</v>
      </c>
      <c r="B102" s="173" t="s">
        <v>995</v>
      </c>
      <c r="C102" s="8" t="s">
        <v>996</v>
      </c>
      <c r="D102" s="2" t="s">
        <v>257</v>
      </c>
      <c r="E102" s="2">
        <v>2</v>
      </c>
      <c r="F102" s="129">
        <v>41400.92</v>
      </c>
      <c r="G102" s="26">
        <f t="shared" si="9"/>
        <v>82801.84</v>
      </c>
      <c r="H102" s="134">
        <f t="shared" si="10"/>
        <v>4.4078655334906625E-2</v>
      </c>
      <c r="I102" s="26">
        <f>ROUND(F102*Прил.10!$D$14,2)</f>
        <v>259169.76</v>
      </c>
      <c r="J102" s="26">
        <f t="shared" si="11"/>
        <v>518339.52</v>
      </c>
    </row>
    <row r="103" spans="1:10" x14ac:dyDescent="0.25">
      <c r="A103" s="2">
        <v>82</v>
      </c>
      <c r="B103" s="173" t="s">
        <v>997</v>
      </c>
      <c r="C103" s="8" t="s">
        <v>998</v>
      </c>
      <c r="D103" s="2" t="s">
        <v>264</v>
      </c>
      <c r="E103" s="2">
        <v>1</v>
      </c>
      <c r="F103" s="129">
        <v>65947.199999999997</v>
      </c>
      <c r="G103" s="26">
        <f t="shared" si="9"/>
        <v>65947.199999999997</v>
      </c>
      <c r="H103" s="134">
        <f t="shared" si="10"/>
        <v>3.5106271782150665E-2</v>
      </c>
      <c r="I103" s="26">
        <f>ROUND(F103*Прил.10!$D$14,2)</f>
        <v>412829.47</v>
      </c>
      <c r="J103" s="26">
        <f t="shared" si="11"/>
        <v>412829.47</v>
      </c>
    </row>
    <row r="104" spans="1:10" ht="25.5" customHeight="1" x14ac:dyDescent="0.25">
      <c r="A104" s="2">
        <v>83</v>
      </c>
      <c r="B104" s="173" t="s">
        <v>999</v>
      </c>
      <c r="C104" s="8" t="s">
        <v>1000</v>
      </c>
      <c r="D104" s="2" t="s">
        <v>273</v>
      </c>
      <c r="E104" s="2">
        <v>1</v>
      </c>
      <c r="F104" s="129">
        <v>56816.33</v>
      </c>
      <c r="G104" s="26">
        <f t="shared" si="9"/>
        <v>56816.33</v>
      </c>
      <c r="H104" s="134">
        <f t="shared" si="10"/>
        <v>3.0245552845979216E-2</v>
      </c>
      <c r="I104" s="26">
        <f>ROUND(F104*Прил.10!$D$14,2)</f>
        <v>355670.23</v>
      </c>
      <c r="J104" s="26">
        <f t="shared" si="11"/>
        <v>355670.23</v>
      </c>
    </row>
    <row r="105" spans="1:10" x14ac:dyDescent="0.25">
      <c r="A105" s="193"/>
      <c r="B105" s="193"/>
      <c r="C105" s="201" t="s">
        <v>1001</v>
      </c>
      <c r="D105" s="193"/>
      <c r="E105" s="207"/>
      <c r="F105" s="129"/>
      <c r="G105" s="26">
        <f>SUM(G95:G104)</f>
        <v>1654376.75</v>
      </c>
      <c r="H105" s="134">
        <f t="shared" si="10"/>
        <v>0.88068939720823824</v>
      </c>
      <c r="I105" s="26"/>
      <c r="J105" s="26">
        <f>SUM(J95:J100)</f>
        <v>8400830.5</v>
      </c>
    </row>
    <row r="106" spans="1:10" ht="25.5" customHeight="1" outlineLevel="1" x14ac:dyDescent="0.25">
      <c r="A106" s="2">
        <v>84</v>
      </c>
      <c r="B106" s="173" t="s">
        <v>269</v>
      </c>
      <c r="C106" s="204" t="s">
        <v>275</v>
      </c>
      <c r="D106" s="2" t="s">
        <v>273</v>
      </c>
      <c r="E106" s="173">
        <v>3</v>
      </c>
      <c r="F106" s="41">
        <v>20701.07</v>
      </c>
      <c r="G106" s="129">
        <f t="shared" ref="G106:G119" si="12">ROUND(E106*F106,2)</f>
        <v>62103.21</v>
      </c>
      <c r="H106" s="134">
        <f t="shared" si="10"/>
        <v>3.3059965681696522E-2</v>
      </c>
      <c r="I106" s="26">
        <f>ROUND(F106*Прил.10!$D$14,2)</f>
        <v>129588.7</v>
      </c>
      <c r="J106" s="26">
        <f t="shared" ref="J106:J119" si="13">ROUND(I106*E106,2)</f>
        <v>388766.1</v>
      </c>
    </row>
    <row r="107" spans="1:10" ht="25.5" customHeight="1" outlineLevel="1" x14ac:dyDescent="0.25">
      <c r="A107" s="2">
        <v>85</v>
      </c>
      <c r="B107" s="173" t="s">
        <v>269</v>
      </c>
      <c r="C107" s="204" t="s">
        <v>276</v>
      </c>
      <c r="D107" s="2" t="s">
        <v>273</v>
      </c>
      <c r="E107" s="173">
        <v>1</v>
      </c>
      <c r="F107" s="41">
        <v>39332.04</v>
      </c>
      <c r="G107" s="129">
        <f t="shared" si="12"/>
        <v>39332.04</v>
      </c>
      <c r="H107" s="188">
        <f t="shared" si="10"/>
        <v>2.0937981991448026E-2</v>
      </c>
      <c r="I107" s="26">
        <f>ROUND(F107*Прил.10!$D$14,2)</f>
        <v>246218.57</v>
      </c>
      <c r="J107" s="141">
        <f t="shared" si="13"/>
        <v>246218.57</v>
      </c>
    </row>
    <row r="108" spans="1:10" outlineLevel="1" x14ac:dyDescent="0.25">
      <c r="A108" s="2">
        <v>86</v>
      </c>
      <c r="B108" s="173" t="s">
        <v>269</v>
      </c>
      <c r="C108" s="204" t="s">
        <v>277</v>
      </c>
      <c r="D108" s="2" t="s">
        <v>273</v>
      </c>
      <c r="E108" s="173">
        <v>1</v>
      </c>
      <c r="F108" s="41">
        <v>28491.41</v>
      </c>
      <c r="G108" s="129">
        <f t="shared" si="12"/>
        <v>28491.41</v>
      </c>
      <c r="H108" s="188">
        <f t="shared" si="10"/>
        <v>1.5167090989711243E-2</v>
      </c>
      <c r="I108" s="26">
        <f>ROUND(F108*Прил.10!$D$14,2)</f>
        <v>178356.23</v>
      </c>
      <c r="J108" s="141">
        <f t="shared" si="13"/>
        <v>178356.23</v>
      </c>
    </row>
    <row r="109" spans="1:10" outlineLevel="1" x14ac:dyDescent="0.25">
      <c r="A109" s="2">
        <v>87</v>
      </c>
      <c r="B109" s="173" t="s">
        <v>269</v>
      </c>
      <c r="C109" s="204" t="s">
        <v>278</v>
      </c>
      <c r="D109" s="2" t="s">
        <v>273</v>
      </c>
      <c r="E109" s="173">
        <v>1</v>
      </c>
      <c r="F109" s="41">
        <v>24354.2</v>
      </c>
      <c r="G109" s="129">
        <f t="shared" si="12"/>
        <v>24354.2</v>
      </c>
      <c r="H109" s="188">
        <f t="shared" si="10"/>
        <v>1.2964692424194716E-2</v>
      </c>
      <c r="I109" s="26">
        <f>ROUND(F109*Прил.10!$D$14,2)</f>
        <v>152457.29</v>
      </c>
      <c r="J109" s="141">
        <f t="shared" si="13"/>
        <v>152457.29</v>
      </c>
    </row>
    <row r="110" spans="1:10" ht="25.5" customHeight="1" outlineLevel="1" x14ac:dyDescent="0.25">
      <c r="A110" s="2">
        <v>93</v>
      </c>
      <c r="B110" s="173" t="s">
        <v>269</v>
      </c>
      <c r="C110" s="8" t="s">
        <v>280</v>
      </c>
      <c r="D110" s="2" t="s">
        <v>257</v>
      </c>
      <c r="E110" s="180">
        <v>6</v>
      </c>
      <c r="F110" s="129">
        <v>2184.52</v>
      </c>
      <c r="G110" s="26">
        <f t="shared" si="12"/>
        <v>13107.12</v>
      </c>
      <c r="H110" s="188">
        <f>G110/$G$450</f>
        <v>2.5436163528096911E-2</v>
      </c>
      <c r="I110" s="183">
        <f>ROUND(F110*Прил.10!$D$13,2)</f>
        <v>17563.54</v>
      </c>
      <c r="J110" s="214">
        <f t="shared" si="13"/>
        <v>105381.24</v>
      </c>
    </row>
    <row r="111" spans="1:10" ht="25.5" customHeight="1" outlineLevel="1" x14ac:dyDescent="0.25">
      <c r="A111" s="2">
        <v>88</v>
      </c>
      <c r="B111" s="173" t="s">
        <v>269</v>
      </c>
      <c r="C111" s="204" t="s">
        <v>279</v>
      </c>
      <c r="D111" s="2" t="s">
        <v>273</v>
      </c>
      <c r="E111" s="173">
        <v>1</v>
      </c>
      <c r="F111" s="41">
        <v>14612.52</v>
      </c>
      <c r="G111" s="129">
        <f t="shared" si="12"/>
        <v>14612.52</v>
      </c>
      <c r="H111" s="188">
        <f>G111/$G$121</f>
        <v>7.7788154545168292E-3</v>
      </c>
      <c r="I111" s="26">
        <f>ROUND(F111*Прил.10!$D$14,2)</f>
        <v>91474.38</v>
      </c>
      <c r="J111" s="141">
        <f t="shared" si="13"/>
        <v>91474.38</v>
      </c>
    </row>
    <row r="112" spans="1:10" ht="25.5" customHeight="1" outlineLevel="1" x14ac:dyDescent="0.25">
      <c r="A112" s="2">
        <v>94</v>
      </c>
      <c r="B112" s="173" t="s">
        <v>269</v>
      </c>
      <c r="C112" s="8" t="s">
        <v>282</v>
      </c>
      <c r="D112" s="2" t="s">
        <v>283</v>
      </c>
      <c r="E112" s="180">
        <v>1</v>
      </c>
      <c r="F112" s="129">
        <v>10246.280000000001</v>
      </c>
      <c r="G112" s="26">
        <f t="shared" si="12"/>
        <v>10246.280000000001</v>
      </c>
      <c r="H112" s="188">
        <f>G112/$G$450</f>
        <v>1.9884311247220503E-2</v>
      </c>
      <c r="I112" s="183">
        <f>ROUND(F112*Прил.10!$D$13,2)</f>
        <v>82380.09</v>
      </c>
      <c r="J112" s="214">
        <f t="shared" si="13"/>
        <v>82380.09</v>
      </c>
    </row>
    <row r="113" spans="1:10" ht="25.5" customHeight="1" outlineLevel="1" x14ac:dyDescent="0.25">
      <c r="A113" s="2">
        <v>89</v>
      </c>
      <c r="B113" s="173" t="s">
        <v>269</v>
      </c>
      <c r="C113" s="204" t="s">
        <v>281</v>
      </c>
      <c r="D113" s="2" t="s">
        <v>273</v>
      </c>
      <c r="E113" s="173">
        <v>1</v>
      </c>
      <c r="F113" s="41">
        <v>10525.97</v>
      </c>
      <c r="G113" s="129">
        <f t="shared" si="12"/>
        <v>10525.97</v>
      </c>
      <c r="H113" s="188">
        <f>G113/$G$121</f>
        <v>5.6033851867973838E-3</v>
      </c>
      <c r="I113" s="26">
        <f>ROUND(F113*Прил.10!$D$14,2)</f>
        <v>65892.570000000007</v>
      </c>
      <c r="J113" s="141">
        <f t="shared" si="13"/>
        <v>65892.570000000007</v>
      </c>
    </row>
    <row r="114" spans="1:10" ht="25.5" customHeight="1" outlineLevel="1" x14ac:dyDescent="0.25">
      <c r="A114" s="2">
        <v>90</v>
      </c>
      <c r="B114" s="173" t="s">
        <v>269</v>
      </c>
      <c r="C114" s="204" t="s">
        <v>284</v>
      </c>
      <c r="D114" s="2" t="s">
        <v>273</v>
      </c>
      <c r="E114" s="173">
        <v>1</v>
      </c>
      <c r="F114" s="41">
        <v>6810.92</v>
      </c>
      <c r="G114" s="129">
        <f t="shared" si="12"/>
        <v>6810.92</v>
      </c>
      <c r="H114" s="188">
        <f>G114/$G$121</f>
        <v>3.6257188873293424E-3</v>
      </c>
      <c r="I114" s="26">
        <f>ROUND(F114*Прил.10!$D$14,2)</f>
        <v>42636.36</v>
      </c>
      <c r="J114" s="141">
        <f t="shared" si="13"/>
        <v>42636.36</v>
      </c>
    </row>
    <row r="115" spans="1:10" ht="38.25" customHeight="1" outlineLevel="1" x14ac:dyDescent="0.25">
      <c r="A115" s="2">
        <v>95</v>
      </c>
      <c r="B115" s="173" t="s">
        <v>269</v>
      </c>
      <c r="C115" s="8" t="s">
        <v>285</v>
      </c>
      <c r="D115" s="2" t="s">
        <v>273</v>
      </c>
      <c r="E115" s="196">
        <v>6</v>
      </c>
      <c r="F115" s="129">
        <v>640.95000000000005</v>
      </c>
      <c r="G115" s="26">
        <f t="shared" si="12"/>
        <v>3845.7</v>
      </c>
      <c r="H115" s="134">
        <f>G115/$G$450</f>
        <v>7.4631081488536217E-3</v>
      </c>
      <c r="I115" s="183">
        <f>ROUND(F115*Прил.10!$D$13,2)</f>
        <v>5153.24</v>
      </c>
      <c r="J115" s="183">
        <f t="shared" si="13"/>
        <v>30919.439999999999</v>
      </c>
    </row>
    <row r="116" spans="1:10" ht="25.5" customHeight="1" outlineLevel="1" x14ac:dyDescent="0.25">
      <c r="A116" s="2">
        <v>96</v>
      </c>
      <c r="B116" s="173" t="s">
        <v>269</v>
      </c>
      <c r="C116" s="8" t="s">
        <v>286</v>
      </c>
      <c r="D116" s="2" t="s">
        <v>257</v>
      </c>
      <c r="E116" s="196">
        <v>2</v>
      </c>
      <c r="F116" s="129">
        <v>1889.31</v>
      </c>
      <c r="G116" s="26">
        <f t="shared" si="12"/>
        <v>3778.62</v>
      </c>
      <c r="H116" s="134">
        <f>G116/$G$450</f>
        <v>7.3329302112544589E-3</v>
      </c>
      <c r="I116" s="183">
        <f>ROUND(F116*Прил.10!$D$13,2)</f>
        <v>15190.05</v>
      </c>
      <c r="J116" s="183">
        <f t="shared" si="13"/>
        <v>30380.1</v>
      </c>
    </row>
    <row r="117" spans="1:10" outlineLevel="1" x14ac:dyDescent="0.25">
      <c r="A117" s="2">
        <v>97</v>
      </c>
      <c r="B117" s="173" t="s">
        <v>269</v>
      </c>
      <c r="C117" s="8" t="s">
        <v>287</v>
      </c>
      <c r="D117" s="2" t="s">
        <v>273</v>
      </c>
      <c r="E117" s="196">
        <v>3</v>
      </c>
      <c r="F117" s="129">
        <v>1205.26</v>
      </c>
      <c r="G117" s="26">
        <f t="shared" si="12"/>
        <v>3615.78</v>
      </c>
      <c r="H117" s="134">
        <f>G117/$G$450</f>
        <v>7.0169168636300154E-3</v>
      </c>
      <c r="I117" s="183">
        <f>ROUND(F117*Прил.10!$D$13,2)</f>
        <v>9690.2900000000009</v>
      </c>
      <c r="J117" s="183">
        <f t="shared" si="13"/>
        <v>29070.87</v>
      </c>
    </row>
    <row r="118" spans="1:10" ht="38.25" customHeight="1" outlineLevel="1" x14ac:dyDescent="0.25">
      <c r="A118" s="2">
        <v>91</v>
      </c>
      <c r="B118" s="173" t="s">
        <v>269</v>
      </c>
      <c r="C118" s="204" t="s">
        <v>288</v>
      </c>
      <c r="D118" s="2" t="s">
        <v>273</v>
      </c>
      <c r="E118" s="197">
        <v>1</v>
      </c>
      <c r="F118" s="41">
        <v>2966.67</v>
      </c>
      <c r="G118" s="129">
        <f t="shared" si="12"/>
        <v>2966.67</v>
      </c>
      <c r="H118" s="134">
        <f>G118/$G$121</f>
        <v>1.5792743787143794E-3</v>
      </c>
      <c r="I118" s="26">
        <f>ROUND(F118*Прил.10!$D$14,2)</f>
        <v>18571.349999999999</v>
      </c>
      <c r="J118" s="26">
        <f t="shared" si="13"/>
        <v>18571.349999999999</v>
      </c>
    </row>
    <row r="119" spans="1:10" outlineLevel="1" x14ac:dyDescent="0.25">
      <c r="A119" s="2">
        <v>92</v>
      </c>
      <c r="B119" s="173" t="s">
        <v>269</v>
      </c>
      <c r="C119" s="204" t="s">
        <v>289</v>
      </c>
      <c r="D119" s="2" t="s">
        <v>273</v>
      </c>
      <c r="E119" s="197">
        <v>1</v>
      </c>
      <c r="F119" s="41">
        <v>334.76</v>
      </c>
      <c r="G119" s="129">
        <f t="shared" si="12"/>
        <v>334.76</v>
      </c>
      <c r="H119" s="134">
        <f>G119/$G$121</f>
        <v>1.7820583044909802E-4</v>
      </c>
      <c r="I119" s="26">
        <f>ROUND(F119*Прил.10!$D$14,2)</f>
        <v>2095.6</v>
      </c>
      <c r="J119" s="26">
        <f t="shared" si="13"/>
        <v>2095.6</v>
      </c>
    </row>
    <row r="120" spans="1:10" x14ac:dyDescent="0.25">
      <c r="A120" s="193"/>
      <c r="B120" s="182"/>
      <c r="C120" s="191" t="s">
        <v>1002</v>
      </c>
      <c r="D120" s="182"/>
      <c r="E120" s="196"/>
      <c r="F120" s="192"/>
      <c r="G120" s="141">
        <f>SUM(G106:G119)</f>
        <v>224125.20000000004</v>
      </c>
      <c r="H120" s="188">
        <f>G120/$G$121</f>
        <v>0.11931060279176184</v>
      </c>
      <c r="I120" s="194"/>
      <c r="J120" s="195">
        <f>SUM(J106:J114)</f>
        <v>1353562.8300000003</v>
      </c>
    </row>
    <row r="121" spans="1:10" x14ac:dyDescent="0.25">
      <c r="A121" s="126"/>
      <c r="B121" s="126"/>
      <c r="C121" s="175" t="s">
        <v>1003</v>
      </c>
      <c r="D121" s="126"/>
      <c r="E121" s="176"/>
      <c r="F121" s="177"/>
      <c r="G121" s="178">
        <f>G105+G120</f>
        <v>1878501.95</v>
      </c>
      <c r="H121" s="134">
        <f>G121/$G$121</f>
        <v>1</v>
      </c>
      <c r="I121" s="179"/>
      <c r="J121" s="178">
        <f>J105+J120</f>
        <v>9754393.3300000001</v>
      </c>
    </row>
    <row r="122" spans="1:10" ht="25.5" customHeight="1" x14ac:dyDescent="0.25">
      <c r="A122" s="2"/>
      <c r="B122" s="2"/>
      <c r="C122" s="8" t="s">
        <v>1004</v>
      </c>
      <c r="D122" s="2"/>
      <c r="E122" s="180"/>
      <c r="F122" s="129"/>
      <c r="G122" s="26">
        <f>'Прил.6 Расчет ОБ'!G36</f>
        <v>1142343.4099999999</v>
      </c>
      <c r="H122" s="134"/>
      <c r="I122" s="26"/>
      <c r="J122" s="26">
        <f>J121</f>
        <v>9754393.3300000001</v>
      </c>
    </row>
    <row r="123" spans="1:10" s="12" customFormat="1" ht="14.25" customHeight="1" x14ac:dyDescent="0.2">
      <c r="A123" s="2"/>
      <c r="B123" s="256" t="s">
        <v>290</v>
      </c>
      <c r="C123" s="256"/>
      <c r="D123" s="276"/>
      <c r="E123" s="277"/>
      <c r="F123" s="278"/>
      <c r="G123" s="278"/>
      <c r="H123" s="280"/>
      <c r="I123" s="131"/>
      <c r="J123" s="131"/>
    </row>
    <row r="124" spans="1:10" s="12" customFormat="1" ht="14.25" customHeight="1" x14ac:dyDescent="0.2">
      <c r="A124" s="2"/>
      <c r="B124" s="266" t="s">
        <v>1005</v>
      </c>
      <c r="C124" s="266"/>
      <c r="D124" s="263"/>
      <c r="E124" s="267"/>
      <c r="F124" s="268"/>
      <c r="G124" s="268"/>
      <c r="H124" s="269"/>
      <c r="I124" s="131"/>
      <c r="J124" s="131"/>
    </row>
    <row r="125" spans="1:10" s="12" customFormat="1" ht="25.5" customHeight="1" x14ac:dyDescent="0.2">
      <c r="A125" s="2">
        <v>93</v>
      </c>
      <c r="B125" s="173" t="s">
        <v>291</v>
      </c>
      <c r="C125" s="8" t="s">
        <v>292</v>
      </c>
      <c r="D125" s="2" t="s">
        <v>293</v>
      </c>
      <c r="E125" s="196">
        <v>43.014000000000003</v>
      </c>
      <c r="F125" s="129">
        <v>1752.6</v>
      </c>
      <c r="G125" s="26">
        <f t="shared" ref="G125:G156" si="14">ROUND(E125*F125,2)</f>
        <v>75386.34</v>
      </c>
      <c r="H125" s="134">
        <f t="shared" ref="H125:H188" si="15">G125/$G$450</f>
        <v>0.14629752928368039</v>
      </c>
      <c r="I125" s="183">
        <f>ROUND(F125*Прил.10!$D$13,2)</f>
        <v>14090.9</v>
      </c>
      <c r="J125" s="183">
        <f t="shared" ref="J125:J156" si="16">ROUND(I125*E125,2)</f>
        <v>606105.97</v>
      </c>
    </row>
    <row r="126" spans="1:10" s="12" customFormat="1" ht="51" customHeight="1" x14ac:dyDescent="0.2">
      <c r="A126" s="2">
        <v>94</v>
      </c>
      <c r="B126" s="173" t="s">
        <v>294</v>
      </c>
      <c r="C126" s="8" t="s">
        <v>295</v>
      </c>
      <c r="D126" s="2" t="s">
        <v>273</v>
      </c>
      <c r="E126" s="196">
        <v>46</v>
      </c>
      <c r="F126" s="129">
        <v>472.7</v>
      </c>
      <c r="G126" s="26">
        <f t="shared" si="14"/>
        <v>21744.2</v>
      </c>
      <c r="H126" s="134">
        <f t="shared" si="15"/>
        <v>4.2197601531659495E-2</v>
      </c>
      <c r="I126" s="183">
        <f>ROUND(F126*Прил.10!$D$13,2)</f>
        <v>3800.51</v>
      </c>
      <c r="J126" s="183">
        <f t="shared" si="16"/>
        <v>174823.46</v>
      </c>
    </row>
    <row r="127" spans="1:10" s="12" customFormat="1" ht="25.5" customHeight="1" x14ac:dyDescent="0.2">
      <c r="A127" s="2">
        <v>95</v>
      </c>
      <c r="B127" s="173" t="s">
        <v>296</v>
      </c>
      <c r="C127" s="8" t="s">
        <v>297</v>
      </c>
      <c r="D127" s="2" t="s">
        <v>298</v>
      </c>
      <c r="E127" s="196">
        <v>26.444900000000001</v>
      </c>
      <c r="F127" s="129">
        <v>748.62</v>
      </c>
      <c r="G127" s="26">
        <f t="shared" si="14"/>
        <v>19797.18</v>
      </c>
      <c r="H127" s="134">
        <f t="shared" si="15"/>
        <v>3.8419142258190174E-2</v>
      </c>
      <c r="I127" s="183">
        <f>ROUND(F127*Прил.10!$D$13,2)</f>
        <v>6018.9</v>
      </c>
      <c r="J127" s="183">
        <f t="shared" si="16"/>
        <v>159169.21</v>
      </c>
    </row>
    <row r="128" spans="1:10" s="12" customFormat="1" ht="25.5" customHeight="1" x14ac:dyDescent="0.2">
      <c r="A128" s="2">
        <v>96</v>
      </c>
      <c r="B128" s="173" t="s">
        <v>299</v>
      </c>
      <c r="C128" s="8" t="s">
        <v>300</v>
      </c>
      <c r="D128" s="2" t="s">
        <v>301</v>
      </c>
      <c r="E128" s="196">
        <v>309.51400000000001</v>
      </c>
      <c r="F128" s="129">
        <v>63.29</v>
      </c>
      <c r="G128" s="26">
        <f t="shared" si="14"/>
        <v>19589.14</v>
      </c>
      <c r="H128" s="134">
        <f t="shared" si="15"/>
        <v>3.8015412113018288E-2</v>
      </c>
      <c r="I128" s="183">
        <f>ROUND(F128*Прил.10!$D$13,2)</f>
        <v>508.85</v>
      </c>
      <c r="J128" s="183">
        <f t="shared" si="16"/>
        <v>157496.20000000001</v>
      </c>
    </row>
    <row r="129" spans="1:10" s="12" customFormat="1" ht="38.25" customHeight="1" x14ac:dyDescent="0.2">
      <c r="A129" s="2">
        <v>97</v>
      </c>
      <c r="B129" s="173" t="s">
        <v>302</v>
      </c>
      <c r="C129" s="8" t="s">
        <v>303</v>
      </c>
      <c r="D129" s="2" t="s">
        <v>298</v>
      </c>
      <c r="E129" s="196">
        <v>12.2707</v>
      </c>
      <c r="F129" s="129">
        <v>1588.5</v>
      </c>
      <c r="G129" s="26">
        <f t="shared" si="14"/>
        <v>19492.009999999998</v>
      </c>
      <c r="H129" s="134">
        <f t="shared" si="15"/>
        <v>3.782691803014699E-2</v>
      </c>
      <c r="I129" s="183">
        <f>ROUND(F129*Прил.10!$D$13,2)</f>
        <v>12771.54</v>
      </c>
      <c r="J129" s="183">
        <f t="shared" si="16"/>
        <v>156715.74</v>
      </c>
    </row>
    <row r="130" spans="1:10" s="12" customFormat="1" ht="38.25" customHeight="1" x14ac:dyDescent="0.2">
      <c r="A130" s="2">
        <v>98</v>
      </c>
      <c r="B130" s="173" t="s">
        <v>304</v>
      </c>
      <c r="C130" s="8" t="s">
        <v>305</v>
      </c>
      <c r="D130" s="2" t="s">
        <v>273</v>
      </c>
      <c r="E130" s="196">
        <v>1049</v>
      </c>
      <c r="F130" s="129">
        <v>17.32</v>
      </c>
      <c r="G130" s="26">
        <f t="shared" si="14"/>
        <v>18168.68</v>
      </c>
      <c r="H130" s="134">
        <f t="shared" si="15"/>
        <v>3.5258814718234346E-2</v>
      </c>
      <c r="I130" s="183">
        <f>ROUND(F130*Прил.10!$D$13,2)</f>
        <v>139.25</v>
      </c>
      <c r="J130" s="183">
        <f t="shared" si="16"/>
        <v>146073.25</v>
      </c>
    </row>
    <row r="131" spans="1:10" s="12" customFormat="1" ht="38.25" customHeight="1" x14ac:dyDescent="0.2">
      <c r="A131" s="2">
        <v>99</v>
      </c>
      <c r="B131" s="173" t="s">
        <v>306</v>
      </c>
      <c r="C131" s="8" t="s">
        <v>307</v>
      </c>
      <c r="D131" s="2" t="s">
        <v>273</v>
      </c>
      <c r="E131" s="196">
        <v>10</v>
      </c>
      <c r="F131" s="129">
        <v>1510.11</v>
      </c>
      <c r="G131" s="26">
        <f t="shared" si="14"/>
        <v>15101.1</v>
      </c>
      <c r="H131" s="134">
        <f t="shared" si="15"/>
        <v>2.9305755120434103E-2</v>
      </c>
      <c r="I131" s="183">
        <f>ROUND(F131*Прил.10!$D$13,2)</f>
        <v>12141.28</v>
      </c>
      <c r="J131" s="183">
        <f t="shared" si="16"/>
        <v>121412.8</v>
      </c>
    </row>
    <row r="132" spans="1:10" s="12" customFormat="1" ht="51" customHeight="1" x14ac:dyDescent="0.2">
      <c r="A132" s="2">
        <v>100</v>
      </c>
      <c r="B132" s="173" t="s">
        <v>308</v>
      </c>
      <c r="C132" s="8" t="s">
        <v>309</v>
      </c>
      <c r="D132" s="2" t="s">
        <v>310</v>
      </c>
      <c r="E132" s="196">
        <v>1.4</v>
      </c>
      <c r="F132" s="129">
        <v>10730.85</v>
      </c>
      <c r="G132" s="26">
        <f t="shared" si="14"/>
        <v>15023.19</v>
      </c>
      <c r="H132" s="134">
        <f t="shared" si="15"/>
        <v>2.9154560082891606E-2</v>
      </c>
      <c r="I132" s="183">
        <f>ROUND(F132*Прил.10!$D$13,2)</f>
        <v>86276.03</v>
      </c>
      <c r="J132" s="183">
        <f t="shared" si="16"/>
        <v>120786.44</v>
      </c>
    </row>
    <row r="133" spans="1:10" s="12" customFormat="1" ht="38.25" customHeight="1" x14ac:dyDescent="0.2">
      <c r="A133" s="2">
        <v>101</v>
      </c>
      <c r="B133" s="173" t="s">
        <v>311</v>
      </c>
      <c r="C133" s="8" t="s">
        <v>312</v>
      </c>
      <c r="D133" s="2" t="s">
        <v>310</v>
      </c>
      <c r="E133" s="196">
        <v>0.24990000000000001</v>
      </c>
      <c r="F133" s="129">
        <v>59210</v>
      </c>
      <c r="G133" s="26">
        <f t="shared" si="14"/>
        <v>14796.58</v>
      </c>
      <c r="H133" s="134">
        <f t="shared" si="15"/>
        <v>2.8714792306514945E-2</v>
      </c>
      <c r="I133" s="183">
        <f>ROUND(F133*Прил.10!$D$13,2)</f>
        <v>476048.4</v>
      </c>
      <c r="J133" s="183">
        <f t="shared" si="16"/>
        <v>118964.5</v>
      </c>
    </row>
    <row r="134" spans="1:10" s="12" customFormat="1" ht="25.5" customHeight="1" x14ac:dyDescent="0.2">
      <c r="A134" s="2">
        <v>102</v>
      </c>
      <c r="B134" s="173" t="s">
        <v>313</v>
      </c>
      <c r="C134" s="8" t="s">
        <v>314</v>
      </c>
      <c r="D134" s="2" t="s">
        <v>315</v>
      </c>
      <c r="E134" s="196">
        <v>80</v>
      </c>
      <c r="F134" s="129">
        <v>150.68</v>
      </c>
      <c r="G134" s="26">
        <f t="shared" si="14"/>
        <v>12054.4</v>
      </c>
      <c r="H134" s="134">
        <f t="shared" si="15"/>
        <v>2.3393216025571702E-2</v>
      </c>
      <c r="I134" s="183">
        <f>ROUND(F134*Прил.10!$D$13,2)</f>
        <v>1211.47</v>
      </c>
      <c r="J134" s="183">
        <f t="shared" si="16"/>
        <v>96917.6</v>
      </c>
    </row>
    <row r="135" spans="1:10" s="12" customFormat="1" ht="25.5" customHeight="1" x14ac:dyDescent="0.2">
      <c r="A135" s="2">
        <v>103</v>
      </c>
      <c r="B135" s="173" t="s">
        <v>316</v>
      </c>
      <c r="C135" s="8" t="s">
        <v>317</v>
      </c>
      <c r="D135" s="2" t="s">
        <v>298</v>
      </c>
      <c r="E135" s="196">
        <v>23.04</v>
      </c>
      <c r="F135" s="129">
        <v>519.79999999999995</v>
      </c>
      <c r="G135" s="26">
        <f t="shared" si="14"/>
        <v>11976.19</v>
      </c>
      <c r="H135" s="134">
        <f t="shared" si="15"/>
        <v>2.3241438796895043E-2</v>
      </c>
      <c r="I135" s="183">
        <f>ROUND(F135*Прил.10!$D$13,2)</f>
        <v>4179.1899999999996</v>
      </c>
      <c r="J135" s="183">
        <f t="shared" si="16"/>
        <v>96288.54</v>
      </c>
    </row>
    <row r="136" spans="1:10" s="12" customFormat="1" ht="14.25" customHeight="1" x14ac:dyDescent="0.2">
      <c r="A136" s="2">
        <v>104</v>
      </c>
      <c r="B136" s="173" t="s">
        <v>318</v>
      </c>
      <c r="C136" s="8" t="s">
        <v>319</v>
      </c>
      <c r="D136" s="2" t="s">
        <v>310</v>
      </c>
      <c r="E136" s="196">
        <v>1.5340469999999999</v>
      </c>
      <c r="F136" s="129">
        <v>6533.7</v>
      </c>
      <c r="G136" s="26">
        <f t="shared" si="14"/>
        <v>10023</v>
      </c>
      <c r="H136" s="134">
        <f t="shared" si="15"/>
        <v>1.9451005792433067E-2</v>
      </c>
      <c r="I136" s="183">
        <f>ROUND(F136*Прил.10!$D$13,2)</f>
        <v>52530.95</v>
      </c>
      <c r="J136" s="183">
        <f t="shared" si="16"/>
        <v>80584.95</v>
      </c>
    </row>
    <row r="137" spans="1:10" s="12" customFormat="1" ht="51" customHeight="1" x14ac:dyDescent="0.2">
      <c r="A137" s="2">
        <v>105</v>
      </c>
      <c r="B137" s="173" t="s">
        <v>320</v>
      </c>
      <c r="C137" s="8" t="s">
        <v>321</v>
      </c>
      <c r="D137" s="2" t="s">
        <v>273</v>
      </c>
      <c r="E137" s="196">
        <v>1</v>
      </c>
      <c r="F137" s="129">
        <v>9741.5400000000009</v>
      </c>
      <c r="G137" s="26">
        <f t="shared" si="14"/>
        <v>9741.5400000000009</v>
      </c>
      <c r="H137" s="134">
        <f t="shared" si="15"/>
        <v>1.8904794070360015E-2</v>
      </c>
      <c r="I137" s="183">
        <f>ROUND(F137*Прил.10!$D$13,2)</f>
        <v>78321.98</v>
      </c>
      <c r="J137" s="183">
        <f t="shared" si="16"/>
        <v>78321.98</v>
      </c>
    </row>
    <row r="138" spans="1:10" s="12" customFormat="1" ht="38.25" customHeight="1" x14ac:dyDescent="0.2">
      <c r="A138" s="2">
        <v>106</v>
      </c>
      <c r="B138" s="173" t="s">
        <v>322</v>
      </c>
      <c r="C138" s="8" t="s">
        <v>323</v>
      </c>
      <c r="D138" s="2" t="s">
        <v>273</v>
      </c>
      <c r="E138" s="196">
        <v>3</v>
      </c>
      <c r="F138" s="129">
        <v>3104.96</v>
      </c>
      <c r="G138" s="26">
        <f t="shared" si="14"/>
        <v>9314.8799999999992</v>
      </c>
      <c r="H138" s="134">
        <f t="shared" si="15"/>
        <v>1.8076801839351384E-2</v>
      </c>
      <c r="I138" s="183">
        <f>ROUND(F138*Прил.10!$D$13,2)</f>
        <v>24963.88</v>
      </c>
      <c r="J138" s="183">
        <f t="shared" si="16"/>
        <v>74891.64</v>
      </c>
    </row>
    <row r="139" spans="1:10" s="12" customFormat="1" ht="14.25" customHeight="1" x14ac:dyDescent="0.2">
      <c r="A139" s="2">
        <v>107</v>
      </c>
      <c r="B139" s="173" t="s">
        <v>324</v>
      </c>
      <c r="C139" s="8" t="s">
        <v>325</v>
      </c>
      <c r="D139" s="2" t="s">
        <v>273</v>
      </c>
      <c r="E139" s="196">
        <v>1</v>
      </c>
      <c r="F139" s="129">
        <v>8948.2999999999993</v>
      </c>
      <c r="G139" s="26">
        <f t="shared" si="14"/>
        <v>8948.2999999999993</v>
      </c>
      <c r="H139" s="134">
        <f t="shared" si="15"/>
        <v>1.7365403086144749E-2</v>
      </c>
      <c r="I139" s="183">
        <f>ROUND(F139*Прил.10!$D$13,2)</f>
        <v>71944.33</v>
      </c>
      <c r="J139" s="183">
        <f t="shared" si="16"/>
        <v>71944.33</v>
      </c>
    </row>
    <row r="140" spans="1:10" s="12" customFormat="1" ht="63.75" customHeight="1" x14ac:dyDescent="0.2">
      <c r="A140" s="2">
        <v>108</v>
      </c>
      <c r="B140" s="173" t="s">
        <v>326</v>
      </c>
      <c r="C140" s="8" t="s">
        <v>327</v>
      </c>
      <c r="D140" s="2" t="s">
        <v>273</v>
      </c>
      <c r="E140" s="196">
        <v>22</v>
      </c>
      <c r="F140" s="129">
        <v>404.2</v>
      </c>
      <c r="G140" s="26">
        <f t="shared" si="14"/>
        <v>8892.4</v>
      </c>
      <c r="H140" s="134">
        <f t="shared" si="15"/>
        <v>1.7256921471478781E-2</v>
      </c>
      <c r="I140" s="183">
        <f>ROUND(F140*Прил.10!$D$13,2)</f>
        <v>3249.77</v>
      </c>
      <c r="J140" s="183">
        <f t="shared" si="16"/>
        <v>71494.94</v>
      </c>
    </row>
    <row r="141" spans="1:10" s="12" customFormat="1" ht="38.25" customHeight="1" x14ac:dyDescent="0.2">
      <c r="A141" s="2">
        <v>109</v>
      </c>
      <c r="B141" s="173" t="s">
        <v>328</v>
      </c>
      <c r="C141" s="8" t="s">
        <v>329</v>
      </c>
      <c r="D141" s="2" t="s">
        <v>298</v>
      </c>
      <c r="E141" s="196">
        <v>7.0220000000000002</v>
      </c>
      <c r="F141" s="129">
        <v>1208.43</v>
      </c>
      <c r="G141" s="26">
        <f t="shared" si="14"/>
        <v>8485.6</v>
      </c>
      <c r="H141" s="134">
        <f t="shared" si="15"/>
        <v>1.6467470293551837E-2</v>
      </c>
      <c r="I141" s="183">
        <f>ROUND(F141*Прил.10!$D$13,2)</f>
        <v>9715.7800000000007</v>
      </c>
      <c r="J141" s="183">
        <f t="shared" si="16"/>
        <v>68224.210000000006</v>
      </c>
    </row>
    <row r="142" spans="1:10" s="12" customFormat="1" ht="38.25" customHeight="1" x14ac:dyDescent="0.2">
      <c r="A142" s="2">
        <v>110</v>
      </c>
      <c r="B142" s="173" t="s">
        <v>330</v>
      </c>
      <c r="C142" s="8" t="s">
        <v>331</v>
      </c>
      <c r="D142" s="2" t="s">
        <v>310</v>
      </c>
      <c r="E142" s="196">
        <v>0.90359999999999996</v>
      </c>
      <c r="F142" s="129">
        <v>9327.68</v>
      </c>
      <c r="G142" s="26">
        <f t="shared" si="14"/>
        <v>8428.49</v>
      </c>
      <c r="H142" s="134">
        <f t="shared" si="15"/>
        <v>1.6356640507978068E-2</v>
      </c>
      <c r="I142" s="183">
        <f>ROUND(F142*Прил.10!$D$13,2)</f>
        <v>74994.55</v>
      </c>
      <c r="J142" s="183">
        <f t="shared" si="16"/>
        <v>67765.08</v>
      </c>
    </row>
    <row r="143" spans="1:10" s="12" customFormat="1" ht="51" customHeight="1" x14ac:dyDescent="0.2">
      <c r="A143" s="2">
        <v>111</v>
      </c>
      <c r="B143" s="173" t="s">
        <v>332</v>
      </c>
      <c r="C143" s="8" t="s">
        <v>333</v>
      </c>
      <c r="D143" s="2" t="s">
        <v>315</v>
      </c>
      <c r="E143" s="196">
        <v>1049</v>
      </c>
      <c r="F143" s="129">
        <v>6.91</v>
      </c>
      <c r="G143" s="26">
        <f t="shared" si="14"/>
        <v>7248.59</v>
      </c>
      <c r="H143" s="134">
        <f t="shared" si="15"/>
        <v>1.406688277730943E-2</v>
      </c>
      <c r="I143" s="183">
        <f>ROUND(F143*Прил.10!$D$13,2)</f>
        <v>55.56</v>
      </c>
      <c r="J143" s="183">
        <f t="shared" si="16"/>
        <v>58282.44</v>
      </c>
    </row>
    <row r="144" spans="1:10" s="12" customFormat="1" ht="25.5" customHeight="1" x14ac:dyDescent="0.2">
      <c r="A144" s="2">
        <v>112</v>
      </c>
      <c r="B144" s="173" t="s">
        <v>334</v>
      </c>
      <c r="C144" s="8" t="s">
        <v>335</v>
      </c>
      <c r="D144" s="2" t="s">
        <v>298</v>
      </c>
      <c r="E144" s="196">
        <v>8.4969999999999999</v>
      </c>
      <c r="F144" s="129">
        <v>700</v>
      </c>
      <c r="G144" s="26">
        <f t="shared" si="14"/>
        <v>5947.9</v>
      </c>
      <c r="H144" s="134">
        <f t="shared" si="15"/>
        <v>1.1542715489655058E-2</v>
      </c>
      <c r="I144" s="183">
        <f>ROUND(F144*Прил.10!$D$13,2)</f>
        <v>5628</v>
      </c>
      <c r="J144" s="183">
        <f t="shared" si="16"/>
        <v>47821.120000000003</v>
      </c>
    </row>
    <row r="145" spans="1:10" s="12" customFormat="1" ht="63.75" customHeight="1" x14ac:dyDescent="0.2">
      <c r="A145" s="2">
        <v>113</v>
      </c>
      <c r="B145" s="173" t="s">
        <v>336</v>
      </c>
      <c r="C145" s="8" t="s">
        <v>337</v>
      </c>
      <c r="D145" s="2" t="s">
        <v>310</v>
      </c>
      <c r="E145" s="196">
        <v>0.56479999999999997</v>
      </c>
      <c r="F145" s="129">
        <v>10508</v>
      </c>
      <c r="G145" s="26">
        <f t="shared" si="14"/>
        <v>5934.92</v>
      </c>
      <c r="H145" s="134">
        <f t="shared" si="15"/>
        <v>1.1517526019916877E-2</v>
      </c>
      <c r="I145" s="183">
        <f>ROUND(F145*Прил.10!$D$13,2)</f>
        <v>84484.32</v>
      </c>
      <c r="J145" s="183">
        <f t="shared" si="16"/>
        <v>47716.74</v>
      </c>
    </row>
    <row r="146" spans="1:10" s="12" customFormat="1" ht="63.75" customHeight="1" x14ac:dyDescent="0.2">
      <c r="A146" s="2">
        <v>114</v>
      </c>
      <c r="B146" s="173" t="s">
        <v>338</v>
      </c>
      <c r="C146" s="8" t="s">
        <v>339</v>
      </c>
      <c r="D146" s="2" t="s">
        <v>315</v>
      </c>
      <c r="E146" s="196">
        <v>90</v>
      </c>
      <c r="F146" s="129">
        <v>65.790000000000006</v>
      </c>
      <c r="G146" s="26">
        <f t="shared" si="14"/>
        <v>5921.1</v>
      </c>
      <c r="H146" s="134">
        <f t="shared" si="15"/>
        <v>1.1490706415003037E-2</v>
      </c>
      <c r="I146" s="183">
        <f>ROUND(F146*Прил.10!$D$13,2)</f>
        <v>528.95000000000005</v>
      </c>
      <c r="J146" s="183">
        <f t="shared" si="16"/>
        <v>47605.5</v>
      </c>
    </row>
    <row r="147" spans="1:10" s="12" customFormat="1" ht="38.25" customHeight="1" x14ac:dyDescent="0.2">
      <c r="A147" s="2">
        <v>115</v>
      </c>
      <c r="B147" s="173" t="s">
        <v>340</v>
      </c>
      <c r="C147" s="8" t="s">
        <v>341</v>
      </c>
      <c r="D147" s="2" t="s">
        <v>298</v>
      </c>
      <c r="E147" s="196">
        <v>8.4820499999999992</v>
      </c>
      <c r="F147" s="129">
        <v>687.98</v>
      </c>
      <c r="G147" s="26">
        <f t="shared" si="14"/>
        <v>5835.48</v>
      </c>
      <c r="H147" s="134">
        <f t="shared" si="15"/>
        <v>1.1324549065312512E-2</v>
      </c>
      <c r="I147" s="183">
        <f>ROUND(F147*Прил.10!$D$13,2)</f>
        <v>5531.36</v>
      </c>
      <c r="J147" s="183">
        <f t="shared" si="16"/>
        <v>46917.27</v>
      </c>
    </row>
    <row r="148" spans="1:10" s="12" customFormat="1" ht="38.25" customHeight="1" x14ac:dyDescent="0.2">
      <c r="A148" s="2">
        <v>116</v>
      </c>
      <c r="B148" s="173" t="s">
        <v>342</v>
      </c>
      <c r="C148" s="8" t="s">
        <v>343</v>
      </c>
      <c r="D148" s="2" t="s">
        <v>273</v>
      </c>
      <c r="E148" s="196">
        <v>32</v>
      </c>
      <c r="F148" s="129">
        <v>181.66</v>
      </c>
      <c r="G148" s="26">
        <f t="shared" si="14"/>
        <v>5813.12</v>
      </c>
      <c r="H148" s="134">
        <f t="shared" si="15"/>
        <v>1.1281156419446126E-2</v>
      </c>
      <c r="I148" s="183">
        <f>ROUND(F148*Прил.10!$D$13,2)</f>
        <v>1460.55</v>
      </c>
      <c r="J148" s="183">
        <f t="shared" si="16"/>
        <v>46737.599999999999</v>
      </c>
    </row>
    <row r="149" spans="1:10" s="12" customFormat="1" ht="25.5" customHeight="1" x14ac:dyDescent="0.2">
      <c r="A149" s="2">
        <v>117</v>
      </c>
      <c r="B149" s="173" t="s">
        <v>344</v>
      </c>
      <c r="C149" s="8" t="s">
        <v>345</v>
      </c>
      <c r="D149" s="2" t="s">
        <v>346</v>
      </c>
      <c r="E149" s="196">
        <v>18.36</v>
      </c>
      <c r="F149" s="129">
        <v>308.3</v>
      </c>
      <c r="G149" s="26">
        <f t="shared" si="14"/>
        <v>5660.39</v>
      </c>
      <c r="H149" s="134">
        <f t="shared" si="15"/>
        <v>1.0984762913043023E-2</v>
      </c>
      <c r="I149" s="183">
        <f>ROUND(F149*Прил.10!$D$13,2)</f>
        <v>2478.73</v>
      </c>
      <c r="J149" s="183">
        <f t="shared" si="16"/>
        <v>45509.48</v>
      </c>
    </row>
    <row r="150" spans="1:10" s="12" customFormat="1" ht="25.5" customHeight="1" x14ac:dyDescent="0.2">
      <c r="A150" s="2">
        <v>118</v>
      </c>
      <c r="B150" s="173" t="s">
        <v>347</v>
      </c>
      <c r="C150" s="8" t="s">
        <v>348</v>
      </c>
      <c r="D150" s="2" t="s">
        <v>310</v>
      </c>
      <c r="E150" s="196">
        <v>3.4443999999999999</v>
      </c>
      <c r="F150" s="129">
        <v>1596</v>
      </c>
      <c r="G150" s="26">
        <f t="shared" si="14"/>
        <v>5497.26</v>
      </c>
      <c r="H150" s="134">
        <f t="shared" si="15"/>
        <v>1.0668186780655554E-2</v>
      </c>
      <c r="I150" s="183">
        <f>ROUND(F150*Прил.10!$D$13,2)</f>
        <v>12831.84</v>
      </c>
      <c r="J150" s="183">
        <f t="shared" si="16"/>
        <v>44197.99</v>
      </c>
    </row>
    <row r="151" spans="1:10" s="12" customFormat="1" ht="38.25" customHeight="1" x14ac:dyDescent="0.2">
      <c r="A151" s="2">
        <v>119</v>
      </c>
      <c r="B151" s="173" t="s">
        <v>349</v>
      </c>
      <c r="C151" s="8" t="s">
        <v>350</v>
      </c>
      <c r="D151" s="2" t="s">
        <v>310</v>
      </c>
      <c r="E151" s="196">
        <v>0.61980000000000002</v>
      </c>
      <c r="F151" s="129">
        <v>8830</v>
      </c>
      <c r="G151" s="26">
        <f t="shared" si="14"/>
        <v>5472.83</v>
      </c>
      <c r="H151" s="134">
        <f t="shared" si="15"/>
        <v>1.0620777015963432E-2</v>
      </c>
      <c r="I151" s="183">
        <f>ROUND(F151*Прил.10!$D$13,2)</f>
        <v>70993.2</v>
      </c>
      <c r="J151" s="183">
        <f t="shared" si="16"/>
        <v>44001.59</v>
      </c>
    </row>
    <row r="152" spans="1:10" s="12" customFormat="1" ht="38.25" customHeight="1" x14ac:dyDescent="0.2">
      <c r="A152" s="2">
        <v>120</v>
      </c>
      <c r="B152" s="173" t="s">
        <v>351</v>
      </c>
      <c r="C152" s="8" t="s">
        <v>352</v>
      </c>
      <c r="D152" s="2" t="s">
        <v>273</v>
      </c>
      <c r="E152" s="196">
        <v>1</v>
      </c>
      <c r="F152" s="129">
        <v>5274.66</v>
      </c>
      <c r="G152" s="26">
        <f t="shared" si="14"/>
        <v>5274.66</v>
      </c>
      <c r="H152" s="134">
        <f t="shared" si="15"/>
        <v>1.0236200959105558E-2</v>
      </c>
      <c r="I152" s="183">
        <f>ROUND(F152*Прил.10!$D$13,2)</f>
        <v>42408.27</v>
      </c>
      <c r="J152" s="183">
        <f t="shared" si="16"/>
        <v>42408.27</v>
      </c>
    </row>
    <row r="153" spans="1:10" s="12" customFormat="1" ht="25.5" customHeight="1" x14ac:dyDescent="0.2">
      <c r="A153" s="2">
        <v>121</v>
      </c>
      <c r="B153" s="173" t="s">
        <v>353</v>
      </c>
      <c r="C153" s="8" t="s">
        <v>354</v>
      </c>
      <c r="D153" s="2" t="s">
        <v>310</v>
      </c>
      <c r="E153" s="196">
        <v>0.43409999999999999</v>
      </c>
      <c r="F153" s="129">
        <v>11200</v>
      </c>
      <c r="G153" s="26">
        <f t="shared" si="14"/>
        <v>4861.92</v>
      </c>
      <c r="H153" s="134">
        <f t="shared" si="15"/>
        <v>9.4352223967221569E-3</v>
      </c>
      <c r="I153" s="183">
        <f>ROUND(F153*Прил.10!$D$13,2)</f>
        <v>90048</v>
      </c>
      <c r="J153" s="183">
        <f t="shared" si="16"/>
        <v>39089.839999999997</v>
      </c>
    </row>
    <row r="154" spans="1:10" s="12" customFormat="1" ht="14.25" customHeight="1" x14ac:dyDescent="0.2">
      <c r="A154" s="2">
        <v>122</v>
      </c>
      <c r="B154" s="173" t="s">
        <v>355</v>
      </c>
      <c r="C154" s="8" t="s">
        <v>356</v>
      </c>
      <c r="D154" s="2" t="s">
        <v>310</v>
      </c>
      <c r="E154" s="196">
        <v>1.3436999999999999</v>
      </c>
      <c r="F154" s="129">
        <v>3390</v>
      </c>
      <c r="G154" s="26">
        <f t="shared" si="14"/>
        <v>4555.1400000000003</v>
      </c>
      <c r="H154" s="134">
        <f t="shared" si="15"/>
        <v>8.8398737429256288E-3</v>
      </c>
      <c r="I154" s="183">
        <f>ROUND(F154*Прил.10!$D$13,2)</f>
        <v>27255.599999999999</v>
      </c>
      <c r="J154" s="183">
        <f t="shared" si="16"/>
        <v>36623.35</v>
      </c>
    </row>
    <row r="155" spans="1:10" s="12" customFormat="1" ht="14.25" customHeight="1" x14ac:dyDescent="0.2">
      <c r="A155" s="2">
        <v>123</v>
      </c>
      <c r="B155" s="173" t="s">
        <v>357</v>
      </c>
      <c r="C155" s="8" t="s">
        <v>358</v>
      </c>
      <c r="D155" s="2" t="s">
        <v>310</v>
      </c>
      <c r="E155" s="196">
        <v>0.61980000000000002</v>
      </c>
      <c r="F155" s="129">
        <v>7200</v>
      </c>
      <c r="G155" s="26">
        <f t="shared" si="14"/>
        <v>4462.5600000000004</v>
      </c>
      <c r="H155" s="134">
        <f t="shared" si="15"/>
        <v>8.6602095589224902E-3</v>
      </c>
      <c r="I155" s="183">
        <f>ROUND(F155*Прил.10!$D$13,2)</f>
        <v>57888</v>
      </c>
      <c r="J155" s="183">
        <f t="shared" si="16"/>
        <v>35878.980000000003</v>
      </c>
    </row>
    <row r="156" spans="1:10" s="12" customFormat="1" ht="25.5" customHeight="1" x14ac:dyDescent="0.2">
      <c r="A156" s="2">
        <v>124</v>
      </c>
      <c r="B156" s="173" t="s">
        <v>359</v>
      </c>
      <c r="C156" s="8" t="s">
        <v>360</v>
      </c>
      <c r="D156" s="2" t="s">
        <v>310</v>
      </c>
      <c r="E156" s="196">
        <v>0.26200000000000001</v>
      </c>
      <c r="F156" s="129">
        <v>15481</v>
      </c>
      <c r="G156" s="26">
        <f t="shared" si="14"/>
        <v>4056.02</v>
      </c>
      <c r="H156" s="134">
        <f t="shared" si="15"/>
        <v>7.8712629466451533E-3</v>
      </c>
      <c r="I156" s="183">
        <f>ROUND(F156*Прил.10!$D$13,2)</f>
        <v>124467.24</v>
      </c>
      <c r="J156" s="183">
        <f t="shared" si="16"/>
        <v>32610.42</v>
      </c>
    </row>
    <row r="157" spans="1:10" s="12" customFormat="1" ht="25.5" customHeight="1" x14ac:dyDescent="0.2">
      <c r="A157" s="2">
        <v>125</v>
      </c>
      <c r="B157" s="173" t="s">
        <v>361</v>
      </c>
      <c r="C157" s="8" t="s">
        <v>362</v>
      </c>
      <c r="D157" s="2" t="s">
        <v>301</v>
      </c>
      <c r="E157" s="196">
        <v>326</v>
      </c>
      <c r="F157" s="129">
        <v>12.19</v>
      </c>
      <c r="G157" s="26">
        <f t="shared" ref="G157:G188" si="17">ROUND(E157*F157,2)</f>
        <v>3973.94</v>
      </c>
      <c r="H157" s="134">
        <f t="shared" si="15"/>
        <v>7.7119754523377699E-3</v>
      </c>
      <c r="I157" s="183">
        <f>ROUND(F157*Прил.10!$D$13,2)</f>
        <v>98.01</v>
      </c>
      <c r="J157" s="183">
        <f t="shared" ref="J157:J188" si="18">ROUND(I157*E157,2)</f>
        <v>31951.26</v>
      </c>
    </row>
    <row r="158" spans="1:10" s="12" customFormat="1" ht="25.5" customHeight="1" x14ac:dyDescent="0.2">
      <c r="A158" s="2">
        <v>126</v>
      </c>
      <c r="B158" s="173" t="s">
        <v>363</v>
      </c>
      <c r="C158" s="8" t="s">
        <v>364</v>
      </c>
      <c r="D158" s="2" t="s">
        <v>301</v>
      </c>
      <c r="E158" s="196">
        <v>279.89850000000001</v>
      </c>
      <c r="F158" s="129">
        <v>13.01</v>
      </c>
      <c r="G158" s="26">
        <f t="shared" si="17"/>
        <v>3641.48</v>
      </c>
      <c r="H158" s="134">
        <f t="shared" si="15"/>
        <v>7.0667912374567663E-3</v>
      </c>
      <c r="I158" s="183">
        <f>ROUND(F158*Прил.10!$D$13,2)</f>
        <v>104.6</v>
      </c>
      <c r="J158" s="183">
        <f t="shared" si="18"/>
        <v>29277.38</v>
      </c>
    </row>
    <row r="159" spans="1:10" s="12" customFormat="1" ht="38.25" customHeight="1" x14ac:dyDescent="0.2">
      <c r="A159" s="2">
        <v>127</v>
      </c>
      <c r="B159" s="173" t="s">
        <v>365</v>
      </c>
      <c r="C159" s="8" t="s">
        <v>366</v>
      </c>
      <c r="D159" s="2" t="s">
        <v>298</v>
      </c>
      <c r="E159" s="196">
        <v>4.2480000000000002</v>
      </c>
      <c r="F159" s="129">
        <v>748.04</v>
      </c>
      <c r="G159" s="26">
        <f t="shared" si="17"/>
        <v>3177.67</v>
      </c>
      <c r="H159" s="134">
        <f t="shared" si="15"/>
        <v>6.1667043376674438E-3</v>
      </c>
      <c r="I159" s="183">
        <f>ROUND(F159*Прил.10!$D$13,2)</f>
        <v>6014.24</v>
      </c>
      <c r="J159" s="183">
        <f t="shared" si="18"/>
        <v>25548.49</v>
      </c>
    </row>
    <row r="160" spans="1:10" s="12" customFormat="1" ht="14.25" customHeight="1" x14ac:dyDescent="0.2">
      <c r="A160" s="2">
        <v>128</v>
      </c>
      <c r="B160" s="173" t="s">
        <v>367</v>
      </c>
      <c r="C160" s="8" t="s">
        <v>368</v>
      </c>
      <c r="D160" s="2" t="s">
        <v>369</v>
      </c>
      <c r="E160" s="196">
        <v>26.23</v>
      </c>
      <c r="F160" s="129">
        <v>118</v>
      </c>
      <c r="G160" s="26">
        <f t="shared" si="17"/>
        <v>3095.14</v>
      </c>
      <c r="H160" s="134">
        <f t="shared" si="15"/>
        <v>6.0065435566588133E-3</v>
      </c>
      <c r="I160" s="183">
        <f>ROUND(F160*Прил.10!$D$13,2)</f>
        <v>948.72</v>
      </c>
      <c r="J160" s="183">
        <f t="shared" si="18"/>
        <v>24884.93</v>
      </c>
    </row>
    <row r="161" spans="1:10" s="12" customFormat="1" ht="63.75" customHeight="1" x14ac:dyDescent="0.2">
      <c r="A161" s="2">
        <v>129</v>
      </c>
      <c r="B161" s="173" t="s">
        <v>370</v>
      </c>
      <c r="C161" s="8" t="s">
        <v>371</v>
      </c>
      <c r="D161" s="2" t="s">
        <v>273</v>
      </c>
      <c r="E161" s="196">
        <v>12</v>
      </c>
      <c r="F161" s="129">
        <v>257.08</v>
      </c>
      <c r="G161" s="26">
        <f t="shared" si="17"/>
        <v>3084.96</v>
      </c>
      <c r="H161" s="134">
        <f t="shared" si="15"/>
        <v>5.9867878708395007E-3</v>
      </c>
      <c r="I161" s="183">
        <f>ROUND(F161*Прил.10!$D$13,2)</f>
        <v>2066.92</v>
      </c>
      <c r="J161" s="183">
        <f t="shared" si="18"/>
        <v>24803.040000000001</v>
      </c>
    </row>
    <row r="162" spans="1:10" s="12" customFormat="1" ht="25.5" customHeight="1" x14ac:dyDescent="0.2">
      <c r="A162" s="2">
        <v>130</v>
      </c>
      <c r="B162" s="173" t="s">
        <v>372</v>
      </c>
      <c r="C162" s="8" t="s">
        <v>373</v>
      </c>
      <c r="D162" s="2" t="s">
        <v>298</v>
      </c>
      <c r="E162" s="196">
        <v>5.9039000000000001</v>
      </c>
      <c r="F162" s="129">
        <v>519.79999999999995</v>
      </c>
      <c r="G162" s="26">
        <f t="shared" si="17"/>
        <v>3068.85</v>
      </c>
      <c r="H162" s="134">
        <f t="shared" si="15"/>
        <v>5.9555242069348714E-3</v>
      </c>
      <c r="I162" s="183">
        <f>ROUND(F162*Прил.10!$D$13,2)</f>
        <v>4179.1899999999996</v>
      </c>
      <c r="J162" s="183">
        <f t="shared" si="18"/>
        <v>24673.52</v>
      </c>
    </row>
    <row r="163" spans="1:10" s="12" customFormat="1" ht="38.25" customHeight="1" x14ac:dyDescent="0.2">
      <c r="A163" s="2">
        <v>131</v>
      </c>
      <c r="B163" s="173" t="s">
        <v>374</v>
      </c>
      <c r="C163" s="8" t="s">
        <v>375</v>
      </c>
      <c r="D163" s="2" t="s">
        <v>310</v>
      </c>
      <c r="E163" s="196">
        <v>0.502</v>
      </c>
      <c r="F163" s="129">
        <v>6094</v>
      </c>
      <c r="G163" s="26">
        <f t="shared" si="17"/>
        <v>3059.19</v>
      </c>
      <c r="H163" s="134">
        <f t="shared" si="15"/>
        <v>5.9367776524147783E-3</v>
      </c>
      <c r="I163" s="183">
        <f>ROUND(F163*Прил.10!$D$13,2)</f>
        <v>48995.76</v>
      </c>
      <c r="J163" s="183">
        <f t="shared" si="18"/>
        <v>24595.87</v>
      </c>
    </row>
    <row r="164" spans="1:10" s="12" customFormat="1" ht="25.5" customHeight="1" x14ac:dyDescent="0.2">
      <c r="A164" s="2">
        <v>132</v>
      </c>
      <c r="B164" s="173" t="s">
        <v>376</v>
      </c>
      <c r="C164" s="8" t="s">
        <v>377</v>
      </c>
      <c r="D164" s="2" t="s">
        <v>298</v>
      </c>
      <c r="E164" s="196">
        <v>5.6550000000000002</v>
      </c>
      <c r="F164" s="129">
        <v>530</v>
      </c>
      <c r="G164" s="26">
        <f t="shared" si="17"/>
        <v>2997.15</v>
      </c>
      <c r="H164" s="134">
        <f t="shared" si="15"/>
        <v>5.8163805258695774E-3</v>
      </c>
      <c r="I164" s="183">
        <f>ROUND(F164*Прил.10!$D$13,2)</f>
        <v>4261.2</v>
      </c>
      <c r="J164" s="183">
        <f t="shared" si="18"/>
        <v>24097.09</v>
      </c>
    </row>
    <row r="165" spans="1:10" s="12" customFormat="1" ht="25.5" customHeight="1" x14ac:dyDescent="0.2">
      <c r="A165" s="2">
        <v>133</v>
      </c>
      <c r="B165" s="173" t="s">
        <v>378</v>
      </c>
      <c r="C165" s="8" t="s">
        <v>379</v>
      </c>
      <c r="D165" s="2" t="s">
        <v>369</v>
      </c>
      <c r="E165" s="196">
        <v>1.17</v>
      </c>
      <c r="F165" s="129">
        <v>2550</v>
      </c>
      <c r="G165" s="26">
        <f t="shared" si="17"/>
        <v>2983.5</v>
      </c>
      <c r="H165" s="134">
        <f t="shared" si="15"/>
        <v>5.7898908292650965E-3</v>
      </c>
      <c r="I165" s="183">
        <f>ROUND(F165*Прил.10!$D$13,2)</f>
        <v>20502</v>
      </c>
      <c r="J165" s="183">
        <f t="shared" si="18"/>
        <v>23987.34</v>
      </c>
    </row>
    <row r="166" spans="1:10" s="12" customFormat="1" ht="51" customHeight="1" x14ac:dyDescent="0.2">
      <c r="A166" s="2">
        <v>134</v>
      </c>
      <c r="B166" s="173" t="s">
        <v>380</v>
      </c>
      <c r="C166" s="8" t="s">
        <v>381</v>
      </c>
      <c r="D166" s="2" t="s">
        <v>273</v>
      </c>
      <c r="E166" s="196">
        <v>12</v>
      </c>
      <c r="F166" s="129">
        <v>238.8</v>
      </c>
      <c r="G166" s="26">
        <f t="shared" si="17"/>
        <v>2865.6</v>
      </c>
      <c r="H166" s="134">
        <f t="shared" si="15"/>
        <v>5.5610897135384817E-3</v>
      </c>
      <c r="I166" s="183">
        <f>ROUND(F166*Прил.10!$D$13,2)</f>
        <v>1919.95</v>
      </c>
      <c r="J166" s="183">
        <f t="shared" si="18"/>
        <v>23039.4</v>
      </c>
    </row>
    <row r="167" spans="1:10" s="12" customFormat="1" ht="14.25" customHeight="1" x14ac:dyDescent="0.2">
      <c r="A167" s="2">
        <v>135</v>
      </c>
      <c r="B167" s="173" t="s">
        <v>382</v>
      </c>
      <c r="C167" s="8" t="s">
        <v>383</v>
      </c>
      <c r="D167" s="2" t="s">
        <v>310</v>
      </c>
      <c r="E167" s="196">
        <v>0.55600000000000005</v>
      </c>
      <c r="F167" s="129">
        <v>4864.1400000000003</v>
      </c>
      <c r="G167" s="26">
        <f t="shared" si="17"/>
        <v>2704.46</v>
      </c>
      <c r="H167" s="134">
        <f t="shared" si="15"/>
        <v>5.2483754490076362E-3</v>
      </c>
      <c r="I167" s="183">
        <f>ROUND(F167*Прил.10!$D$13,2)</f>
        <v>39107.69</v>
      </c>
      <c r="J167" s="183">
        <f t="shared" si="18"/>
        <v>21743.88</v>
      </c>
    </row>
    <row r="168" spans="1:10" s="12" customFormat="1" ht="51" customHeight="1" x14ac:dyDescent="0.2">
      <c r="A168" s="2">
        <v>136</v>
      </c>
      <c r="B168" s="173" t="s">
        <v>384</v>
      </c>
      <c r="C168" s="8" t="s">
        <v>385</v>
      </c>
      <c r="D168" s="2" t="s">
        <v>301</v>
      </c>
      <c r="E168" s="196">
        <v>1.35</v>
      </c>
      <c r="F168" s="129">
        <v>2047.64</v>
      </c>
      <c r="G168" s="26">
        <f t="shared" si="17"/>
        <v>2764.31</v>
      </c>
      <c r="H168" s="134">
        <f t="shared" si="15"/>
        <v>5.3645225802734361E-3</v>
      </c>
      <c r="I168" s="183">
        <f>ROUND(F168*Прил.10!$D$13,2)</f>
        <v>16463.03</v>
      </c>
      <c r="J168" s="183">
        <f t="shared" si="18"/>
        <v>22225.09</v>
      </c>
    </row>
    <row r="169" spans="1:10" s="12" customFormat="1" ht="25.5" customHeight="1" x14ac:dyDescent="0.2">
      <c r="A169" s="2">
        <v>137</v>
      </c>
      <c r="B169" s="173" t="s">
        <v>386</v>
      </c>
      <c r="C169" s="8" t="s">
        <v>387</v>
      </c>
      <c r="D169" s="2" t="s">
        <v>298</v>
      </c>
      <c r="E169" s="196">
        <v>5.2539999999999996</v>
      </c>
      <c r="F169" s="129">
        <v>510.4</v>
      </c>
      <c r="G169" s="26">
        <f t="shared" si="17"/>
        <v>2681.64</v>
      </c>
      <c r="H169" s="134">
        <f t="shared" si="15"/>
        <v>5.2040901100688626E-3</v>
      </c>
      <c r="I169" s="183">
        <f>ROUND(F169*Прил.10!$D$13,2)</f>
        <v>4103.62</v>
      </c>
      <c r="J169" s="183">
        <f t="shared" si="18"/>
        <v>21560.42</v>
      </c>
    </row>
    <row r="170" spans="1:10" s="12" customFormat="1" ht="25.5" customHeight="1" x14ac:dyDescent="0.2">
      <c r="A170" s="2">
        <v>138</v>
      </c>
      <c r="B170" s="173" t="s">
        <v>388</v>
      </c>
      <c r="C170" s="8" t="s">
        <v>389</v>
      </c>
      <c r="D170" s="2" t="s">
        <v>273</v>
      </c>
      <c r="E170" s="196">
        <v>1</v>
      </c>
      <c r="F170" s="129">
        <v>2634.24</v>
      </c>
      <c r="G170" s="26">
        <f t="shared" si="17"/>
        <v>2634.24</v>
      </c>
      <c r="H170" s="134">
        <f t="shared" si="15"/>
        <v>5.1121039108708854E-3</v>
      </c>
      <c r="I170" s="183">
        <f>ROUND(F170*Прил.10!$D$13,2)</f>
        <v>21179.29</v>
      </c>
      <c r="J170" s="183">
        <f t="shared" si="18"/>
        <v>21179.29</v>
      </c>
    </row>
    <row r="171" spans="1:10" s="12" customFormat="1" ht="38.25" customHeight="1" x14ac:dyDescent="0.2">
      <c r="A171" s="2">
        <v>139</v>
      </c>
      <c r="B171" s="173" t="s">
        <v>390</v>
      </c>
      <c r="C171" s="8" t="s">
        <v>391</v>
      </c>
      <c r="D171" s="2" t="s">
        <v>310</v>
      </c>
      <c r="E171" s="196">
        <v>0.246</v>
      </c>
      <c r="F171" s="129">
        <v>10508</v>
      </c>
      <c r="G171" s="26">
        <f t="shared" si="17"/>
        <v>2584.9699999999998</v>
      </c>
      <c r="H171" s="134">
        <f t="shared" si="15"/>
        <v>5.01648872026995E-3</v>
      </c>
      <c r="I171" s="183">
        <f>ROUND(F171*Прил.10!$D$13,2)</f>
        <v>84484.32</v>
      </c>
      <c r="J171" s="183">
        <f t="shared" si="18"/>
        <v>20783.14</v>
      </c>
    </row>
    <row r="172" spans="1:10" s="12" customFormat="1" ht="25.5" customHeight="1" x14ac:dyDescent="0.2">
      <c r="A172" s="2">
        <v>140</v>
      </c>
      <c r="B172" s="173" t="s">
        <v>392</v>
      </c>
      <c r="C172" s="8" t="s">
        <v>393</v>
      </c>
      <c r="D172" s="2" t="s">
        <v>315</v>
      </c>
      <c r="E172" s="196">
        <v>110.2</v>
      </c>
      <c r="F172" s="129">
        <v>23.15</v>
      </c>
      <c r="G172" s="26">
        <f t="shared" si="17"/>
        <v>2551.13</v>
      </c>
      <c r="H172" s="134">
        <f t="shared" si="15"/>
        <v>4.9508175603362042E-3</v>
      </c>
      <c r="I172" s="183">
        <f>ROUND(F172*Прил.10!$D$13,2)</f>
        <v>186.13</v>
      </c>
      <c r="J172" s="183">
        <f t="shared" si="18"/>
        <v>20511.53</v>
      </c>
    </row>
    <row r="173" spans="1:10" s="12" customFormat="1" ht="14.25" customHeight="1" x14ac:dyDescent="0.2">
      <c r="A173" s="2">
        <v>141</v>
      </c>
      <c r="B173" s="173" t="s">
        <v>394</v>
      </c>
      <c r="C173" s="8" t="s">
        <v>395</v>
      </c>
      <c r="D173" s="2" t="s">
        <v>310</v>
      </c>
      <c r="E173" s="196">
        <v>0.376</v>
      </c>
      <c r="F173" s="129">
        <v>6674.64</v>
      </c>
      <c r="G173" s="26">
        <f t="shared" si="17"/>
        <v>2509.66</v>
      </c>
      <c r="H173" s="134">
        <f t="shared" si="15"/>
        <v>4.8703393392235429E-3</v>
      </c>
      <c r="I173" s="183">
        <f>ROUND(F173*Прил.10!$D$13,2)</f>
        <v>53664.11</v>
      </c>
      <c r="J173" s="183">
        <f t="shared" si="18"/>
        <v>20177.71</v>
      </c>
    </row>
    <row r="174" spans="1:10" s="12" customFormat="1" ht="38.25" customHeight="1" x14ac:dyDescent="0.2">
      <c r="A174" s="2">
        <v>142</v>
      </c>
      <c r="B174" s="173" t="s">
        <v>396</v>
      </c>
      <c r="C174" s="8" t="s">
        <v>397</v>
      </c>
      <c r="D174" s="2" t="s">
        <v>298</v>
      </c>
      <c r="E174" s="196">
        <v>3.41</v>
      </c>
      <c r="F174" s="129">
        <v>720</v>
      </c>
      <c r="G174" s="26">
        <f t="shared" si="17"/>
        <v>2455.1999999999998</v>
      </c>
      <c r="H174" s="134">
        <f t="shared" si="15"/>
        <v>4.7646522420015632E-3</v>
      </c>
      <c r="I174" s="183">
        <f>ROUND(F174*Прил.10!$D$13,2)</f>
        <v>5788.8</v>
      </c>
      <c r="J174" s="183">
        <f t="shared" si="18"/>
        <v>19739.810000000001</v>
      </c>
    </row>
    <row r="175" spans="1:10" s="12" customFormat="1" ht="25.5" customHeight="1" x14ac:dyDescent="0.2">
      <c r="A175" s="2">
        <v>143</v>
      </c>
      <c r="B175" s="173" t="s">
        <v>398</v>
      </c>
      <c r="C175" s="8" t="s">
        <v>399</v>
      </c>
      <c r="D175" s="2" t="s">
        <v>273</v>
      </c>
      <c r="E175" s="196">
        <v>2</v>
      </c>
      <c r="F175" s="129">
        <v>347.31</v>
      </c>
      <c r="G175" s="26">
        <f t="shared" si="17"/>
        <v>694.62</v>
      </c>
      <c r="H175" s="134">
        <f t="shared" si="15"/>
        <v>1.3480053520442839E-3</v>
      </c>
      <c r="I175" s="183">
        <f>ROUND(F175*Прил.10!$D$13,2)</f>
        <v>2792.37</v>
      </c>
      <c r="J175" s="183">
        <f t="shared" si="18"/>
        <v>5584.74</v>
      </c>
    </row>
    <row r="176" spans="1:10" s="12" customFormat="1" ht="38.25" customHeight="1" x14ac:dyDescent="0.2">
      <c r="A176" s="2">
        <v>144</v>
      </c>
      <c r="B176" s="197" t="s">
        <v>1006</v>
      </c>
      <c r="C176" s="191" t="s">
        <v>1007</v>
      </c>
      <c r="D176" s="2" t="s">
        <v>310</v>
      </c>
      <c r="E176" s="196">
        <v>0.05</v>
      </c>
      <c r="F176" s="129">
        <v>44408</v>
      </c>
      <c r="G176" s="26">
        <f t="shared" si="17"/>
        <v>2220.4</v>
      </c>
      <c r="H176" s="134">
        <f t="shared" si="15"/>
        <v>4.3089906476622159E-3</v>
      </c>
      <c r="I176" s="183">
        <f>ROUND(F176*Прил.10!$D$13,2)</f>
        <v>357040.32</v>
      </c>
      <c r="J176" s="183">
        <f t="shared" si="18"/>
        <v>17852.02</v>
      </c>
    </row>
    <row r="177" spans="1:10" s="12" customFormat="1" ht="38.25" customHeight="1" x14ac:dyDescent="0.2">
      <c r="A177" s="2">
        <v>145</v>
      </c>
      <c r="B177" s="173" t="s">
        <v>1008</v>
      </c>
      <c r="C177" s="8" t="s">
        <v>1009</v>
      </c>
      <c r="D177" s="2" t="s">
        <v>301</v>
      </c>
      <c r="E177" s="196">
        <v>314.8</v>
      </c>
      <c r="F177" s="129">
        <v>6.46</v>
      </c>
      <c r="G177" s="26">
        <f t="shared" si="17"/>
        <v>2033.61</v>
      </c>
      <c r="H177" s="134">
        <f t="shared" si="15"/>
        <v>3.9464990411603122E-3</v>
      </c>
      <c r="I177" s="183">
        <f>ROUND(F177*Прил.10!$D$13,2)</f>
        <v>51.94</v>
      </c>
      <c r="J177" s="183">
        <f t="shared" si="18"/>
        <v>16350.71</v>
      </c>
    </row>
    <row r="178" spans="1:10" s="12" customFormat="1" ht="14.25" customHeight="1" x14ac:dyDescent="0.2">
      <c r="A178" s="182"/>
      <c r="B178" s="197"/>
      <c r="C178" s="191" t="s">
        <v>1010</v>
      </c>
      <c r="D178" s="182"/>
      <c r="E178" s="196"/>
      <c r="F178" s="198"/>
      <c r="G178" s="141">
        <f>SUM(G125:G177)</f>
        <v>441286.82999999996</v>
      </c>
      <c r="H178" s="188">
        <f t="shared" si="15"/>
        <v>0.85637760016506292</v>
      </c>
      <c r="I178" s="199"/>
      <c r="J178" s="141">
        <f>SUM(J125:J177)</f>
        <v>3547948.0900000003</v>
      </c>
    </row>
    <row r="179" spans="1:10" s="12" customFormat="1" ht="25.5" customHeight="1" outlineLevel="1" x14ac:dyDescent="0.2">
      <c r="A179" s="182">
        <v>146</v>
      </c>
      <c r="B179" s="173" t="s">
        <v>404</v>
      </c>
      <c r="C179" s="8" t="s">
        <v>405</v>
      </c>
      <c r="D179" s="2" t="s">
        <v>406</v>
      </c>
      <c r="E179" s="196">
        <v>31.48</v>
      </c>
      <c r="F179" s="129">
        <v>64.47</v>
      </c>
      <c r="G179" s="26">
        <f t="shared" ref="G179:G242" si="19">ROUND(E179*F179,2)</f>
        <v>2029.52</v>
      </c>
      <c r="H179" s="134">
        <f t="shared" si="15"/>
        <v>3.9385618353645372E-3</v>
      </c>
      <c r="I179" s="183">
        <f>ROUND(F179*Прил.10!$D$13,2)</f>
        <v>518.34</v>
      </c>
      <c r="J179" s="183">
        <f t="shared" ref="J179:J242" si="20">ROUND(I179*E179,2)</f>
        <v>16317.34</v>
      </c>
    </row>
    <row r="180" spans="1:10" s="12" customFormat="1" ht="25.5" customHeight="1" outlineLevel="1" x14ac:dyDescent="0.2">
      <c r="A180" s="182">
        <v>147</v>
      </c>
      <c r="B180" s="173" t="s">
        <v>407</v>
      </c>
      <c r="C180" s="8" t="s">
        <v>408</v>
      </c>
      <c r="D180" s="2" t="s">
        <v>310</v>
      </c>
      <c r="E180" s="196">
        <v>0.155</v>
      </c>
      <c r="F180" s="129">
        <v>11500</v>
      </c>
      <c r="G180" s="26">
        <f t="shared" si="19"/>
        <v>1782.5</v>
      </c>
      <c r="H180" s="134">
        <f t="shared" si="15"/>
        <v>3.4591856554935592E-3</v>
      </c>
      <c r="I180" s="183">
        <f>ROUND(F180*Прил.10!$D$13,2)</f>
        <v>92460</v>
      </c>
      <c r="J180" s="183">
        <f t="shared" si="20"/>
        <v>14331.3</v>
      </c>
    </row>
    <row r="181" spans="1:10" s="12" customFormat="1" ht="14.25" customHeight="1" outlineLevel="1" x14ac:dyDescent="0.2">
      <c r="A181" s="182">
        <v>148</v>
      </c>
      <c r="B181" s="173" t="s">
        <v>409</v>
      </c>
      <c r="C181" s="8" t="s">
        <v>410</v>
      </c>
      <c r="D181" s="2" t="s">
        <v>411</v>
      </c>
      <c r="E181" s="196">
        <v>146</v>
      </c>
      <c r="F181" s="129">
        <v>11.78</v>
      </c>
      <c r="G181" s="26">
        <f t="shared" si="19"/>
        <v>1719.88</v>
      </c>
      <c r="H181" s="134">
        <f t="shared" si="15"/>
        <v>3.3376629594223076E-3</v>
      </c>
      <c r="I181" s="183">
        <f>ROUND(F181*Прил.10!$D$13,2)</f>
        <v>94.71</v>
      </c>
      <c r="J181" s="183">
        <f t="shared" si="20"/>
        <v>13827.66</v>
      </c>
    </row>
    <row r="182" spans="1:10" s="12" customFormat="1" ht="38.25" customHeight="1" outlineLevel="1" x14ac:dyDescent="0.2">
      <c r="A182" s="182">
        <v>149</v>
      </c>
      <c r="B182" s="173" t="s">
        <v>412</v>
      </c>
      <c r="C182" s="8" t="s">
        <v>413</v>
      </c>
      <c r="D182" s="2" t="s">
        <v>257</v>
      </c>
      <c r="E182" s="196">
        <v>46</v>
      </c>
      <c r="F182" s="129">
        <v>37</v>
      </c>
      <c r="G182" s="26">
        <f t="shared" si="19"/>
        <v>1702</v>
      </c>
      <c r="H182" s="134">
        <f t="shared" si="15"/>
        <v>3.3029643678261084E-3</v>
      </c>
      <c r="I182" s="183">
        <f>ROUND(F182*Прил.10!$D$13,2)</f>
        <v>297.48</v>
      </c>
      <c r="J182" s="183">
        <f t="shared" si="20"/>
        <v>13684.08</v>
      </c>
    </row>
    <row r="183" spans="1:10" s="12" customFormat="1" ht="38.25" customHeight="1" outlineLevel="1" x14ac:dyDescent="0.2">
      <c r="A183" s="182">
        <v>150</v>
      </c>
      <c r="B183" s="173" t="s">
        <v>414</v>
      </c>
      <c r="C183" s="8" t="s">
        <v>415</v>
      </c>
      <c r="D183" s="2" t="s">
        <v>301</v>
      </c>
      <c r="E183" s="196">
        <v>16.3</v>
      </c>
      <c r="F183" s="129">
        <v>104.33</v>
      </c>
      <c r="G183" s="26">
        <f t="shared" si="19"/>
        <v>1700.58</v>
      </c>
      <c r="H183" s="134">
        <f t="shared" si="15"/>
        <v>3.3002086631243963E-3</v>
      </c>
      <c r="I183" s="183">
        <f>ROUND(F183*Прил.10!$D$13,2)</f>
        <v>838.81</v>
      </c>
      <c r="J183" s="183">
        <f t="shared" si="20"/>
        <v>13672.6</v>
      </c>
    </row>
    <row r="184" spans="1:10" s="12" customFormat="1" ht="25.5" customHeight="1" outlineLevel="1" x14ac:dyDescent="0.2">
      <c r="A184" s="182">
        <v>151</v>
      </c>
      <c r="B184" s="173" t="s">
        <v>416</v>
      </c>
      <c r="C184" s="8" t="s">
        <v>417</v>
      </c>
      <c r="D184" s="2" t="s">
        <v>298</v>
      </c>
      <c r="E184" s="196">
        <v>2.5489999999999999</v>
      </c>
      <c r="F184" s="129">
        <v>665</v>
      </c>
      <c r="G184" s="26">
        <f t="shared" si="19"/>
        <v>1695.09</v>
      </c>
      <c r="H184" s="134">
        <f t="shared" si="15"/>
        <v>3.2895545653691878E-3</v>
      </c>
      <c r="I184" s="183">
        <f>ROUND(F184*Прил.10!$D$13,2)</f>
        <v>5346.6</v>
      </c>
      <c r="J184" s="183">
        <f t="shared" si="20"/>
        <v>13628.48</v>
      </c>
    </row>
    <row r="185" spans="1:10" s="12" customFormat="1" ht="14.25" customHeight="1" outlineLevel="1" x14ac:dyDescent="0.2">
      <c r="A185" s="182">
        <v>152</v>
      </c>
      <c r="B185" s="173" t="s">
        <v>418</v>
      </c>
      <c r="C185" s="8" t="s">
        <v>419</v>
      </c>
      <c r="D185" s="2" t="s">
        <v>310</v>
      </c>
      <c r="E185" s="196">
        <v>0.12189999999999999</v>
      </c>
      <c r="F185" s="129">
        <v>11978</v>
      </c>
      <c r="G185" s="26">
        <f t="shared" si="19"/>
        <v>1460.12</v>
      </c>
      <c r="H185" s="134">
        <f t="shared" si="15"/>
        <v>2.8335630627204797E-3</v>
      </c>
      <c r="I185" s="183">
        <f>ROUND(F185*Прил.10!$D$13,2)</f>
        <v>96303.12</v>
      </c>
      <c r="J185" s="183">
        <f t="shared" si="20"/>
        <v>11739.35</v>
      </c>
    </row>
    <row r="186" spans="1:10" s="12" customFormat="1" ht="25.5" customHeight="1" outlineLevel="1" x14ac:dyDescent="0.2">
      <c r="A186" s="182">
        <v>153</v>
      </c>
      <c r="B186" s="173" t="s">
        <v>420</v>
      </c>
      <c r="C186" s="8" t="s">
        <v>421</v>
      </c>
      <c r="D186" s="2" t="s">
        <v>298</v>
      </c>
      <c r="E186" s="196">
        <v>2.6440000000000001</v>
      </c>
      <c r="F186" s="129">
        <v>548.29999999999995</v>
      </c>
      <c r="G186" s="26">
        <f t="shared" si="19"/>
        <v>1449.71</v>
      </c>
      <c r="H186" s="134">
        <f t="shared" si="15"/>
        <v>2.8133610303649748E-3</v>
      </c>
      <c r="I186" s="183">
        <f>ROUND(F186*Прил.10!$D$13,2)</f>
        <v>4408.33</v>
      </c>
      <c r="J186" s="183">
        <f t="shared" si="20"/>
        <v>11655.62</v>
      </c>
    </row>
    <row r="187" spans="1:10" s="12" customFormat="1" ht="14.25" customHeight="1" outlineLevel="1" x14ac:dyDescent="0.2">
      <c r="A187" s="182">
        <v>154</v>
      </c>
      <c r="B187" s="173" t="s">
        <v>269</v>
      </c>
      <c r="C187" s="8" t="s">
        <v>422</v>
      </c>
      <c r="D187" s="2" t="s">
        <v>273</v>
      </c>
      <c r="E187" s="196">
        <v>1</v>
      </c>
      <c r="F187" s="129">
        <v>1400.34</v>
      </c>
      <c r="G187" s="26">
        <f t="shared" si="19"/>
        <v>1400.34</v>
      </c>
      <c r="H187" s="134">
        <f t="shared" si="15"/>
        <v>2.7175517760526509E-3</v>
      </c>
      <c r="I187" s="183">
        <f>ROUND(F187*Прил.10!$D$13,2)</f>
        <v>11258.73</v>
      </c>
      <c r="J187" s="183">
        <f t="shared" si="20"/>
        <v>11258.73</v>
      </c>
    </row>
    <row r="188" spans="1:10" s="12" customFormat="1" ht="38.25" customHeight="1" outlineLevel="1" x14ac:dyDescent="0.2">
      <c r="A188" s="182">
        <v>155</v>
      </c>
      <c r="B188" s="173" t="s">
        <v>423</v>
      </c>
      <c r="C188" s="8" t="s">
        <v>424</v>
      </c>
      <c r="D188" s="2" t="s">
        <v>257</v>
      </c>
      <c r="E188" s="182">
        <v>38</v>
      </c>
      <c r="F188" s="129">
        <v>28</v>
      </c>
      <c r="G188" s="26">
        <f t="shared" si="19"/>
        <v>1064</v>
      </c>
      <c r="H188" s="134">
        <f t="shared" si="15"/>
        <v>2.0648378891697881E-3</v>
      </c>
      <c r="I188" s="183">
        <f>ROUND(F188*Прил.10!$D$13,2)</f>
        <v>225.12</v>
      </c>
      <c r="J188" s="183">
        <f t="shared" si="20"/>
        <v>8554.56</v>
      </c>
    </row>
    <row r="189" spans="1:10" s="12" customFormat="1" ht="14.25" customHeight="1" outlineLevel="1" x14ac:dyDescent="0.2">
      <c r="A189" s="182">
        <v>156</v>
      </c>
      <c r="B189" s="173" t="s">
        <v>426</v>
      </c>
      <c r="C189" s="8" t="s">
        <v>427</v>
      </c>
      <c r="D189" s="2" t="s">
        <v>428</v>
      </c>
      <c r="E189" s="196">
        <v>109.4</v>
      </c>
      <c r="F189" s="129">
        <v>12.6</v>
      </c>
      <c r="G189" s="26">
        <f t="shared" si="19"/>
        <v>1378.44</v>
      </c>
      <c r="H189" s="134">
        <f t="shared" ref="H189:H252" si="21">G189/$G$450</f>
        <v>2.6750518232586491E-3</v>
      </c>
      <c r="I189" s="183">
        <f>ROUND(F189*Прил.10!$D$13,2)</f>
        <v>101.3</v>
      </c>
      <c r="J189" s="183">
        <f t="shared" si="20"/>
        <v>11082.22</v>
      </c>
    </row>
    <row r="190" spans="1:10" s="12" customFormat="1" ht="14.25" customHeight="1" outlineLevel="1" x14ac:dyDescent="0.2">
      <c r="A190" s="182">
        <v>157</v>
      </c>
      <c r="B190" s="173" t="s">
        <v>269</v>
      </c>
      <c r="C190" s="8" t="s">
        <v>429</v>
      </c>
      <c r="D190" s="2" t="s">
        <v>257</v>
      </c>
      <c r="E190" s="196">
        <v>2</v>
      </c>
      <c r="F190" s="129">
        <v>687.24</v>
      </c>
      <c r="G190" s="26">
        <f t="shared" si="19"/>
        <v>1374.48</v>
      </c>
      <c r="H190" s="134">
        <f t="shared" si="21"/>
        <v>2.6673669002876786E-3</v>
      </c>
      <c r="I190" s="183">
        <f>ROUND(F190*Прил.10!$D$13,2)</f>
        <v>5525.41</v>
      </c>
      <c r="J190" s="183">
        <f t="shared" si="20"/>
        <v>11050.82</v>
      </c>
    </row>
    <row r="191" spans="1:10" s="12" customFormat="1" ht="25.5" customHeight="1" outlineLevel="1" x14ac:dyDescent="0.2">
      <c r="A191" s="182">
        <v>158</v>
      </c>
      <c r="B191" s="173" t="s">
        <v>430</v>
      </c>
      <c r="C191" s="8" t="s">
        <v>431</v>
      </c>
      <c r="D191" s="2" t="s">
        <v>310</v>
      </c>
      <c r="E191" s="196">
        <v>2.9990000000000001</v>
      </c>
      <c r="F191" s="129">
        <v>455.39</v>
      </c>
      <c r="G191" s="26">
        <f t="shared" si="19"/>
        <v>1365.71</v>
      </c>
      <c r="H191" s="134">
        <f t="shared" si="21"/>
        <v>2.6503475127989391E-3</v>
      </c>
      <c r="I191" s="183">
        <f>ROUND(F191*Прил.10!$D$13,2)</f>
        <v>3661.34</v>
      </c>
      <c r="J191" s="183">
        <f t="shared" si="20"/>
        <v>10980.36</v>
      </c>
    </row>
    <row r="192" spans="1:10" s="12" customFormat="1" ht="25.5" customHeight="1" outlineLevel="1" x14ac:dyDescent="0.2">
      <c r="A192" s="182">
        <v>159</v>
      </c>
      <c r="B192" s="173" t="s">
        <v>432</v>
      </c>
      <c r="C192" s="8" t="s">
        <v>433</v>
      </c>
      <c r="D192" s="2" t="s">
        <v>298</v>
      </c>
      <c r="E192" s="196">
        <v>1.6319999999999999</v>
      </c>
      <c r="F192" s="129">
        <v>795.19</v>
      </c>
      <c r="G192" s="26">
        <f t="shared" si="19"/>
        <v>1297.75</v>
      </c>
      <c r="H192" s="134">
        <f t="shared" si="21"/>
        <v>2.5184618145395604E-3</v>
      </c>
      <c r="I192" s="183">
        <f>ROUND(F192*Прил.10!$D$13,2)</f>
        <v>6393.33</v>
      </c>
      <c r="J192" s="183">
        <f t="shared" si="20"/>
        <v>10433.91</v>
      </c>
    </row>
    <row r="193" spans="1:10" s="12" customFormat="1" ht="51" customHeight="1" outlineLevel="1" x14ac:dyDescent="0.2">
      <c r="A193" s="182">
        <v>160</v>
      </c>
      <c r="B193" s="173" t="s">
        <v>434</v>
      </c>
      <c r="C193" s="8" t="s">
        <v>435</v>
      </c>
      <c r="D193" s="2" t="s">
        <v>436</v>
      </c>
      <c r="E193" s="196">
        <v>1</v>
      </c>
      <c r="F193" s="129">
        <v>1282.0999999999999</v>
      </c>
      <c r="G193" s="26">
        <f t="shared" si="19"/>
        <v>1282.0999999999999</v>
      </c>
      <c r="H193" s="134">
        <f t="shared" si="21"/>
        <v>2.4880908437073168E-3</v>
      </c>
      <c r="I193" s="183">
        <f>ROUND(F193*Прил.10!$D$13,2)</f>
        <v>10308.08</v>
      </c>
      <c r="J193" s="183">
        <f t="shared" si="20"/>
        <v>10308.08</v>
      </c>
    </row>
    <row r="194" spans="1:10" s="12" customFormat="1" ht="25.5" customHeight="1" outlineLevel="1" x14ac:dyDescent="0.2">
      <c r="A194" s="182">
        <v>161</v>
      </c>
      <c r="B194" s="173" t="s">
        <v>437</v>
      </c>
      <c r="C194" s="8" t="s">
        <v>438</v>
      </c>
      <c r="D194" s="2" t="s">
        <v>298</v>
      </c>
      <c r="E194" s="196">
        <v>1.9470000000000001</v>
      </c>
      <c r="F194" s="129">
        <v>600</v>
      </c>
      <c r="G194" s="26">
        <f t="shared" si="19"/>
        <v>1168.2</v>
      </c>
      <c r="H194" s="134">
        <f t="shared" si="21"/>
        <v>2.2670522764362279E-3</v>
      </c>
      <c r="I194" s="183">
        <f>ROUND(F194*Прил.10!$D$13,2)</f>
        <v>4824</v>
      </c>
      <c r="J194" s="183">
        <f t="shared" si="20"/>
        <v>9392.33</v>
      </c>
    </row>
    <row r="195" spans="1:10" s="12" customFormat="1" ht="25.5" customHeight="1" outlineLevel="1" x14ac:dyDescent="0.2">
      <c r="A195" s="182">
        <v>162</v>
      </c>
      <c r="B195" s="173" t="s">
        <v>439</v>
      </c>
      <c r="C195" s="8" t="s">
        <v>440</v>
      </c>
      <c r="D195" s="2" t="s">
        <v>315</v>
      </c>
      <c r="E195" s="196">
        <v>10</v>
      </c>
      <c r="F195" s="129">
        <v>116.58</v>
      </c>
      <c r="G195" s="26">
        <f t="shared" si="19"/>
        <v>1165.8</v>
      </c>
      <c r="H195" s="134">
        <f t="shared" si="21"/>
        <v>2.2623947473629125E-3</v>
      </c>
      <c r="I195" s="183">
        <f>ROUND(F195*Прил.10!$D$13,2)</f>
        <v>937.3</v>
      </c>
      <c r="J195" s="183">
        <f t="shared" si="20"/>
        <v>9373</v>
      </c>
    </row>
    <row r="196" spans="1:10" s="12" customFormat="1" ht="25.5" customHeight="1" outlineLevel="1" x14ac:dyDescent="0.2">
      <c r="A196" s="182">
        <v>163</v>
      </c>
      <c r="B196" s="173" t="s">
        <v>420</v>
      </c>
      <c r="C196" s="8" t="s">
        <v>441</v>
      </c>
      <c r="D196" s="2" t="s">
        <v>298</v>
      </c>
      <c r="E196" s="196">
        <v>2.1238000000000001</v>
      </c>
      <c r="F196" s="129">
        <v>548.29999999999995</v>
      </c>
      <c r="G196" s="26">
        <f t="shared" si="19"/>
        <v>1164.48</v>
      </c>
      <c r="H196" s="134">
        <f t="shared" si="21"/>
        <v>2.2598331063725888E-3</v>
      </c>
      <c r="I196" s="183">
        <f>ROUND(F196*Прил.10!$D$13,2)</f>
        <v>4408.33</v>
      </c>
      <c r="J196" s="183">
        <f t="shared" si="20"/>
        <v>9362.41</v>
      </c>
    </row>
    <row r="197" spans="1:10" s="12" customFormat="1" ht="25.5" customHeight="1" outlineLevel="1" x14ac:dyDescent="0.2">
      <c r="A197" s="182">
        <v>164</v>
      </c>
      <c r="B197" s="173" t="s">
        <v>442</v>
      </c>
      <c r="C197" s="8" t="s">
        <v>443</v>
      </c>
      <c r="D197" s="2" t="s">
        <v>298</v>
      </c>
      <c r="E197" s="196">
        <v>7.9379999999999997</v>
      </c>
      <c r="F197" s="129">
        <v>145.80000000000001</v>
      </c>
      <c r="G197" s="26">
        <f t="shared" si="19"/>
        <v>1157.3599999999999</v>
      </c>
      <c r="H197" s="134">
        <f t="shared" si="21"/>
        <v>2.2460157701217533E-3</v>
      </c>
      <c r="I197" s="183">
        <f>ROUND(F197*Прил.10!$D$13,2)</f>
        <v>1172.23</v>
      </c>
      <c r="J197" s="183">
        <f t="shared" si="20"/>
        <v>9305.16</v>
      </c>
    </row>
    <row r="198" spans="1:10" s="12" customFormat="1" ht="25.5" customHeight="1" outlineLevel="1" x14ac:dyDescent="0.2">
      <c r="A198" s="182">
        <v>165</v>
      </c>
      <c r="B198" s="173" t="s">
        <v>444</v>
      </c>
      <c r="C198" s="8" t="s">
        <v>445</v>
      </c>
      <c r="D198" s="2" t="s">
        <v>406</v>
      </c>
      <c r="E198" s="196">
        <v>35.645000000000003</v>
      </c>
      <c r="F198" s="129">
        <v>31.05</v>
      </c>
      <c r="G198" s="26">
        <f t="shared" si="19"/>
        <v>1106.78</v>
      </c>
      <c r="H198" s="134">
        <f t="shared" si="21"/>
        <v>2.1478583449016332E-3</v>
      </c>
      <c r="I198" s="183">
        <f>ROUND(F198*Прил.10!$D$13,2)</f>
        <v>249.64</v>
      </c>
      <c r="J198" s="183">
        <f t="shared" si="20"/>
        <v>8898.42</v>
      </c>
    </row>
    <row r="199" spans="1:10" s="12" customFormat="1" ht="38.25" customHeight="1" outlineLevel="1" x14ac:dyDescent="0.2">
      <c r="A199" s="182">
        <v>166</v>
      </c>
      <c r="B199" s="173" t="s">
        <v>446</v>
      </c>
      <c r="C199" s="8" t="s">
        <v>447</v>
      </c>
      <c r="D199" s="2" t="s">
        <v>406</v>
      </c>
      <c r="E199" s="196">
        <v>144.30000000000001</v>
      </c>
      <c r="F199" s="129">
        <v>7.5</v>
      </c>
      <c r="G199" s="26">
        <f t="shared" si="19"/>
        <v>1082.25</v>
      </c>
      <c r="H199" s="134">
        <f t="shared" si="21"/>
        <v>2.1002545164981231E-3</v>
      </c>
      <c r="I199" s="183">
        <f>ROUND(F199*Прил.10!$D$13,2)</f>
        <v>60.3</v>
      </c>
      <c r="J199" s="183">
        <f t="shared" si="20"/>
        <v>8701.2900000000009</v>
      </c>
    </row>
    <row r="200" spans="1:10" s="12" customFormat="1" ht="14.25" customHeight="1" outlineLevel="1" x14ac:dyDescent="0.2">
      <c r="A200" s="182">
        <v>167</v>
      </c>
      <c r="B200" s="173" t="s">
        <v>448</v>
      </c>
      <c r="C200" s="8" t="s">
        <v>449</v>
      </c>
      <c r="D200" s="2" t="s">
        <v>450</v>
      </c>
      <c r="E200" s="196">
        <v>107.303</v>
      </c>
      <c r="F200" s="129">
        <v>10</v>
      </c>
      <c r="G200" s="26">
        <f t="shared" si="19"/>
        <v>1073.03</v>
      </c>
      <c r="H200" s="134">
        <f t="shared" si="21"/>
        <v>2.0823618423081369E-3</v>
      </c>
      <c r="I200" s="183">
        <f>ROUND(F200*Прил.10!$D$13,2)</f>
        <v>80.400000000000006</v>
      </c>
      <c r="J200" s="183">
        <f t="shared" si="20"/>
        <v>8627.16</v>
      </c>
    </row>
    <row r="201" spans="1:10" s="12" customFormat="1" ht="51" customHeight="1" outlineLevel="1" x14ac:dyDescent="0.2">
      <c r="A201" s="182">
        <v>168</v>
      </c>
      <c r="B201" s="173" t="s">
        <v>451</v>
      </c>
      <c r="C201" s="8" t="s">
        <v>452</v>
      </c>
      <c r="D201" s="2" t="s">
        <v>257</v>
      </c>
      <c r="E201" s="196">
        <v>1</v>
      </c>
      <c r="F201" s="129">
        <v>1035.72</v>
      </c>
      <c r="G201" s="26">
        <f t="shared" si="19"/>
        <v>1035.72</v>
      </c>
      <c r="H201" s="134">
        <f t="shared" si="21"/>
        <v>2.0099566715892224E-3</v>
      </c>
      <c r="I201" s="183">
        <f>ROUND(F201*Прил.10!$D$13,2)</f>
        <v>8327.19</v>
      </c>
      <c r="J201" s="183">
        <f t="shared" si="20"/>
        <v>8327.19</v>
      </c>
    </row>
    <row r="202" spans="1:10" s="12" customFormat="1" ht="51" customHeight="1" outlineLevel="1" x14ac:dyDescent="0.2">
      <c r="A202" s="182">
        <v>169</v>
      </c>
      <c r="B202" s="173" t="s">
        <v>451</v>
      </c>
      <c r="C202" s="8" t="s">
        <v>453</v>
      </c>
      <c r="D202" s="2" t="s">
        <v>257</v>
      </c>
      <c r="E202" s="196">
        <v>1</v>
      </c>
      <c r="F202" s="129">
        <v>1035.72</v>
      </c>
      <c r="G202" s="26">
        <f t="shared" si="19"/>
        <v>1035.72</v>
      </c>
      <c r="H202" s="134">
        <f t="shared" si="21"/>
        <v>2.0099566715892224E-3</v>
      </c>
      <c r="I202" s="183">
        <f>ROUND(F202*Прил.10!$D$13,2)</f>
        <v>8327.19</v>
      </c>
      <c r="J202" s="183">
        <f t="shared" si="20"/>
        <v>8327.19</v>
      </c>
    </row>
    <row r="203" spans="1:10" s="12" customFormat="1" ht="38.25" customHeight="1" outlineLevel="1" x14ac:dyDescent="0.2">
      <c r="A203" s="182">
        <v>170</v>
      </c>
      <c r="B203" s="173" t="s">
        <v>454</v>
      </c>
      <c r="C203" s="8" t="s">
        <v>455</v>
      </c>
      <c r="D203" s="2" t="s">
        <v>310</v>
      </c>
      <c r="E203" s="196">
        <v>0.18</v>
      </c>
      <c r="F203" s="129">
        <v>5230.01</v>
      </c>
      <c r="G203" s="26">
        <f t="shared" si="19"/>
        <v>941.4</v>
      </c>
      <c r="H203" s="134">
        <f t="shared" si="21"/>
        <v>1.8269157790079308E-3</v>
      </c>
      <c r="I203" s="183">
        <f>ROUND(F203*Прил.10!$D$13,2)</f>
        <v>42049.279999999999</v>
      </c>
      <c r="J203" s="183">
        <f t="shared" si="20"/>
        <v>7568.87</v>
      </c>
    </row>
    <row r="204" spans="1:10" s="12" customFormat="1" ht="51" customHeight="1" outlineLevel="1" x14ac:dyDescent="0.2">
      <c r="A204" s="182">
        <v>171</v>
      </c>
      <c r="B204" s="173" t="s">
        <v>456</v>
      </c>
      <c r="C204" s="8" t="s">
        <v>457</v>
      </c>
      <c r="D204" s="2" t="s">
        <v>257</v>
      </c>
      <c r="E204" s="196">
        <v>6</v>
      </c>
      <c r="F204" s="129">
        <v>152</v>
      </c>
      <c r="G204" s="26">
        <f t="shared" si="19"/>
        <v>912</v>
      </c>
      <c r="H204" s="134">
        <f t="shared" si="21"/>
        <v>1.7698610478598183E-3</v>
      </c>
      <c r="I204" s="183">
        <f>ROUND(F204*Прил.10!$D$13,2)</f>
        <v>1222.08</v>
      </c>
      <c r="J204" s="183">
        <f t="shared" si="20"/>
        <v>7332.48</v>
      </c>
    </row>
    <row r="205" spans="1:10" s="12" customFormat="1" ht="25.5" customHeight="1" outlineLevel="1" x14ac:dyDescent="0.2">
      <c r="A205" s="182">
        <v>172</v>
      </c>
      <c r="B205" s="173" t="s">
        <v>458</v>
      </c>
      <c r="C205" s="8" t="s">
        <v>459</v>
      </c>
      <c r="D205" s="2" t="s">
        <v>298</v>
      </c>
      <c r="E205" s="196">
        <v>1.708</v>
      </c>
      <c r="F205" s="129">
        <v>519.79999999999995</v>
      </c>
      <c r="G205" s="26">
        <f t="shared" si="19"/>
        <v>887.82</v>
      </c>
      <c r="H205" s="134">
        <f t="shared" si="21"/>
        <v>1.7229364424461665E-3</v>
      </c>
      <c r="I205" s="183">
        <f>ROUND(F205*Прил.10!$D$13,2)</f>
        <v>4179.1899999999996</v>
      </c>
      <c r="J205" s="183">
        <f t="shared" si="20"/>
        <v>7138.06</v>
      </c>
    </row>
    <row r="206" spans="1:10" s="12" customFormat="1" ht="14.25" customHeight="1" outlineLevel="1" x14ac:dyDescent="0.2">
      <c r="A206" s="182">
        <v>173</v>
      </c>
      <c r="B206" s="173" t="s">
        <v>460</v>
      </c>
      <c r="C206" s="8" t="s">
        <v>461</v>
      </c>
      <c r="D206" s="2" t="s">
        <v>310</v>
      </c>
      <c r="E206" s="196">
        <v>1.633275</v>
      </c>
      <c r="F206" s="129">
        <v>543.41</v>
      </c>
      <c r="G206" s="26">
        <f t="shared" si="19"/>
        <v>887.54</v>
      </c>
      <c r="H206" s="134">
        <f t="shared" si="21"/>
        <v>1.7223930640542797E-3</v>
      </c>
      <c r="I206" s="183">
        <f>ROUND(F206*Прил.10!$D$13,2)</f>
        <v>4369.0200000000004</v>
      </c>
      <c r="J206" s="183">
        <f t="shared" si="20"/>
        <v>7135.81</v>
      </c>
    </row>
    <row r="207" spans="1:10" s="12" customFormat="1" ht="25.5" customHeight="1" outlineLevel="1" x14ac:dyDescent="0.2">
      <c r="A207" s="182">
        <v>174</v>
      </c>
      <c r="B207" s="173" t="s">
        <v>462</v>
      </c>
      <c r="C207" s="8" t="s">
        <v>463</v>
      </c>
      <c r="D207" s="2" t="s">
        <v>257</v>
      </c>
      <c r="E207" s="196">
        <v>1</v>
      </c>
      <c r="F207" s="129">
        <v>878.78</v>
      </c>
      <c r="G207" s="26">
        <f t="shared" si="19"/>
        <v>878.78</v>
      </c>
      <c r="H207" s="134">
        <f t="shared" si="21"/>
        <v>1.7053930829366787E-3</v>
      </c>
      <c r="I207" s="183">
        <f>ROUND(F207*Прил.10!$D$13,2)</f>
        <v>7065.39</v>
      </c>
      <c r="J207" s="183">
        <f t="shared" si="20"/>
        <v>7065.39</v>
      </c>
    </row>
    <row r="208" spans="1:10" s="12" customFormat="1" ht="25.5" customHeight="1" outlineLevel="1" x14ac:dyDescent="0.2">
      <c r="A208" s="182">
        <v>175</v>
      </c>
      <c r="B208" s="173" t="s">
        <v>464</v>
      </c>
      <c r="C208" s="8" t="s">
        <v>465</v>
      </c>
      <c r="D208" s="2" t="s">
        <v>257</v>
      </c>
      <c r="E208" s="196">
        <v>2</v>
      </c>
      <c r="F208" s="129">
        <v>428.27</v>
      </c>
      <c r="G208" s="26">
        <f t="shared" si="19"/>
        <v>856.54</v>
      </c>
      <c r="H208" s="134">
        <f t="shared" si="21"/>
        <v>1.662233313523957E-3</v>
      </c>
      <c r="I208" s="183">
        <f>ROUND(F208*Прил.10!$D$13,2)</f>
        <v>3443.29</v>
      </c>
      <c r="J208" s="183">
        <f t="shared" si="20"/>
        <v>6886.58</v>
      </c>
    </row>
    <row r="209" spans="1:10" s="12" customFormat="1" ht="51" customHeight="1" outlineLevel="1" x14ac:dyDescent="0.2">
      <c r="A209" s="182">
        <v>176</v>
      </c>
      <c r="B209" s="173" t="s">
        <v>466</v>
      </c>
      <c r="C209" s="8" t="s">
        <v>467</v>
      </c>
      <c r="D209" s="2" t="s">
        <v>257</v>
      </c>
      <c r="E209" s="196">
        <v>1</v>
      </c>
      <c r="F209" s="129">
        <v>839.51</v>
      </c>
      <c r="G209" s="26">
        <f t="shared" si="19"/>
        <v>839.51</v>
      </c>
      <c r="H209" s="134">
        <f t="shared" si="21"/>
        <v>1.6291842634745569E-3</v>
      </c>
      <c r="I209" s="183">
        <f>ROUND(F209*Прил.10!$D$13,2)</f>
        <v>6749.66</v>
      </c>
      <c r="J209" s="183">
        <f t="shared" si="20"/>
        <v>6749.66</v>
      </c>
    </row>
    <row r="210" spans="1:10" s="12" customFormat="1" ht="51" customHeight="1" outlineLevel="1" x14ac:dyDescent="0.2">
      <c r="A210" s="182">
        <v>177</v>
      </c>
      <c r="B210" s="173" t="s">
        <v>466</v>
      </c>
      <c r="C210" s="8" t="s">
        <v>468</v>
      </c>
      <c r="D210" s="2" t="s">
        <v>257</v>
      </c>
      <c r="E210" s="196">
        <v>1</v>
      </c>
      <c r="F210" s="129">
        <v>839.51</v>
      </c>
      <c r="G210" s="26">
        <f t="shared" si="19"/>
        <v>839.51</v>
      </c>
      <c r="H210" s="134">
        <f t="shared" si="21"/>
        <v>1.6291842634745569E-3</v>
      </c>
      <c r="I210" s="183">
        <f>ROUND(F210*Прил.10!$D$13,2)</f>
        <v>6749.66</v>
      </c>
      <c r="J210" s="183">
        <f t="shared" si="20"/>
        <v>6749.66</v>
      </c>
    </row>
    <row r="211" spans="1:10" s="12" customFormat="1" ht="25.5" customHeight="1" outlineLevel="1" x14ac:dyDescent="0.2">
      <c r="A211" s="182">
        <v>178</v>
      </c>
      <c r="B211" s="173" t="s">
        <v>469</v>
      </c>
      <c r="C211" s="8" t="s">
        <v>470</v>
      </c>
      <c r="D211" s="2" t="s">
        <v>428</v>
      </c>
      <c r="E211" s="196">
        <v>6.5</v>
      </c>
      <c r="F211" s="129">
        <v>128.4</v>
      </c>
      <c r="G211" s="26">
        <f t="shared" si="19"/>
        <v>834.6</v>
      </c>
      <c r="H211" s="134">
        <f t="shared" si="21"/>
        <v>1.6196557352453995E-3</v>
      </c>
      <c r="I211" s="183">
        <f>ROUND(F211*Прил.10!$D$13,2)</f>
        <v>1032.3399999999999</v>
      </c>
      <c r="J211" s="183">
        <f t="shared" si="20"/>
        <v>6710.21</v>
      </c>
    </row>
    <row r="212" spans="1:10" s="12" customFormat="1" ht="25.5" customHeight="1" outlineLevel="1" x14ac:dyDescent="0.2">
      <c r="A212" s="182">
        <v>179</v>
      </c>
      <c r="B212" s="173" t="s">
        <v>471</v>
      </c>
      <c r="C212" s="8" t="s">
        <v>472</v>
      </c>
      <c r="D212" s="2" t="s">
        <v>310</v>
      </c>
      <c r="E212" s="196">
        <v>0.31169999999999998</v>
      </c>
      <c r="F212" s="129">
        <v>2606.9</v>
      </c>
      <c r="G212" s="26">
        <f t="shared" si="19"/>
        <v>812.57</v>
      </c>
      <c r="H212" s="134">
        <f t="shared" si="21"/>
        <v>1.5769034996265929E-3</v>
      </c>
      <c r="I212" s="183">
        <f>ROUND(F212*Прил.10!$D$13,2)</f>
        <v>20959.48</v>
      </c>
      <c r="J212" s="183">
        <f t="shared" si="20"/>
        <v>6533.07</v>
      </c>
    </row>
    <row r="213" spans="1:10" s="12" customFormat="1" ht="25.5" customHeight="1" outlineLevel="1" x14ac:dyDescent="0.2">
      <c r="A213" s="182">
        <v>180</v>
      </c>
      <c r="B213" s="173" t="s">
        <v>473</v>
      </c>
      <c r="C213" s="8" t="s">
        <v>474</v>
      </c>
      <c r="D213" s="2" t="s">
        <v>257</v>
      </c>
      <c r="E213" s="196">
        <v>3</v>
      </c>
      <c r="F213" s="129">
        <v>266.67</v>
      </c>
      <c r="G213" s="26">
        <f t="shared" si="19"/>
        <v>800.01</v>
      </c>
      <c r="H213" s="134">
        <f t="shared" si="21"/>
        <v>1.5525290974762425E-3</v>
      </c>
      <c r="I213" s="183">
        <f>ROUND(F213*Прил.10!$D$13,2)</f>
        <v>2144.0300000000002</v>
      </c>
      <c r="J213" s="183">
        <f t="shared" si="20"/>
        <v>6432.09</v>
      </c>
    </row>
    <row r="214" spans="1:10" s="12" customFormat="1" ht="14.25" customHeight="1" outlineLevel="1" x14ac:dyDescent="0.2">
      <c r="A214" s="182">
        <v>181</v>
      </c>
      <c r="B214" s="173" t="s">
        <v>475</v>
      </c>
      <c r="C214" s="8" t="s">
        <v>476</v>
      </c>
      <c r="D214" s="2" t="s">
        <v>310</v>
      </c>
      <c r="E214" s="196">
        <v>0.17380000000000001</v>
      </c>
      <c r="F214" s="129">
        <v>4294</v>
      </c>
      <c r="G214" s="26">
        <f t="shared" si="19"/>
        <v>746.3</v>
      </c>
      <c r="H214" s="134">
        <f t="shared" si="21"/>
        <v>1.4482974780896736E-3</v>
      </c>
      <c r="I214" s="183">
        <f>ROUND(F214*Прил.10!$D$13,2)</f>
        <v>34523.760000000002</v>
      </c>
      <c r="J214" s="183">
        <f t="shared" si="20"/>
        <v>6000.23</v>
      </c>
    </row>
    <row r="215" spans="1:10" s="12" customFormat="1" ht="14.25" customHeight="1" outlineLevel="1" x14ac:dyDescent="0.2">
      <c r="A215" s="182">
        <v>182</v>
      </c>
      <c r="B215" s="173" t="s">
        <v>477</v>
      </c>
      <c r="C215" s="8" t="s">
        <v>478</v>
      </c>
      <c r="D215" s="2" t="s">
        <v>257</v>
      </c>
      <c r="E215" s="196">
        <v>1</v>
      </c>
      <c r="F215" s="129">
        <v>726.69</v>
      </c>
      <c r="G215" s="26">
        <f t="shared" si="19"/>
        <v>726.69</v>
      </c>
      <c r="H215" s="134">
        <f t="shared" si="21"/>
        <v>1.4102415842864599E-3</v>
      </c>
      <c r="I215" s="183">
        <f>ROUND(F215*Прил.10!$D$13,2)</f>
        <v>5842.59</v>
      </c>
      <c r="J215" s="183">
        <f t="shared" si="20"/>
        <v>5842.59</v>
      </c>
    </row>
    <row r="216" spans="1:10" s="12" customFormat="1" ht="14.25" customHeight="1" outlineLevel="1" x14ac:dyDescent="0.2">
      <c r="A216" s="182">
        <v>183</v>
      </c>
      <c r="B216" s="173" t="s">
        <v>479</v>
      </c>
      <c r="C216" s="8" t="s">
        <v>480</v>
      </c>
      <c r="D216" s="2" t="s">
        <v>428</v>
      </c>
      <c r="E216" s="196">
        <v>61.55</v>
      </c>
      <c r="F216" s="129">
        <v>11.54</v>
      </c>
      <c r="G216" s="26">
        <f t="shared" si="19"/>
        <v>710.29</v>
      </c>
      <c r="H216" s="134">
        <f t="shared" si="21"/>
        <v>1.3784151356188051E-3</v>
      </c>
      <c r="I216" s="183">
        <f>ROUND(F216*Прил.10!$D$13,2)</f>
        <v>92.78</v>
      </c>
      <c r="J216" s="183">
        <f t="shared" si="20"/>
        <v>5710.61</v>
      </c>
    </row>
    <row r="217" spans="1:10" s="12" customFormat="1" ht="51" customHeight="1" outlineLevel="1" x14ac:dyDescent="0.2">
      <c r="A217" s="182">
        <v>184</v>
      </c>
      <c r="B217" s="173" t="s">
        <v>481</v>
      </c>
      <c r="C217" s="8" t="s">
        <v>482</v>
      </c>
      <c r="D217" s="2" t="s">
        <v>257</v>
      </c>
      <c r="E217" s="196">
        <v>4</v>
      </c>
      <c r="F217" s="129">
        <v>176.87</v>
      </c>
      <c r="G217" s="26">
        <f t="shared" si="19"/>
        <v>707.48</v>
      </c>
      <c r="H217" s="134">
        <f t="shared" si="21"/>
        <v>1.3729619453287985E-3</v>
      </c>
      <c r="I217" s="183">
        <f>ROUND(F217*Прил.10!$D$13,2)</f>
        <v>1422.03</v>
      </c>
      <c r="J217" s="183">
        <f t="shared" si="20"/>
        <v>5688.12</v>
      </c>
    </row>
    <row r="218" spans="1:10" s="12" customFormat="1" ht="51" customHeight="1" outlineLevel="1" x14ac:dyDescent="0.2">
      <c r="A218" s="182">
        <v>185</v>
      </c>
      <c r="B218" s="173" t="s">
        <v>483</v>
      </c>
      <c r="C218" s="8" t="s">
        <v>484</v>
      </c>
      <c r="D218" s="2" t="s">
        <v>257</v>
      </c>
      <c r="E218" s="196">
        <v>1</v>
      </c>
      <c r="F218" s="129">
        <v>658.06</v>
      </c>
      <c r="G218" s="26">
        <f t="shared" si="19"/>
        <v>658.06</v>
      </c>
      <c r="H218" s="134">
        <f t="shared" si="21"/>
        <v>1.2770556591607807E-3</v>
      </c>
      <c r="I218" s="183">
        <f>ROUND(F218*Прил.10!$D$13,2)</f>
        <v>5290.8</v>
      </c>
      <c r="J218" s="183">
        <f t="shared" si="20"/>
        <v>5290.8</v>
      </c>
    </row>
    <row r="219" spans="1:10" s="12" customFormat="1" ht="38.25" customHeight="1" outlineLevel="1" x14ac:dyDescent="0.2">
      <c r="A219" s="182">
        <v>186</v>
      </c>
      <c r="B219" s="173" t="s">
        <v>485</v>
      </c>
      <c r="C219" s="8" t="s">
        <v>486</v>
      </c>
      <c r="D219" s="2" t="s">
        <v>257</v>
      </c>
      <c r="E219" s="196">
        <v>1</v>
      </c>
      <c r="F219" s="129">
        <v>656.89</v>
      </c>
      <c r="G219" s="26">
        <f t="shared" si="19"/>
        <v>656.89</v>
      </c>
      <c r="H219" s="134">
        <f t="shared" si="21"/>
        <v>1.2747851137375394E-3</v>
      </c>
      <c r="I219" s="183">
        <f>ROUND(F219*Прил.10!$D$13,2)</f>
        <v>5281.4</v>
      </c>
      <c r="J219" s="183">
        <f t="shared" si="20"/>
        <v>5281.4</v>
      </c>
    </row>
    <row r="220" spans="1:10" s="12" customFormat="1" ht="38.25" customHeight="1" outlineLevel="1" x14ac:dyDescent="0.2">
      <c r="A220" s="182">
        <v>187</v>
      </c>
      <c r="B220" s="173" t="s">
        <v>487</v>
      </c>
      <c r="C220" s="8" t="s">
        <v>488</v>
      </c>
      <c r="D220" s="2" t="s">
        <v>310</v>
      </c>
      <c r="E220" s="196">
        <v>0.1074</v>
      </c>
      <c r="F220" s="129">
        <v>6102</v>
      </c>
      <c r="G220" s="26">
        <f t="shared" si="19"/>
        <v>655.35</v>
      </c>
      <c r="H220" s="134">
        <f t="shared" si="21"/>
        <v>1.2717965325821621E-3</v>
      </c>
      <c r="I220" s="183">
        <f>ROUND(F220*Прил.10!$D$13,2)</f>
        <v>49060.08</v>
      </c>
      <c r="J220" s="183">
        <f t="shared" si="20"/>
        <v>5269.05</v>
      </c>
    </row>
    <row r="221" spans="1:10" s="12" customFormat="1" ht="25.5" customHeight="1" outlineLevel="1" x14ac:dyDescent="0.2">
      <c r="A221" s="182">
        <v>188</v>
      </c>
      <c r="B221" s="173" t="s">
        <v>269</v>
      </c>
      <c r="C221" s="8" t="s">
        <v>489</v>
      </c>
      <c r="D221" s="2" t="s">
        <v>257</v>
      </c>
      <c r="E221" s="196">
        <v>1</v>
      </c>
      <c r="F221" s="129">
        <v>649.45000000000005</v>
      </c>
      <c r="G221" s="26">
        <f t="shared" si="19"/>
        <v>649.45000000000005</v>
      </c>
      <c r="H221" s="134">
        <f t="shared" si="21"/>
        <v>1.2603467736102621E-3</v>
      </c>
      <c r="I221" s="183">
        <f>ROUND(F221*Прил.10!$D$13,2)</f>
        <v>5221.58</v>
      </c>
      <c r="J221" s="183">
        <f t="shared" si="20"/>
        <v>5221.58</v>
      </c>
    </row>
    <row r="222" spans="1:10" s="12" customFormat="1" ht="25.5" customHeight="1" outlineLevel="1" x14ac:dyDescent="0.2">
      <c r="A222" s="182">
        <v>189</v>
      </c>
      <c r="B222" s="173" t="s">
        <v>490</v>
      </c>
      <c r="C222" s="8" t="s">
        <v>491</v>
      </c>
      <c r="D222" s="2" t="s">
        <v>298</v>
      </c>
      <c r="E222" s="196">
        <v>1.2481</v>
      </c>
      <c r="F222" s="129">
        <v>517.91</v>
      </c>
      <c r="G222" s="26">
        <f t="shared" si="19"/>
        <v>646.4</v>
      </c>
      <c r="H222" s="134">
        <f t="shared" si="21"/>
        <v>1.2544278304129238E-3</v>
      </c>
      <c r="I222" s="183">
        <f>ROUND(F222*Прил.10!$D$13,2)</f>
        <v>4164</v>
      </c>
      <c r="J222" s="183">
        <f t="shared" si="20"/>
        <v>5197.09</v>
      </c>
    </row>
    <row r="223" spans="1:10" s="12" customFormat="1" ht="38.25" customHeight="1" outlineLevel="1" x14ac:dyDescent="0.2">
      <c r="A223" s="182">
        <v>190</v>
      </c>
      <c r="B223" s="173" t="s">
        <v>492</v>
      </c>
      <c r="C223" s="8" t="s">
        <v>493</v>
      </c>
      <c r="D223" s="2" t="s">
        <v>298</v>
      </c>
      <c r="E223" s="196">
        <v>4.8099999999999996</v>
      </c>
      <c r="F223" s="129">
        <v>131.08000000000001</v>
      </c>
      <c r="G223" s="26">
        <f t="shared" si="19"/>
        <v>630.49</v>
      </c>
      <c r="H223" s="134">
        <f t="shared" si="21"/>
        <v>1.223552293931071E-3</v>
      </c>
      <c r="I223" s="183">
        <f>ROUND(F223*Прил.10!$D$13,2)</f>
        <v>1053.8800000000001</v>
      </c>
      <c r="J223" s="183">
        <f t="shared" si="20"/>
        <v>5069.16</v>
      </c>
    </row>
    <row r="224" spans="1:10" s="12" customFormat="1" ht="38.25" customHeight="1" outlineLevel="1" x14ac:dyDescent="0.2">
      <c r="A224" s="182">
        <v>191</v>
      </c>
      <c r="B224" s="173" t="s">
        <v>494</v>
      </c>
      <c r="C224" s="8" t="s">
        <v>495</v>
      </c>
      <c r="D224" s="2" t="s">
        <v>406</v>
      </c>
      <c r="E224" s="196">
        <v>29.565000000000001</v>
      </c>
      <c r="F224" s="129">
        <v>21.05</v>
      </c>
      <c r="G224" s="26">
        <f t="shared" si="19"/>
        <v>622.34</v>
      </c>
      <c r="H224" s="134">
        <f t="shared" si="21"/>
        <v>1.2077361014529379E-3</v>
      </c>
      <c r="I224" s="183">
        <f>ROUND(F224*Прил.10!$D$13,2)</f>
        <v>169.24</v>
      </c>
      <c r="J224" s="183">
        <f t="shared" si="20"/>
        <v>5003.58</v>
      </c>
    </row>
    <row r="225" spans="1:10" s="12" customFormat="1" ht="14.25" customHeight="1" outlineLevel="1" x14ac:dyDescent="0.2">
      <c r="A225" s="182">
        <v>192</v>
      </c>
      <c r="B225" s="173" t="s">
        <v>269</v>
      </c>
      <c r="C225" s="8" t="s">
        <v>496</v>
      </c>
      <c r="D225" s="2" t="s">
        <v>273</v>
      </c>
      <c r="E225" s="196">
        <v>1</v>
      </c>
      <c r="F225" s="129">
        <v>597.85</v>
      </c>
      <c r="G225" s="26">
        <f t="shared" si="19"/>
        <v>597.85</v>
      </c>
      <c r="H225" s="134">
        <f t="shared" si="21"/>
        <v>1.1602098985339828E-3</v>
      </c>
      <c r="I225" s="183">
        <f>ROUND(F225*Прил.10!$D$13,2)</f>
        <v>4806.71</v>
      </c>
      <c r="J225" s="183">
        <f t="shared" si="20"/>
        <v>4806.71</v>
      </c>
    </row>
    <row r="226" spans="1:10" s="12" customFormat="1" ht="25.5" customHeight="1" outlineLevel="1" x14ac:dyDescent="0.2">
      <c r="A226" s="182">
        <v>193</v>
      </c>
      <c r="B226" s="173" t="s">
        <v>497</v>
      </c>
      <c r="C226" s="8" t="s">
        <v>498</v>
      </c>
      <c r="D226" s="2" t="s">
        <v>310</v>
      </c>
      <c r="E226" s="196">
        <v>5.1240000000000001E-2</v>
      </c>
      <c r="F226" s="129">
        <v>11585.53</v>
      </c>
      <c r="G226" s="26">
        <f t="shared" si="19"/>
        <v>593.64</v>
      </c>
      <c r="H226" s="134">
        <f t="shared" si="21"/>
        <v>1.1520398162845422E-3</v>
      </c>
      <c r="I226" s="183">
        <f>ROUND(F226*Прил.10!$D$13,2)</f>
        <v>93147.66</v>
      </c>
      <c r="J226" s="183">
        <f t="shared" si="20"/>
        <v>4772.8900000000003</v>
      </c>
    </row>
    <row r="227" spans="1:10" s="12" customFormat="1" ht="25.5" customHeight="1" outlineLevel="1" x14ac:dyDescent="0.2">
      <c r="A227" s="182">
        <v>194</v>
      </c>
      <c r="B227" s="173" t="s">
        <v>499</v>
      </c>
      <c r="C227" s="8" t="s">
        <v>500</v>
      </c>
      <c r="D227" s="2" t="s">
        <v>315</v>
      </c>
      <c r="E227" s="196">
        <v>40</v>
      </c>
      <c r="F227" s="129">
        <v>13.96</v>
      </c>
      <c r="G227" s="26">
        <f t="shared" si="19"/>
        <v>558.4</v>
      </c>
      <c r="H227" s="134">
        <f t="shared" si="21"/>
        <v>1.0836517643913624E-3</v>
      </c>
      <c r="I227" s="183">
        <f>ROUND(F227*Прил.10!$D$13,2)</f>
        <v>112.24</v>
      </c>
      <c r="J227" s="183">
        <f t="shared" si="20"/>
        <v>4489.6000000000004</v>
      </c>
    </row>
    <row r="228" spans="1:10" s="12" customFormat="1" ht="38.25" customHeight="1" outlineLevel="1" x14ac:dyDescent="0.2">
      <c r="A228" s="182">
        <v>195</v>
      </c>
      <c r="B228" s="173" t="s">
        <v>501</v>
      </c>
      <c r="C228" s="8" t="s">
        <v>502</v>
      </c>
      <c r="D228" s="2" t="s">
        <v>310</v>
      </c>
      <c r="E228" s="196">
        <v>6.8199999999999997E-2</v>
      </c>
      <c r="F228" s="129">
        <v>8102.64</v>
      </c>
      <c r="G228" s="26">
        <f t="shared" si="19"/>
        <v>552.6</v>
      </c>
      <c r="H228" s="134">
        <f t="shared" si="21"/>
        <v>1.0723960691308503E-3</v>
      </c>
      <c r="I228" s="183">
        <f>ROUND(F228*Прил.10!$D$13,2)</f>
        <v>65145.23</v>
      </c>
      <c r="J228" s="183">
        <f t="shared" si="20"/>
        <v>4442.8999999999996</v>
      </c>
    </row>
    <row r="229" spans="1:10" s="12" customFormat="1" ht="63.75" customHeight="1" outlineLevel="1" x14ac:dyDescent="0.2">
      <c r="A229" s="182">
        <v>196</v>
      </c>
      <c r="B229" s="173" t="s">
        <v>503</v>
      </c>
      <c r="C229" s="8" t="s">
        <v>504</v>
      </c>
      <c r="D229" s="2" t="s">
        <v>315</v>
      </c>
      <c r="E229" s="196">
        <v>15</v>
      </c>
      <c r="F229" s="129">
        <v>36.590000000000003</v>
      </c>
      <c r="G229" s="26">
        <f t="shared" si="19"/>
        <v>548.85</v>
      </c>
      <c r="H229" s="134">
        <f t="shared" si="21"/>
        <v>1.0651186799537952E-3</v>
      </c>
      <c r="I229" s="183">
        <f>ROUND(F229*Прил.10!$D$13,2)</f>
        <v>294.18</v>
      </c>
      <c r="J229" s="183">
        <f t="shared" si="20"/>
        <v>4412.7</v>
      </c>
    </row>
    <row r="230" spans="1:10" s="12" customFormat="1" ht="14.25" customHeight="1" outlineLevel="1" x14ac:dyDescent="0.2">
      <c r="A230" s="182">
        <v>197</v>
      </c>
      <c r="B230" s="173" t="s">
        <v>269</v>
      </c>
      <c r="C230" s="8" t="s">
        <v>505</v>
      </c>
      <c r="D230" s="2" t="s">
        <v>273</v>
      </c>
      <c r="E230" s="196">
        <v>2</v>
      </c>
      <c r="F230" s="129">
        <v>268.64</v>
      </c>
      <c r="G230" s="26">
        <f t="shared" si="19"/>
        <v>537.28</v>
      </c>
      <c r="H230" s="134">
        <f t="shared" si="21"/>
        <v>1.0426655085461877E-3</v>
      </c>
      <c r="I230" s="183">
        <f>ROUND(F230*Прил.10!$D$13,2)</f>
        <v>2159.87</v>
      </c>
      <c r="J230" s="183">
        <f t="shared" si="20"/>
        <v>4319.74</v>
      </c>
    </row>
    <row r="231" spans="1:10" s="12" customFormat="1" ht="25.5" customHeight="1" outlineLevel="1" x14ac:dyDescent="0.2">
      <c r="A231" s="182">
        <v>198</v>
      </c>
      <c r="B231" s="173" t="s">
        <v>506</v>
      </c>
      <c r="C231" s="8" t="s">
        <v>507</v>
      </c>
      <c r="D231" s="2" t="s">
        <v>301</v>
      </c>
      <c r="E231" s="196">
        <v>81.349999999999994</v>
      </c>
      <c r="F231" s="129">
        <v>6.48</v>
      </c>
      <c r="G231" s="26">
        <f t="shared" si="19"/>
        <v>527.15</v>
      </c>
      <c r="H231" s="134">
        <f t="shared" si="21"/>
        <v>1.0230068545825693E-3</v>
      </c>
      <c r="I231" s="183">
        <f>ROUND(F231*Прил.10!$D$13,2)</f>
        <v>52.1</v>
      </c>
      <c r="J231" s="183">
        <f t="shared" si="20"/>
        <v>4238.34</v>
      </c>
    </row>
    <row r="232" spans="1:10" s="12" customFormat="1" ht="25.5" customHeight="1" outlineLevel="1" x14ac:dyDescent="0.2">
      <c r="A232" s="182">
        <v>199</v>
      </c>
      <c r="B232" s="173" t="s">
        <v>508</v>
      </c>
      <c r="C232" s="8" t="s">
        <v>509</v>
      </c>
      <c r="D232" s="2" t="s">
        <v>298</v>
      </c>
      <c r="E232" s="196">
        <v>1.0564</v>
      </c>
      <c r="F232" s="129">
        <v>497</v>
      </c>
      <c r="G232" s="26">
        <f t="shared" si="19"/>
        <v>525.03</v>
      </c>
      <c r="H232" s="134">
        <f t="shared" si="21"/>
        <v>1.0188927039011407E-3</v>
      </c>
      <c r="I232" s="183">
        <f>ROUND(F232*Прил.10!$D$13,2)</f>
        <v>3995.88</v>
      </c>
      <c r="J232" s="183">
        <f t="shared" si="20"/>
        <v>4221.25</v>
      </c>
    </row>
    <row r="233" spans="1:10" s="12" customFormat="1" ht="14.25" customHeight="1" outlineLevel="1" x14ac:dyDescent="0.2">
      <c r="A233" s="182">
        <v>200</v>
      </c>
      <c r="B233" s="173" t="s">
        <v>510</v>
      </c>
      <c r="C233" s="8" t="s">
        <v>511</v>
      </c>
      <c r="D233" s="2" t="s">
        <v>310</v>
      </c>
      <c r="E233" s="196">
        <v>4.4699999999999997E-2</v>
      </c>
      <c r="F233" s="129">
        <v>11524</v>
      </c>
      <c r="G233" s="26">
        <f t="shared" si="19"/>
        <v>515.12</v>
      </c>
      <c r="H233" s="134">
        <f t="shared" si="21"/>
        <v>9.9966099010257619E-4</v>
      </c>
      <c r="I233" s="183">
        <f>ROUND(F233*Прил.10!$D$13,2)</f>
        <v>92652.96</v>
      </c>
      <c r="J233" s="183">
        <f t="shared" si="20"/>
        <v>4141.59</v>
      </c>
    </row>
    <row r="234" spans="1:10" s="12" customFormat="1" ht="25.5" customHeight="1" outlineLevel="1" x14ac:dyDescent="0.2">
      <c r="A234" s="182">
        <v>201</v>
      </c>
      <c r="B234" s="173" t="s">
        <v>512</v>
      </c>
      <c r="C234" s="8" t="s">
        <v>513</v>
      </c>
      <c r="D234" s="2" t="s">
        <v>301</v>
      </c>
      <c r="E234" s="196">
        <v>17.559999999999999</v>
      </c>
      <c r="F234" s="129">
        <v>28.25</v>
      </c>
      <c r="G234" s="26">
        <f t="shared" si="19"/>
        <v>496.07</v>
      </c>
      <c r="H234" s="134">
        <f t="shared" si="21"/>
        <v>9.6269185308313604E-4</v>
      </c>
      <c r="I234" s="183">
        <f>ROUND(F234*Прил.10!$D$13,2)</f>
        <v>227.13</v>
      </c>
      <c r="J234" s="183">
        <f t="shared" si="20"/>
        <v>3988.4</v>
      </c>
    </row>
    <row r="235" spans="1:10" s="12" customFormat="1" ht="51" customHeight="1" outlineLevel="1" x14ac:dyDescent="0.2">
      <c r="A235" s="182">
        <v>202</v>
      </c>
      <c r="B235" s="173" t="s">
        <v>514</v>
      </c>
      <c r="C235" s="8" t="s">
        <v>515</v>
      </c>
      <c r="D235" s="2" t="s">
        <v>257</v>
      </c>
      <c r="E235" s="196">
        <v>5</v>
      </c>
      <c r="F235" s="129">
        <v>98.92</v>
      </c>
      <c r="G235" s="26">
        <f t="shared" si="19"/>
        <v>494.6</v>
      </c>
      <c r="H235" s="134">
        <f t="shared" si="21"/>
        <v>9.5983911652573045E-4</v>
      </c>
      <c r="I235" s="183">
        <f>ROUND(F235*Прил.10!$D$13,2)</f>
        <v>795.32</v>
      </c>
      <c r="J235" s="183">
        <f t="shared" si="20"/>
        <v>3976.6</v>
      </c>
    </row>
    <row r="236" spans="1:10" s="12" customFormat="1" ht="38.25" customHeight="1" outlineLevel="1" x14ac:dyDescent="0.2">
      <c r="A236" s="182">
        <v>203</v>
      </c>
      <c r="B236" s="173" t="s">
        <v>516</v>
      </c>
      <c r="C236" s="8" t="s">
        <v>517</v>
      </c>
      <c r="D236" s="2" t="s">
        <v>257</v>
      </c>
      <c r="E236" s="196">
        <v>7</v>
      </c>
      <c r="F236" s="129">
        <v>65.849999999999994</v>
      </c>
      <c r="G236" s="26">
        <f t="shared" si="19"/>
        <v>460.95</v>
      </c>
      <c r="H236" s="134">
        <f t="shared" si="21"/>
        <v>8.9453667764362191E-4</v>
      </c>
      <c r="I236" s="183">
        <f>ROUND(F236*Прил.10!$D$13,2)</f>
        <v>529.42999999999995</v>
      </c>
      <c r="J236" s="183">
        <f t="shared" si="20"/>
        <v>3706.01</v>
      </c>
    </row>
    <row r="237" spans="1:10" s="12" customFormat="1" ht="38.25" customHeight="1" outlineLevel="1" x14ac:dyDescent="0.2">
      <c r="A237" s="182">
        <v>204</v>
      </c>
      <c r="B237" s="173" t="s">
        <v>518</v>
      </c>
      <c r="C237" s="8" t="s">
        <v>519</v>
      </c>
      <c r="D237" s="2" t="s">
        <v>298</v>
      </c>
      <c r="E237" s="196">
        <v>4.2512999999999996</v>
      </c>
      <c r="F237" s="129">
        <v>108.4</v>
      </c>
      <c r="G237" s="26">
        <f t="shared" si="19"/>
        <v>460.84</v>
      </c>
      <c r="H237" s="134">
        <f t="shared" si="21"/>
        <v>8.9432320756109498E-4</v>
      </c>
      <c r="I237" s="183">
        <f>ROUND(F237*Прил.10!$D$13,2)</f>
        <v>871.54</v>
      </c>
      <c r="J237" s="183">
        <f t="shared" si="20"/>
        <v>3705.18</v>
      </c>
    </row>
    <row r="238" spans="1:10" s="12" customFormat="1" ht="38.25" customHeight="1" outlineLevel="1" x14ac:dyDescent="0.2">
      <c r="A238" s="182">
        <v>205</v>
      </c>
      <c r="B238" s="173" t="s">
        <v>520</v>
      </c>
      <c r="C238" s="8" t="s">
        <v>521</v>
      </c>
      <c r="D238" s="2" t="s">
        <v>298</v>
      </c>
      <c r="E238" s="196">
        <v>0.3523</v>
      </c>
      <c r="F238" s="129">
        <v>1287</v>
      </c>
      <c r="G238" s="26">
        <f t="shared" si="19"/>
        <v>453.41</v>
      </c>
      <c r="H238" s="134">
        <f t="shared" si="21"/>
        <v>8.7990427380495639E-4</v>
      </c>
      <c r="I238" s="183">
        <f>ROUND(F238*Прил.10!$D$13,2)</f>
        <v>10347.48</v>
      </c>
      <c r="J238" s="183">
        <f t="shared" si="20"/>
        <v>3645.42</v>
      </c>
    </row>
    <row r="239" spans="1:10" s="12" customFormat="1" ht="51" customHeight="1" outlineLevel="1" x14ac:dyDescent="0.2">
      <c r="A239" s="182">
        <v>206</v>
      </c>
      <c r="B239" s="173" t="s">
        <v>522</v>
      </c>
      <c r="C239" s="8" t="s">
        <v>523</v>
      </c>
      <c r="D239" s="2" t="s">
        <v>257</v>
      </c>
      <c r="E239" s="196">
        <v>1</v>
      </c>
      <c r="F239" s="129">
        <v>441.84</v>
      </c>
      <c r="G239" s="26">
        <f t="shared" si="19"/>
        <v>441.84</v>
      </c>
      <c r="H239" s="134">
        <f t="shared" si="21"/>
        <v>8.574511023973487E-4</v>
      </c>
      <c r="I239" s="183">
        <f>ROUND(F239*Прил.10!$D$13,2)</f>
        <v>3552.39</v>
      </c>
      <c r="J239" s="183">
        <f t="shared" si="20"/>
        <v>3552.39</v>
      </c>
    </row>
    <row r="240" spans="1:10" s="12" customFormat="1" ht="38.25" customHeight="1" outlineLevel="1" x14ac:dyDescent="0.2">
      <c r="A240" s="182">
        <v>207</v>
      </c>
      <c r="B240" s="173" t="s">
        <v>524</v>
      </c>
      <c r="C240" s="8" t="s">
        <v>525</v>
      </c>
      <c r="D240" s="2" t="s">
        <v>436</v>
      </c>
      <c r="E240" s="196">
        <v>1</v>
      </c>
      <c r="F240" s="129">
        <v>420.36</v>
      </c>
      <c r="G240" s="26">
        <f t="shared" si="19"/>
        <v>420.36</v>
      </c>
      <c r="H240" s="134">
        <f t="shared" si="21"/>
        <v>8.1576621719117682E-4</v>
      </c>
      <c r="I240" s="183">
        <f>ROUND(F240*Прил.10!$D$13,2)</f>
        <v>3379.69</v>
      </c>
      <c r="J240" s="183">
        <f t="shared" si="20"/>
        <v>3379.69</v>
      </c>
    </row>
    <row r="241" spans="1:10" s="12" customFormat="1" ht="25.5" customHeight="1" outlineLevel="1" x14ac:dyDescent="0.2">
      <c r="A241" s="182">
        <v>208</v>
      </c>
      <c r="B241" s="173" t="s">
        <v>526</v>
      </c>
      <c r="C241" s="8" t="s">
        <v>527</v>
      </c>
      <c r="D241" s="2" t="s">
        <v>298</v>
      </c>
      <c r="E241" s="196">
        <v>0.63900000000000001</v>
      </c>
      <c r="F241" s="129">
        <v>600</v>
      </c>
      <c r="G241" s="26">
        <f t="shared" si="19"/>
        <v>383.4</v>
      </c>
      <c r="H241" s="134">
        <f t="shared" si="21"/>
        <v>7.4404026946212087E-4</v>
      </c>
      <c r="I241" s="183">
        <f>ROUND(F241*Прил.10!$D$13,2)</f>
        <v>4824</v>
      </c>
      <c r="J241" s="183">
        <f t="shared" si="20"/>
        <v>3082.54</v>
      </c>
    </row>
    <row r="242" spans="1:10" s="12" customFormat="1" ht="38.25" customHeight="1" outlineLevel="1" x14ac:dyDescent="0.2">
      <c r="A242" s="182">
        <v>209</v>
      </c>
      <c r="B242" s="173" t="s">
        <v>528</v>
      </c>
      <c r="C242" s="8" t="s">
        <v>529</v>
      </c>
      <c r="D242" s="2" t="s">
        <v>298</v>
      </c>
      <c r="E242" s="196">
        <v>0.28000000000000003</v>
      </c>
      <c r="F242" s="129">
        <v>1351.36</v>
      </c>
      <c r="G242" s="26">
        <f t="shared" si="19"/>
        <v>378.38</v>
      </c>
      <c r="H242" s="134">
        <f t="shared" si="21"/>
        <v>7.342982711504364E-4</v>
      </c>
      <c r="I242" s="183">
        <f>ROUND(F242*Прил.10!$D$13,2)</f>
        <v>10864.93</v>
      </c>
      <c r="J242" s="183">
        <f t="shared" si="20"/>
        <v>3042.18</v>
      </c>
    </row>
    <row r="243" spans="1:10" s="12" customFormat="1" ht="25.5" customHeight="1" outlineLevel="1" x14ac:dyDescent="0.2">
      <c r="A243" s="182">
        <v>210</v>
      </c>
      <c r="B243" s="173" t="s">
        <v>530</v>
      </c>
      <c r="C243" s="8" t="s">
        <v>531</v>
      </c>
      <c r="D243" s="2" t="s">
        <v>436</v>
      </c>
      <c r="E243" s="196">
        <v>4</v>
      </c>
      <c r="F243" s="129">
        <v>92.52</v>
      </c>
      <c r="G243" s="26">
        <f t="shared" ref="G243:G306" si="22">ROUND(E243*F243,2)</f>
        <v>370.08</v>
      </c>
      <c r="H243" s="134">
        <f t="shared" si="21"/>
        <v>7.1819098310522099E-4</v>
      </c>
      <c r="I243" s="183">
        <f>ROUND(F243*Прил.10!$D$13,2)</f>
        <v>743.86</v>
      </c>
      <c r="J243" s="183">
        <f t="shared" ref="J243:J306" si="23">ROUND(I243*E243,2)</f>
        <v>2975.44</v>
      </c>
    </row>
    <row r="244" spans="1:10" s="12" customFormat="1" ht="14.25" customHeight="1" outlineLevel="1" x14ac:dyDescent="0.2">
      <c r="A244" s="182">
        <v>211</v>
      </c>
      <c r="B244" s="173" t="s">
        <v>532</v>
      </c>
      <c r="C244" s="8" t="s">
        <v>533</v>
      </c>
      <c r="D244" s="2" t="s">
        <v>310</v>
      </c>
      <c r="E244" s="196">
        <v>3.5200000000000002E-2</v>
      </c>
      <c r="F244" s="129">
        <v>10315.01</v>
      </c>
      <c r="G244" s="26">
        <f t="shared" si="22"/>
        <v>363.09</v>
      </c>
      <c r="H244" s="134">
        <f t="shared" si="21"/>
        <v>7.0462592967919003E-4</v>
      </c>
      <c r="I244" s="183">
        <f>ROUND(F244*Прил.10!$D$13,2)</f>
        <v>82932.679999999993</v>
      </c>
      <c r="J244" s="183">
        <f t="shared" si="23"/>
        <v>2919.23</v>
      </c>
    </row>
    <row r="245" spans="1:10" s="12" customFormat="1" ht="14.25" customHeight="1" outlineLevel="1" x14ac:dyDescent="0.2">
      <c r="A245" s="182">
        <v>212</v>
      </c>
      <c r="B245" s="173" t="s">
        <v>269</v>
      </c>
      <c r="C245" s="8" t="s">
        <v>534</v>
      </c>
      <c r="D245" s="2" t="s">
        <v>273</v>
      </c>
      <c r="E245" s="196">
        <v>2</v>
      </c>
      <c r="F245" s="129">
        <v>173.46</v>
      </c>
      <c r="G245" s="26">
        <f t="shared" si="22"/>
        <v>346.92</v>
      </c>
      <c r="H245" s="134">
        <f t="shared" si="21"/>
        <v>6.7324582754772831E-4</v>
      </c>
      <c r="I245" s="183">
        <f>ROUND(F245*Прил.10!$D$13,2)</f>
        <v>1394.62</v>
      </c>
      <c r="J245" s="183">
        <f t="shared" si="23"/>
        <v>2789.24</v>
      </c>
    </row>
    <row r="246" spans="1:10" s="12" customFormat="1" ht="25.5" customHeight="1" outlineLevel="1" x14ac:dyDescent="0.2">
      <c r="A246" s="182">
        <v>213</v>
      </c>
      <c r="B246" s="173" t="s">
        <v>535</v>
      </c>
      <c r="C246" s="8" t="s">
        <v>536</v>
      </c>
      <c r="D246" s="2" t="s">
        <v>310</v>
      </c>
      <c r="E246" s="196">
        <v>5.7000000000000002E-3</v>
      </c>
      <c r="F246" s="129">
        <v>60738</v>
      </c>
      <c r="G246" s="26">
        <f t="shared" si="22"/>
        <v>346.21</v>
      </c>
      <c r="H246" s="134">
        <f t="shared" si="21"/>
        <v>6.718679751968724E-4</v>
      </c>
      <c r="I246" s="183">
        <f>ROUND(F246*Прил.10!$D$13,2)</f>
        <v>488333.52</v>
      </c>
      <c r="J246" s="183">
        <f t="shared" si="23"/>
        <v>2783.5</v>
      </c>
    </row>
    <row r="247" spans="1:10" s="12" customFormat="1" ht="63.75" customHeight="1" outlineLevel="1" x14ac:dyDescent="0.2">
      <c r="A247" s="182">
        <v>214</v>
      </c>
      <c r="B247" s="173" t="s">
        <v>537</v>
      </c>
      <c r="C247" s="8" t="s">
        <v>538</v>
      </c>
      <c r="D247" s="2" t="s">
        <v>315</v>
      </c>
      <c r="E247" s="196">
        <v>5</v>
      </c>
      <c r="F247" s="129">
        <v>66.22</v>
      </c>
      <c r="G247" s="26">
        <f t="shared" si="22"/>
        <v>331.1</v>
      </c>
      <c r="H247" s="134">
        <f t="shared" si="21"/>
        <v>6.4254494840612489E-4</v>
      </c>
      <c r="I247" s="183">
        <f>ROUND(F247*Прил.10!$D$13,2)</f>
        <v>532.41</v>
      </c>
      <c r="J247" s="183">
        <f t="shared" si="23"/>
        <v>2662.05</v>
      </c>
    </row>
    <row r="248" spans="1:10" s="12" customFormat="1" ht="25.5" customHeight="1" outlineLevel="1" x14ac:dyDescent="0.2">
      <c r="A248" s="182">
        <v>215</v>
      </c>
      <c r="B248" s="173" t="s">
        <v>539</v>
      </c>
      <c r="C248" s="8" t="s">
        <v>540</v>
      </c>
      <c r="D248" s="2" t="s">
        <v>257</v>
      </c>
      <c r="E248" s="196">
        <v>1</v>
      </c>
      <c r="F248" s="129">
        <v>328.68</v>
      </c>
      <c r="G248" s="26">
        <f t="shared" si="22"/>
        <v>328.68</v>
      </c>
      <c r="H248" s="134">
        <f t="shared" si="21"/>
        <v>6.3784860659053192E-4</v>
      </c>
      <c r="I248" s="183">
        <f>ROUND(F248*Прил.10!$D$13,2)</f>
        <v>2642.59</v>
      </c>
      <c r="J248" s="183">
        <f t="shared" si="23"/>
        <v>2642.59</v>
      </c>
    </row>
    <row r="249" spans="1:10" s="12" customFormat="1" ht="38.25" customHeight="1" outlineLevel="1" x14ac:dyDescent="0.2">
      <c r="A249" s="182">
        <v>216</v>
      </c>
      <c r="B249" s="173" t="s">
        <v>541</v>
      </c>
      <c r="C249" s="8" t="s">
        <v>542</v>
      </c>
      <c r="D249" s="2" t="s">
        <v>257</v>
      </c>
      <c r="E249" s="196">
        <v>1</v>
      </c>
      <c r="F249" s="129">
        <v>324.16000000000003</v>
      </c>
      <c r="G249" s="26">
        <f t="shared" si="22"/>
        <v>324.16000000000003</v>
      </c>
      <c r="H249" s="134">
        <f t="shared" si="21"/>
        <v>6.2907692683578803E-4</v>
      </c>
      <c r="I249" s="183">
        <f>ROUND(F249*Прил.10!$D$13,2)</f>
        <v>2606.25</v>
      </c>
      <c r="J249" s="183">
        <f t="shared" si="23"/>
        <v>2606.25</v>
      </c>
    </row>
    <row r="250" spans="1:10" s="12" customFormat="1" ht="51" customHeight="1" outlineLevel="1" x14ac:dyDescent="0.2">
      <c r="A250" s="182">
        <v>217</v>
      </c>
      <c r="B250" s="173" t="s">
        <v>543</v>
      </c>
      <c r="C250" s="8" t="s">
        <v>544</v>
      </c>
      <c r="D250" s="2" t="s">
        <v>315</v>
      </c>
      <c r="E250" s="196">
        <v>6</v>
      </c>
      <c r="F250" s="129">
        <v>53.12</v>
      </c>
      <c r="G250" s="26">
        <f t="shared" si="22"/>
        <v>318.72000000000003</v>
      </c>
      <c r="H250" s="134">
        <f t="shared" si="21"/>
        <v>6.1851986093627333E-4</v>
      </c>
      <c r="I250" s="183">
        <f>ROUND(F250*Прил.10!$D$13,2)</f>
        <v>427.08</v>
      </c>
      <c r="J250" s="183">
        <f t="shared" si="23"/>
        <v>2562.48</v>
      </c>
    </row>
    <row r="251" spans="1:10" s="12" customFormat="1" ht="25.5" customHeight="1" outlineLevel="1" x14ac:dyDescent="0.2">
      <c r="A251" s="182">
        <v>218</v>
      </c>
      <c r="B251" s="173" t="s">
        <v>545</v>
      </c>
      <c r="C251" s="8" t="s">
        <v>546</v>
      </c>
      <c r="D251" s="2" t="s">
        <v>436</v>
      </c>
      <c r="E251" s="196">
        <v>3</v>
      </c>
      <c r="F251" s="129">
        <v>94.68</v>
      </c>
      <c r="G251" s="26">
        <f t="shared" si="22"/>
        <v>284.04000000000002</v>
      </c>
      <c r="H251" s="134">
        <f t="shared" si="21"/>
        <v>5.5121856582686715E-4</v>
      </c>
      <c r="I251" s="183">
        <f>ROUND(F251*Прил.10!$D$13,2)</f>
        <v>761.23</v>
      </c>
      <c r="J251" s="183">
        <f t="shared" si="23"/>
        <v>2283.69</v>
      </c>
    </row>
    <row r="252" spans="1:10" s="12" customFormat="1" ht="25.5" customHeight="1" outlineLevel="1" x14ac:dyDescent="0.2">
      <c r="A252" s="182">
        <v>219</v>
      </c>
      <c r="B252" s="173" t="s">
        <v>547</v>
      </c>
      <c r="C252" s="8" t="s">
        <v>548</v>
      </c>
      <c r="D252" s="2" t="s">
        <v>310</v>
      </c>
      <c r="E252" s="196">
        <v>9.4000000000000004E-3</v>
      </c>
      <c r="F252" s="129">
        <v>30030</v>
      </c>
      <c r="G252" s="26">
        <f t="shared" si="22"/>
        <v>282.27999999999997</v>
      </c>
      <c r="H252" s="134">
        <f t="shared" si="21"/>
        <v>5.4780304450643578E-4</v>
      </c>
      <c r="I252" s="183">
        <f>ROUND(F252*Прил.10!$D$13,2)</f>
        <v>241441.2</v>
      </c>
      <c r="J252" s="183">
        <f t="shared" si="23"/>
        <v>2269.5500000000002</v>
      </c>
    </row>
    <row r="253" spans="1:10" s="12" customFormat="1" ht="14.25" customHeight="1" outlineLevel="1" x14ac:dyDescent="0.2">
      <c r="A253" s="182">
        <v>220</v>
      </c>
      <c r="B253" s="173" t="s">
        <v>269</v>
      </c>
      <c r="C253" s="8" t="s">
        <v>549</v>
      </c>
      <c r="D253" s="2" t="s">
        <v>273</v>
      </c>
      <c r="E253" s="196">
        <v>1</v>
      </c>
      <c r="F253" s="129">
        <v>268.64</v>
      </c>
      <c r="G253" s="26">
        <f t="shared" si="22"/>
        <v>268.64</v>
      </c>
      <c r="H253" s="134">
        <f t="shared" ref="H253:H316" si="24">G253/$G$450</f>
        <v>5.2133275427309386E-4</v>
      </c>
      <c r="I253" s="183">
        <f>ROUND(F253*Прил.10!$D$13,2)</f>
        <v>2159.87</v>
      </c>
      <c r="J253" s="183">
        <f t="shared" si="23"/>
        <v>2159.87</v>
      </c>
    </row>
    <row r="254" spans="1:10" s="12" customFormat="1" ht="38.25" customHeight="1" outlineLevel="1" x14ac:dyDescent="0.2">
      <c r="A254" s="182">
        <v>221</v>
      </c>
      <c r="B254" s="173" t="s">
        <v>550</v>
      </c>
      <c r="C254" s="8" t="s">
        <v>551</v>
      </c>
      <c r="D254" s="2" t="s">
        <v>310</v>
      </c>
      <c r="E254" s="196">
        <v>5.04E-2</v>
      </c>
      <c r="F254" s="129">
        <v>5230.01</v>
      </c>
      <c r="G254" s="26">
        <f t="shared" si="22"/>
        <v>263.58999999999997</v>
      </c>
      <c r="H254" s="134">
        <f t="shared" si="24"/>
        <v>5.115325368479928E-4</v>
      </c>
      <c r="I254" s="183">
        <f>ROUND(F254*Прил.10!$D$13,2)</f>
        <v>42049.279999999999</v>
      </c>
      <c r="J254" s="183">
        <f t="shared" si="23"/>
        <v>2119.2800000000002</v>
      </c>
    </row>
    <row r="255" spans="1:10" s="12" customFormat="1" ht="14.25" customHeight="1" outlineLevel="1" x14ac:dyDescent="0.2">
      <c r="A255" s="182">
        <v>222</v>
      </c>
      <c r="B255" s="173" t="s">
        <v>552</v>
      </c>
      <c r="C255" s="8" t="s">
        <v>553</v>
      </c>
      <c r="D255" s="2" t="s">
        <v>298</v>
      </c>
      <c r="E255" s="196">
        <v>4.3010000000000002</v>
      </c>
      <c r="F255" s="129">
        <v>60</v>
      </c>
      <c r="G255" s="26">
        <f t="shared" si="22"/>
        <v>258.06</v>
      </c>
      <c r="H255" s="134">
        <f t="shared" si="24"/>
        <v>5.0080081360822889E-4</v>
      </c>
      <c r="I255" s="183">
        <f>ROUND(F255*Прил.10!$D$13,2)</f>
        <v>482.4</v>
      </c>
      <c r="J255" s="183">
        <f t="shared" si="23"/>
        <v>2074.8000000000002</v>
      </c>
    </row>
    <row r="256" spans="1:10" s="12" customFormat="1" ht="25.5" customHeight="1" outlineLevel="1" x14ac:dyDescent="0.2">
      <c r="A256" s="182">
        <v>223</v>
      </c>
      <c r="B256" s="173" t="s">
        <v>554</v>
      </c>
      <c r="C256" s="8" t="s">
        <v>555</v>
      </c>
      <c r="D256" s="2" t="s">
        <v>428</v>
      </c>
      <c r="E256" s="196">
        <v>10.973699999999999</v>
      </c>
      <c r="F256" s="129">
        <v>23.09</v>
      </c>
      <c r="G256" s="26">
        <f t="shared" si="22"/>
        <v>253.38</v>
      </c>
      <c r="H256" s="134">
        <f t="shared" si="24"/>
        <v>4.9171863191526397E-4</v>
      </c>
      <c r="I256" s="183">
        <f>ROUND(F256*Прил.10!$D$13,2)</f>
        <v>185.64</v>
      </c>
      <c r="J256" s="183">
        <f t="shared" si="23"/>
        <v>2037.16</v>
      </c>
    </row>
    <row r="257" spans="1:10" s="12" customFormat="1" ht="25.5" customHeight="1" outlineLevel="1" x14ac:dyDescent="0.2">
      <c r="A257" s="182">
        <v>224</v>
      </c>
      <c r="B257" s="173" t="s">
        <v>556</v>
      </c>
      <c r="C257" s="8" t="s">
        <v>557</v>
      </c>
      <c r="D257" s="2" t="s">
        <v>301</v>
      </c>
      <c r="E257" s="196">
        <v>3.4927000000000001</v>
      </c>
      <c r="F257" s="129">
        <v>72.319999999999993</v>
      </c>
      <c r="G257" s="26">
        <f t="shared" si="22"/>
        <v>252.59</v>
      </c>
      <c r="H257" s="134">
        <f t="shared" si="24"/>
        <v>4.9018552859529771E-4</v>
      </c>
      <c r="I257" s="183">
        <f>ROUND(F257*Прил.10!$D$13,2)</f>
        <v>581.45000000000005</v>
      </c>
      <c r="J257" s="183">
        <f t="shared" si="23"/>
        <v>2030.83</v>
      </c>
    </row>
    <row r="258" spans="1:10" s="12" customFormat="1" ht="25.5" customHeight="1" outlineLevel="1" x14ac:dyDescent="0.2">
      <c r="A258" s="182">
        <v>225</v>
      </c>
      <c r="B258" s="173" t="s">
        <v>558</v>
      </c>
      <c r="C258" s="8" t="s">
        <v>559</v>
      </c>
      <c r="D258" s="2" t="s">
        <v>310</v>
      </c>
      <c r="E258" s="196">
        <v>4.4699999999999997E-2</v>
      </c>
      <c r="F258" s="129">
        <v>5650</v>
      </c>
      <c r="G258" s="26">
        <f t="shared" si="22"/>
        <v>252.56</v>
      </c>
      <c r="H258" s="134">
        <f t="shared" si="24"/>
        <v>4.9012730948188124E-4</v>
      </c>
      <c r="I258" s="183">
        <f>ROUND(F258*Прил.10!$D$13,2)</f>
        <v>45426</v>
      </c>
      <c r="J258" s="183">
        <f t="shared" si="23"/>
        <v>2030.54</v>
      </c>
    </row>
    <row r="259" spans="1:10" s="12" customFormat="1" ht="14.25" customHeight="1" outlineLevel="1" x14ac:dyDescent="0.2">
      <c r="A259" s="182">
        <v>226</v>
      </c>
      <c r="B259" s="173" t="s">
        <v>269</v>
      </c>
      <c r="C259" s="8" t="s">
        <v>560</v>
      </c>
      <c r="D259" s="2" t="s">
        <v>273</v>
      </c>
      <c r="E259" s="196">
        <v>1</v>
      </c>
      <c r="F259" s="129">
        <v>246.91</v>
      </c>
      <c r="G259" s="26">
        <f t="shared" si="22"/>
        <v>246.91</v>
      </c>
      <c r="H259" s="134">
        <f t="shared" si="24"/>
        <v>4.7916270978845142E-4</v>
      </c>
      <c r="I259" s="183">
        <f>ROUND(F259*Прил.10!$D$13,2)</f>
        <v>1985.16</v>
      </c>
      <c r="J259" s="183">
        <f t="shared" si="23"/>
        <v>1985.16</v>
      </c>
    </row>
    <row r="260" spans="1:10" s="12" customFormat="1" ht="38.25" customHeight="1" outlineLevel="1" x14ac:dyDescent="0.2">
      <c r="A260" s="182">
        <v>227</v>
      </c>
      <c r="B260" s="173" t="s">
        <v>561</v>
      </c>
      <c r="C260" s="8" t="s">
        <v>562</v>
      </c>
      <c r="D260" s="2" t="s">
        <v>436</v>
      </c>
      <c r="E260" s="196">
        <v>1</v>
      </c>
      <c r="F260" s="129">
        <v>240.79</v>
      </c>
      <c r="G260" s="26">
        <f t="shared" si="22"/>
        <v>240.79</v>
      </c>
      <c r="H260" s="134">
        <f t="shared" si="24"/>
        <v>4.672860106514974E-4</v>
      </c>
      <c r="I260" s="183">
        <f>ROUND(F260*Прил.10!$D$13,2)</f>
        <v>1935.95</v>
      </c>
      <c r="J260" s="183">
        <f t="shared" si="23"/>
        <v>1935.95</v>
      </c>
    </row>
    <row r="261" spans="1:10" s="12" customFormat="1" ht="14.25" customHeight="1" outlineLevel="1" x14ac:dyDescent="0.2">
      <c r="A261" s="182">
        <v>228</v>
      </c>
      <c r="B261" s="173" t="s">
        <v>563</v>
      </c>
      <c r="C261" s="8" t="s">
        <v>564</v>
      </c>
      <c r="D261" s="2" t="s">
        <v>310</v>
      </c>
      <c r="E261" s="196">
        <v>2.9899999999999999E-2</v>
      </c>
      <c r="F261" s="129">
        <v>7977</v>
      </c>
      <c r="G261" s="26">
        <f t="shared" si="22"/>
        <v>238.51</v>
      </c>
      <c r="H261" s="134">
        <f t="shared" si="24"/>
        <v>4.6286135803184783E-4</v>
      </c>
      <c r="I261" s="183">
        <f>ROUND(F261*Прил.10!$D$13,2)</f>
        <v>64135.08</v>
      </c>
      <c r="J261" s="183">
        <f t="shared" si="23"/>
        <v>1917.64</v>
      </c>
    </row>
    <row r="262" spans="1:10" s="12" customFormat="1" ht="38.25" customHeight="1" outlineLevel="1" x14ac:dyDescent="0.2">
      <c r="A262" s="182">
        <v>229</v>
      </c>
      <c r="B262" s="173" t="s">
        <v>565</v>
      </c>
      <c r="C262" s="8" t="s">
        <v>566</v>
      </c>
      <c r="D262" s="2" t="s">
        <v>567</v>
      </c>
      <c r="E262" s="196">
        <v>235.6679</v>
      </c>
      <c r="F262" s="129">
        <v>1</v>
      </c>
      <c r="G262" s="26">
        <f t="shared" si="22"/>
        <v>235.67</v>
      </c>
      <c r="H262" s="134">
        <f t="shared" si="24"/>
        <v>4.5734994862842474E-4</v>
      </c>
      <c r="I262" s="183">
        <f>ROUND(F262*Прил.10!$D$13,2)</f>
        <v>8.0399999999999991</v>
      </c>
      <c r="J262" s="183">
        <f t="shared" si="23"/>
        <v>1894.77</v>
      </c>
    </row>
    <row r="263" spans="1:10" s="12" customFormat="1" ht="76.7" customHeight="1" outlineLevel="1" x14ac:dyDescent="0.2">
      <c r="A263" s="182">
        <v>230</v>
      </c>
      <c r="B263" s="173" t="s">
        <v>568</v>
      </c>
      <c r="C263" s="8" t="s">
        <v>569</v>
      </c>
      <c r="D263" s="2" t="s">
        <v>310</v>
      </c>
      <c r="E263" s="196">
        <v>3.4000000000000002E-2</v>
      </c>
      <c r="F263" s="129">
        <v>6800</v>
      </c>
      <c r="G263" s="26">
        <f t="shared" si="22"/>
        <v>231.2</v>
      </c>
      <c r="H263" s="134">
        <f t="shared" si="24"/>
        <v>4.4867530072937494E-4</v>
      </c>
      <c r="I263" s="183">
        <f>ROUND(F263*Прил.10!$D$13,2)</f>
        <v>54672</v>
      </c>
      <c r="J263" s="183">
        <f t="shared" si="23"/>
        <v>1858.85</v>
      </c>
    </row>
    <row r="264" spans="1:10" s="12" customFormat="1" ht="51" customHeight="1" outlineLevel="1" x14ac:dyDescent="0.2">
      <c r="A264" s="182">
        <v>231</v>
      </c>
      <c r="B264" s="173" t="s">
        <v>570</v>
      </c>
      <c r="C264" s="8" t="s">
        <v>571</v>
      </c>
      <c r="D264" s="2" t="s">
        <v>257</v>
      </c>
      <c r="E264" s="196">
        <v>4</v>
      </c>
      <c r="F264" s="129">
        <v>55.05</v>
      </c>
      <c r="G264" s="26">
        <f t="shared" si="22"/>
        <v>220.2</v>
      </c>
      <c r="H264" s="134">
        <f t="shared" si="24"/>
        <v>4.273282924766798E-4</v>
      </c>
      <c r="I264" s="183">
        <f>ROUND(F264*Прил.10!$D$13,2)</f>
        <v>442.6</v>
      </c>
      <c r="J264" s="183">
        <f t="shared" si="23"/>
        <v>1770.4</v>
      </c>
    </row>
    <row r="265" spans="1:10" s="12" customFormat="1" ht="25.5" customHeight="1" outlineLevel="1" x14ac:dyDescent="0.2">
      <c r="A265" s="182">
        <v>232</v>
      </c>
      <c r="B265" s="173" t="s">
        <v>572</v>
      </c>
      <c r="C265" s="8" t="s">
        <v>573</v>
      </c>
      <c r="D265" s="2" t="s">
        <v>406</v>
      </c>
      <c r="E265" s="196">
        <v>5.5890000000000004</v>
      </c>
      <c r="F265" s="129">
        <v>38.82</v>
      </c>
      <c r="G265" s="26">
        <f t="shared" si="22"/>
        <v>216.96</v>
      </c>
      <c r="H265" s="134">
        <f t="shared" si="24"/>
        <v>4.2104062822770415E-4</v>
      </c>
      <c r="I265" s="183">
        <f>ROUND(F265*Прил.10!$D$13,2)</f>
        <v>312.11</v>
      </c>
      <c r="J265" s="183">
        <f t="shared" si="23"/>
        <v>1744.38</v>
      </c>
    </row>
    <row r="266" spans="1:10" s="12" customFormat="1" ht="14.25" customHeight="1" outlineLevel="1" x14ac:dyDescent="0.2">
      <c r="A266" s="182">
        <v>233</v>
      </c>
      <c r="B266" s="173" t="s">
        <v>269</v>
      </c>
      <c r="C266" s="8" t="s">
        <v>574</v>
      </c>
      <c r="D266" s="2" t="s">
        <v>273</v>
      </c>
      <c r="E266" s="196">
        <v>1</v>
      </c>
      <c r="F266" s="129">
        <v>215.7</v>
      </c>
      <c r="G266" s="26">
        <f t="shared" si="22"/>
        <v>215.7</v>
      </c>
      <c r="H266" s="134">
        <f t="shared" si="24"/>
        <v>4.1859542546421357E-4</v>
      </c>
      <c r="I266" s="183">
        <f>ROUND(F266*Прил.10!$D$13,2)</f>
        <v>1734.23</v>
      </c>
      <c r="J266" s="183">
        <f t="shared" si="23"/>
        <v>1734.23</v>
      </c>
    </row>
    <row r="267" spans="1:10" s="12" customFormat="1" ht="25.5" customHeight="1" outlineLevel="1" x14ac:dyDescent="0.2">
      <c r="A267" s="182">
        <v>234</v>
      </c>
      <c r="B267" s="173" t="s">
        <v>575</v>
      </c>
      <c r="C267" s="8" t="s">
        <v>576</v>
      </c>
      <c r="D267" s="2" t="s">
        <v>428</v>
      </c>
      <c r="E267" s="196">
        <v>2.8839999999999999</v>
      </c>
      <c r="F267" s="129">
        <v>74.58</v>
      </c>
      <c r="G267" s="26">
        <f t="shared" si="22"/>
        <v>215.09</v>
      </c>
      <c r="H267" s="134">
        <f t="shared" si="24"/>
        <v>4.1741163682474595E-4</v>
      </c>
      <c r="I267" s="183">
        <f>ROUND(F267*Прил.10!$D$13,2)</f>
        <v>599.62</v>
      </c>
      <c r="J267" s="183">
        <f t="shared" si="23"/>
        <v>1729.3</v>
      </c>
    </row>
    <row r="268" spans="1:10" s="12" customFormat="1" ht="14.25" customHeight="1" outlineLevel="1" x14ac:dyDescent="0.2">
      <c r="A268" s="182">
        <v>235</v>
      </c>
      <c r="B268" s="173" t="s">
        <v>577</v>
      </c>
      <c r="C268" s="8" t="s">
        <v>578</v>
      </c>
      <c r="D268" s="2" t="s">
        <v>310</v>
      </c>
      <c r="E268" s="196">
        <v>4.6360000000000004E-3</v>
      </c>
      <c r="F268" s="129">
        <v>45837.63</v>
      </c>
      <c r="G268" s="26">
        <f t="shared" si="22"/>
        <v>212.5</v>
      </c>
      <c r="H268" s="134">
        <f t="shared" si="24"/>
        <v>4.1238538669979315E-4</v>
      </c>
      <c r="I268" s="183">
        <f>ROUND(F268*Прил.10!$D$13,2)</f>
        <v>368534.55</v>
      </c>
      <c r="J268" s="183">
        <f t="shared" si="23"/>
        <v>1708.53</v>
      </c>
    </row>
    <row r="269" spans="1:10" s="12" customFormat="1" ht="51" customHeight="1" outlineLevel="1" x14ac:dyDescent="0.2">
      <c r="A269" s="182">
        <v>236</v>
      </c>
      <c r="B269" s="173" t="s">
        <v>579</v>
      </c>
      <c r="C269" s="8" t="s">
        <v>580</v>
      </c>
      <c r="D269" s="2" t="s">
        <v>315</v>
      </c>
      <c r="E269" s="196">
        <v>5</v>
      </c>
      <c r="F269" s="129">
        <v>41.28</v>
      </c>
      <c r="G269" s="26">
        <f t="shared" si="22"/>
        <v>206.4</v>
      </c>
      <c r="H269" s="134">
        <f t="shared" si="24"/>
        <v>4.0054750030511679E-4</v>
      </c>
      <c r="I269" s="183">
        <f>ROUND(F269*Прил.10!$D$13,2)</f>
        <v>331.89</v>
      </c>
      <c r="J269" s="183">
        <f t="shared" si="23"/>
        <v>1659.45</v>
      </c>
    </row>
    <row r="270" spans="1:10" s="12" customFormat="1" ht="25.5" customHeight="1" outlineLevel="1" x14ac:dyDescent="0.2">
      <c r="A270" s="182">
        <v>237</v>
      </c>
      <c r="B270" s="173" t="s">
        <v>269</v>
      </c>
      <c r="C270" s="8" t="s">
        <v>581</v>
      </c>
      <c r="D270" s="2" t="s">
        <v>273</v>
      </c>
      <c r="E270" s="196">
        <v>2</v>
      </c>
      <c r="F270" s="129">
        <v>103.1</v>
      </c>
      <c r="G270" s="26">
        <f t="shared" si="22"/>
        <v>206.2</v>
      </c>
      <c r="H270" s="134">
        <f t="shared" si="24"/>
        <v>4.0015937288234049E-4</v>
      </c>
      <c r="I270" s="183">
        <f>ROUND(F270*Прил.10!$D$13,2)</f>
        <v>828.92</v>
      </c>
      <c r="J270" s="183">
        <f t="shared" si="23"/>
        <v>1657.84</v>
      </c>
    </row>
    <row r="271" spans="1:10" s="12" customFormat="1" ht="51" customHeight="1" outlineLevel="1" x14ac:dyDescent="0.2">
      <c r="A271" s="182">
        <v>238</v>
      </c>
      <c r="B271" s="173" t="s">
        <v>582</v>
      </c>
      <c r="C271" s="8" t="s">
        <v>583</v>
      </c>
      <c r="D271" s="2" t="s">
        <v>257</v>
      </c>
      <c r="E271" s="196">
        <v>4</v>
      </c>
      <c r="F271" s="129">
        <v>50.78</v>
      </c>
      <c r="G271" s="26">
        <f t="shared" si="22"/>
        <v>203.12</v>
      </c>
      <c r="H271" s="134">
        <f t="shared" si="24"/>
        <v>3.9418221057158586E-4</v>
      </c>
      <c r="I271" s="183">
        <f>ROUND(F271*Прил.10!$D$13,2)</f>
        <v>408.27</v>
      </c>
      <c r="J271" s="183">
        <f t="shared" si="23"/>
        <v>1633.08</v>
      </c>
    </row>
    <row r="272" spans="1:10" s="12" customFormat="1" ht="38.25" customHeight="1" outlineLevel="1" x14ac:dyDescent="0.2">
      <c r="A272" s="182">
        <v>239</v>
      </c>
      <c r="B272" s="173" t="s">
        <v>584</v>
      </c>
      <c r="C272" s="8" t="s">
        <v>585</v>
      </c>
      <c r="D272" s="2" t="s">
        <v>257</v>
      </c>
      <c r="E272" s="196">
        <v>1</v>
      </c>
      <c r="F272" s="129">
        <v>181.29</v>
      </c>
      <c r="G272" s="26">
        <f t="shared" si="22"/>
        <v>181.29</v>
      </c>
      <c r="H272" s="134">
        <f t="shared" si="24"/>
        <v>3.518181023755553E-4</v>
      </c>
      <c r="I272" s="183">
        <f>ROUND(F272*Прил.10!$D$13,2)</f>
        <v>1457.57</v>
      </c>
      <c r="J272" s="183">
        <f t="shared" si="23"/>
        <v>1457.57</v>
      </c>
    </row>
    <row r="273" spans="1:10" s="12" customFormat="1" ht="63.75" customHeight="1" outlineLevel="1" x14ac:dyDescent="0.2">
      <c r="A273" s="182">
        <v>240</v>
      </c>
      <c r="B273" s="173" t="s">
        <v>586</v>
      </c>
      <c r="C273" s="8" t="s">
        <v>587</v>
      </c>
      <c r="D273" s="2" t="s">
        <v>257</v>
      </c>
      <c r="E273" s="196">
        <v>8</v>
      </c>
      <c r="F273" s="129">
        <v>22.43</v>
      </c>
      <c r="G273" s="26">
        <f t="shared" si="22"/>
        <v>179.44</v>
      </c>
      <c r="H273" s="134">
        <f t="shared" si="24"/>
        <v>3.4822792371487477E-4</v>
      </c>
      <c r="I273" s="183">
        <f>ROUND(F273*Прил.10!$D$13,2)</f>
        <v>180.34</v>
      </c>
      <c r="J273" s="183">
        <f t="shared" si="23"/>
        <v>1442.72</v>
      </c>
    </row>
    <row r="274" spans="1:10" s="12" customFormat="1" ht="14.25" customHeight="1" outlineLevel="1" x14ac:dyDescent="0.2">
      <c r="A274" s="182">
        <v>241</v>
      </c>
      <c r="B274" s="173" t="s">
        <v>588</v>
      </c>
      <c r="C274" s="8" t="s">
        <v>589</v>
      </c>
      <c r="D274" s="2" t="s">
        <v>310</v>
      </c>
      <c r="E274" s="196">
        <v>2.52E-2</v>
      </c>
      <c r="F274" s="129">
        <v>6850</v>
      </c>
      <c r="G274" s="26">
        <f t="shared" si="22"/>
        <v>172.62</v>
      </c>
      <c r="H274" s="134">
        <f t="shared" si="24"/>
        <v>3.3499277859820375E-4</v>
      </c>
      <c r="I274" s="183">
        <f>ROUND(F274*Прил.10!$D$13,2)</f>
        <v>55074</v>
      </c>
      <c r="J274" s="183">
        <f t="shared" si="23"/>
        <v>1387.86</v>
      </c>
    </row>
    <row r="275" spans="1:10" s="12" customFormat="1" ht="14.25" customHeight="1" outlineLevel="1" x14ac:dyDescent="0.2">
      <c r="A275" s="182">
        <v>242</v>
      </c>
      <c r="B275" s="173" t="s">
        <v>590</v>
      </c>
      <c r="C275" s="8" t="s">
        <v>591</v>
      </c>
      <c r="D275" s="2" t="s">
        <v>301</v>
      </c>
      <c r="E275" s="196">
        <v>4.8170000000000002</v>
      </c>
      <c r="F275" s="129">
        <v>35.22</v>
      </c>
      <c r="G275" s="26">
        <f t="shared" si="22"/>
        <v>169.65</v>
      </c>
      <c r="H275" s="134">
        <f t="shared" si="24"/>
        <v>3.2922908636997606E-4</v>
      </c>
      <c r="I275" s="183">
        <f>ROUND(F275*Прил.10!$D$13,2)</f>
        <v>283.17</v>
      </c>
      <c r="J275" s="183">
        <f t="shared" si="23"/>
        <v>1364.03</v>
      </c>
    </row>
    <row r="276" spans="1:10" s="12" customFormat="1" ht="38.25" customHeight="1" outlineLevel="1" x14ac:dyDescent="0.2">
      <c r="A276" s="182">
        <v>243</v>
      </c>
      <c r="B276" s="173" t="s">
        <v>592</v>
      </c>
      <c r="C276" s="8" t="s">
        <v>593</v>
      </c>
      <c r="D276" s="2" t="s">
        <v>257</v>
      </c>
      <c r="E276" s="196">
        <v>10</v>
      </c>
      <c r="F276" s="129">
        <v>16.8</v>
      </c>
      <c r="G276" s="26">
        <f t="shared" si="22"/>
        <v>168</v>
      </c>
      <c r="H276" s="134">
        <f t="shared" si="24"/>
        <v>3.2602703513207179E-4</v>
      </c>
      <c r="I276" s="183">
        <f>ROUND(F276*Прил.10!$D$13,2)</f>
        <v>135.07</v>
      </c>
      <c r="J276" s="183">
        <f t="shared" si="23"/>
        <v>1350.7</v>
      </c>
    </row>
    <row r="277" spans="1:10" s="12" customFormat="1" ht="25.5" customHeight="1" outlineLevel="1" x14ac:dyDescent="0.2">
      <c r="A277" s="182">
        <v>244</v>
      </c>
      <c r="B277" s="173" t="s">
        <v>594</v>
      </c>
      <c r="C277" s="8" t="s">
        <v>595</v>
      </c>
      <c r="D277" s="2" t="s">
        <v>257</v>
      </c>
      <c r="E277" s="196">
        <v>2</v>
      </c>
      <c r="F277" s="129">
        <v>82.57</v>
      </c>
      <c r="G277" s="26">
        <f t="shared" si="22"/>
        <v>165.14</v>
      </c>
      <c r="H277" s="134">
        <f t="shared" si="24"/>
        <v>3.2047681298637103E-4</v>
      </c>
      <c r="I277" s="183">
        <f>ROUND(F277*Прил.10!$D$13,2)</f>
        <v>663.86</v>
      </c>
      <c r="J277" s="183">
        <f t="shared" si="23"/>
        <v>1327.72</v>
      </c>
    </row>
    <row r="278" spans="1:10" s="12" customFormat="1" ht="51" customHeight="1" outlineLevel="1" x14ac:dyDescent="0.2">
      <c r="A278" s="182">
        <v>245</v>
      </c>
      <c r="B278" s="173" t="s">
        <v>596</v>
      </c>
      <c r="C278" s="8" t="s">
        <v>597</v>
      </c>
      <c r="D278" s="2" t="s">
        <v>310</v>
      </c>
      <c r="E278" s="196">
        <v>2.8400000000000002E-2</v>
      </c>
      <c r="F278" s="129">
        <v>5804</v>
      </c>
      <c r="G278" s="26">
        <f t="shared" si="22"/>
        <v>164.83</v>
      </c>
      <c r="H278" s="134">
        <f t="shared" si="24"/>
        <v>3.1987521548106784E-4</v>
      </c>
      <c r="I278" s="183">
        <f>ROUND(F278*Прил.10!$D$13,2)</f>
        <v>46664.160000000003</v>
      </c>
      <c r="J278" s="183">
        <f t="shared" si="23"/>
        <v>1325.26</v>
      </c>
    </row>
    <row r="279" spans="1:10" s="12" customFormat="1" ht="14.25" customHeight="1" outlineLevel="1" x14ac:dyDescent="0.2">
      <c r="A279" s="182">
        <v>246</v>
      </c>
      <c r="B279" s="173" t="s">
        <v>598</v>
      </c>
      <c r="C279" s="8" t="s">
        <v>599</v>
      </c>
      <c r="D279" s="2" t="s">
        <v>310</v>
      </c>
      <c r="E279" s="196">
        <v>1.7999999999999999E-2</v>
      </c>
      <c r="F279" s="129">
        <v>9040.01</v>
      </c>
      <c r="G279" s="26">
        <f t="shared" si="22"/>
        <v>162.72</v>
      </c>
      <c r="H279" s="134">
        <f t="shared" si="24"/>
        <v>3.1578047117077811E-4</v>
      </c>
      <c r="I279" s="183">
        <f>ROUND(F279*Прил.10!$D$13,2)</f>
        <v>72681.679999999993</v>
      </c>
      <c r="J279" s="183">
        <f t="shared" si="23"/>
        <v>1308.27</v>
      </c>
    </row>
    <row r="280" spans="1:10" s="12" customFormat="1" ht="14.25" customHeight="1" outlineLevel="1" x14ac:dyDescent="0.2">
      <c r="A280" s="182">
        <v>247</v>
      </c>
      <c r="B280" s="173" t="s">
        <v>600</v>
      </c>
      <c r="C280" s="8" t="s">
        <v>601</v>
      </c>
      <c r="D280" s="2" t="s">
        <v>310</v>
      </c>
      <c r="E280" s="196">
        <v>1.12E-2</v>
      </c>
      <c r="F280" s="129">
        <v>14312.87</v>
      </c>
      <c r="G280" s="26">
        <f t="shared" si="22"/>
        <v>160.30000000000001</v>
      </c>
      <c r="H280" s="134">
        <f t="shared" si="24"/>
        <v>3.1108412935518519E-4</v>
      </c>
      <c r="I280" s="183">
        <f>ROUND(F280*Прил.10!$D$13,2)</f>
        <v>115075.47</v>
      </c>
      <c r="J280" s="183">
        <f t="shared" si="23"/>
        <v>1288.8499999999999</v>
      </c>
    </row>
    <row r="281" spans="1:10" s="12" customFormat="1" ht="25.5" customHeight="1" outlineLevel="1" x14ac:dyDescent="0.2">
      <c r="A281" s="182">
        <v>248</v>
      </c>
      <c r="B281" s="173" t="s">
        <v>602</v>
      </c>
      <c r="C281" s="8" t="s">
        <v>603</v>
      </c>
      <c r="D281" s="2" t="s">
        <v>298</v>
      </c>
      <c r="E281" s="196">
        <v>0.23860000000000001</v>
      </c>
      <c r="F281" s="129">
        <v>667.83</v>
      </c>
      <c r="G281" s="26">
        <f t="shared" si="22"/>
        <v>159.34</v>
      </c>
      <c r="H281" s="134">
        <f t="shared" si="24"/>
        <v>3.0922111772585905E-4</v>
      </c>
      <c r="I281" s="183">
        <f>ROUND(F281*Прил.10!$D$13,2)</f>
        <v>5369.35</v>
      </c>
      <c r="J281" s="183">
        <f t="shared" si="23"/>
        <v>1281.1300000000001</v>
      </c>
    </row>
    <row r="282" spans="1:10" s="12" customFormat="1" ht="14.25" customHeight="1" outlineLevel="1" x14ac:dyDescent="0.2">
      <c r="A282" s="182">
        <v>249</v>
      </c>
      <c r="B282" s="173" t="s">
        <v>269</v>
      </c>
      <c r="C282" s="8" t="s">
        <v>604</v>
      </c>
      <c r="D282" s="2" t="s">
        <v>273</v>
      </c>
      <c r="E282" s="196">
        <v>2</v>
      </c>
      <c r="F282" s="129">
        <v>78.72</v>
      </c>
      <c r="G282" s="26">
        <f t="shared" si="22"/>
        <v>157.44</v>
      </c>
      <c r="H282" s="134">
        <f t="shared" si="24"/>
        <v>3.0553390720948443E-4</v>
      </c>
      <c r="I282" s="183">
        <f>ROUND(F282*Прил.10!$D$13,2)</f>
        <v>632.91</v>
      </c>
      <c r="J282" s="183">
        <f t="shared" si="23"/>
        <v>1265.82</v>
      </c>
    </row>
    <row r="283" spans="1:10" s="12" customFormat="1" ht="14.25" customHeight="1" outlineLevel="1" x14ac:dyDescent="0.2">
      <c r="A283" s="182">
        <v>250</v>
      </c>
      <c r="B283" s="173" t="s">
        <v>605</v>
      </c>
      <c r="C283" s="8" t="s">
        <v>606</v>
      </c>
      <c r="D283" s="2" t="s">
        <v>298</v>
      </c>
      <c r="E283" s="196">
        <v>64.495199999999997</v>
      </c>
      <c r="F283" s="129">
        <v>2.44</v>
      </c>
      <c r="G283" s="26">
        <f t="shared" si="22"/>
        <v>157.37</v>
      </c>
      <c r="H283" s="134">
        <f t="shared" si="24"/>
        <v>3.0539806261151273E-4</v>
      </c>
      <c r="I283" s="183">
        <f>ROUND(F283*Прил.10!$D$13,2)</f>
        <v>19.62</v>
      </c>
      <c r="J283" s="183">
        <f t="shared" si="23"/>
        <v>1265.4000000000001</v>
      </c>
    </row>
    <row r="284" spans="1:10" s="12" customFormat="1" ht="38.25" customHeight="1" outlineLevel="1" x14ac:dyDescent="0.2">
      <c r="A284" s="182">
        <v>251</v>
      </c>
      <c r="B284" s="173" t="s">
        <v>607</v>
      </c>
      <c r="C284" s="8" t="s">
        <v>608</v>
      </c>
      <c r="D284" s="2" t="s">
        <v>310</v>
      </c>
      <c r="E284" s="196">
        <v>0.1007</v>
      </c>
      <c r="F284" s="129">
        <v>1530</v>
      </c>
      <c r="G284" s="26">
        <f t="shared" si="22"/>
        <v>154.07</v>
      </c>
      <c r="H284" s="134">
        <f t="shared" si="24"/>
        <v>2.9899396013570413E-4</v>
      </c>
      <c r="I284" s="183">
        <f>ROUND(F284*Прил.10!$D$13,2)</f>
        <v>12301.2</v>
      </c>
      <c r="J284" s="183">
        <f t="shared" si="23"/>
        <v>1238.73</v>
      </c>
    </row>
    <row r="285" spans="1:10" s="12" customFormat="1" ht="63.75" customHeight="1" outlineLevel="1" x14ac:dyDescent="0.2">
      <c r="A285" s="182">
        <v>252</v>
      </c>
      <c r="B285" s="173" t="s">
        <v>609</v>
      </c>
      <c r="C285" s="8" t="s">
        <v>610</v>
      </c>
      <c r="D285" s="2" t="s">
        <v>315</v>
      </c>
      <c r="E285" s="196">
        <v>6</v>
      </c>
      <c r="F285" s="129">
        <v>25.46</v>
      </c>
      <c r="G285" s="26">
        <f t="shared" si="22"/>
        <v>152.76</v>
      </c>
      <c r="H285" s="134">
        <f t="shared" si="24"/>
        <v>2.9645172551651951E-4</v>
      </c>
      <c r="I285" s="183">
        <f>ROUND(F285*Прил.10!$D$13,2)</f>
        <v>204.7</v>
      </c>
      <c r="J285" s="183">
        <f t="shared" si="23"/>
        <v>1228.2</v>
      </c>
    </row>
    <row r="286" spans="1:10" s="12" customFormat="1" ht="38.25" customHeight="1" outlineLevel="1" x14ac:dyDescent="0.2">
      <c r="A286" s="182">
        <v>253</v>
      </c>
      <c r="B286" s="173" t="s">
        <v>611</v>
      </c>
      <c r="C286" s="8" t="s">
        <v>612</v>
      </c>
      <c r="D286" s="2" t="s">
        <v>257</v>
      </c>
      <c r="E286" s="196">
        <v>8</v>
      </c>
      <c r="F286" s="129">
        <v>17.87</v>
      </c>
      <c r="G286" s="26">
        <f t="shared" si="22"/>
        <v>142.96</v>
      </c>
      <c r="H286" s="134">
        <f t="shared" si="24"/>
        <v>2.7743348180048205E-4</v>
      </c>
      <c r="I286" s="183">
        <f>ROUND(F286*Прил.10!$D$13,2)</f>
        <v>143.66999999999999</v>
      </c>
      <c r="J286" s="183">
        <f t="shared" si="23"/>
        <v>1149.3599999999999</v>
      </c>
    </row>
    <row r="287" spans="1:10" s="12" customFormat="1" ht="25.5" customHeight="1" outlineLevel="1" x14ac:dyDescent="0.2">
      <c r="A287" s="182">
        <v>254</v>
      </c>
      <c r="B287" s="173" t="s">
        <v>613</v>
      </c>
      <c r="C287" s="8" t="s">
        <v>614</v>
      </c>
      <c r="D287" s="2" t="s">
        <v>310</v>
      </c>
      <c r="E287" s="196">
        <v>2.75E-2</v>
      </c>
      <c r="F287" s="129">
        <v>5000</v>
      </c>
      <c r="G287" s="26">
        <f t="shared" si="22"/>
        <v>137.5</v>
      </c>
      <c r="H287" s="134">
        <f t="shared" si="24"/>
        <v>2.6683760315868968E-4</v>
      </c>
      <c r="I287" s="183">
        <f>ROUND(F287*Прил.10!$D$13,2)</f>
        <v>40200</v>
      </c>
      <c r="J287" s="183">
        <f t="shared" si="23"/>
        <v>1105.5</v>
      </c>
    </row>
    <row r="288" spans="1:10" s="12" customFormat="1" ht="14.25" customHeight="1" outlineLevel="1" x14ac:dyDescent="0.2">
      <c r="A288" s="182">
        <v>255</v>
      </c>
      <c r="B288" s="173" t="s">
        <v>615</v>
      </c>
      <c r="C288" s="8" t="s">
        <v>599</v>
      </c>
      <c r="D288" s="2" t="s">
        <v>428</v>
      </c>
      <c r="E288" s="196">
        <v>14.8826</v>
      </c>
      <c r="F288" s="129">
        <v>9.0399999999999991</v>
      </c>
      <c r="G288" s="26">
        <f t="shared" si="22"/>
        <v>134.54</v>
      </c>
      <c r="H288" s="134">
        <f t="shared" si="24"/>
        <v>2.6109331730160079E-4</v>
      </c>
      <c r="I288" s="183">
        <f>ROUND(F288*Прил.10!$D$13,2)</f>
        <v>72.680000000000007</v>
      </c>
      <c r="J288" s="183">
        <f t="shared" si="23"/>
        <v>1081.67</v>
      </c>
    </row>
    <row r="289" spans="1:10" s="12" customFormat="1" ht="38.25" customHeight="1" outlineLevel="1" x14ac:dyDescent="0.2">
      <c r="A289" s="182">
        <v>256</v>
      </c>
      <c r="B289" s="173" t="s">
        <v>616</v>
      </c>
      <c r="C289" s="8" t="s">
        <v>617</v>
      </c>
      <c r="D289" s="2" t="s">
        <v>257</v>
      </c>
      <c r="E289" s="196">
        <v>8</v>
      </c>
      <c r="F289" s="129">
        <v>16</v>
      </c>
      <c r="G289" s="26">
        <f t="shared" si="22"/>
        <v>128</v>
      </c>
      <c r="H289" s="134">
        <f t="shared" si="24"/>
        <v>2.484015505768166E-4</v>
      </c>
      <c r="I289" s="183">
        <f>ROUND(F289*Прил.10!$D$13,2)</f>
        <v>128.63999999999999</v>
      </c>
      <c r="J289" s="183">
        <f t="shared" si="23"/>
        <v>1029.1199999999999</v>
      </c>
    </row>
    <row r="290" spans="1:10" s="12" customFormat="1" ht="38.25" customHeight="1" outlineLevel="1" x14ac:dyDescent="0.2">
      <c r="A290" s="182">
        <v>257</v>
      </c>
      <c r="B290" s="173" t="s">
        <v>618</v>
      </c>
      <c r="C290" s="8" t="s">
        <v>619</v>
      </c>
      <c r="D290" s="2" t="s">
        <v>310</v>
      </c>
      <c r="E290" s="196">
        <v>1.54E-2</v>
      </c>
      <c r="F290" s="129">
        <v>7997.23</v>
      </c>
      <c r="G290" s="26">
        <f t="shared" si="22"/>
        <v>123.16</v>
      </c>
      <c r="H290" s="134">
        <f t="shared" si="24"/>
        <v>2.3900886694563071E-4</v>
      </c>
      <c r="I290" s="183">
        <f>ROUND(F290*Прил.10!$D$13,2)</f>
        <v>64297.73</v>
      </c>
      <c r="J290" s="183">
        <f t="shared" si="23"/>
        <v>990.19</v>
      </c>
    </row>
    <row r="291" spans="1:10" s="12" customFormat="1" ht="25.5" customHeight="1" outlineLevel="1" x14ac:dyDescent="0.2">
      <c r="A291" s="182">
        <v>258</v>
      </c>
      <c r="B291" s="173" t="s">
        <v>620</v>
      </c>
      <c r="C291" s="8" t="s">
        <v>621</v>
      </c>
      <c r="D291" s="2" t="s">
        <v>298</v>
      </c>
      <c r="E291" s="196">
        <v>0.48299999999999998</v>
      </c>
      <c r="F291" s="129">
        <v>246.79</v>
      </c>
      <c r="G291" s="26">
        <f t="shared" si="22"/>
        <v>119.2</v>
      </c>
      <c r="H291" s="134">
        <f t="shared" si="24"/>
        <v>2.3132394397466045E-4</v>
      </c>
      <c r="I291" s="183">
        <f>ROUND(F291*Прил.10!$D$13,2)</f>
        <v>1984.19</v>
      </c>
      <c r="J291" s="183">
        <f t="shared" si="23"/>
        <v>958.36</v>
      </c>
    </row>
    <row r="292" spans="1:10" s="12" customFormat="1" ht="38.25" customHeight="1" outlineLevel="1" x14ac:dyDescent="0.2">
      <c r="A292" s="182">
        <v>259</v>
      </c>
      <c r="B292" s="173" t="s">
        <v>622</v>
      </c>
      <c r="C292" s="8" t="s">
        <v>623</v>
      </c>
      <c r="D292" s="2" t="s">
        <v>257</v>
      </c>
      <c r="E292" s="196">
        <v>1.7514000000000001</v>
      </c>
      <c r="F292" s="129">
        <v>67</v>
      </c>
      <c r="G292" s="26">
        <f t="shared" si="22"/>
        <v>117.34</v>
      </c>
      <c r="H292" s="134">
        <f t="shared" si="24"/>
        <v>2.2771435894284109E-4</v>
      </c>
      <c r="I292" s="183">
        <f>ROUND(F292*Прил.10!$D$13,2)</f>
        <v>538.67999999999995</v>
      </c>
      <c r="J292" s="183">
        <f t="shared" si="23"/>
        <v>943.44</v>
      </c>
    </row>
    <row r="293" spans="1:10" s="12" customFormat="1" ht="14.25" customHeight="1" outlineLevel="1" x14ac:dyDescent="0.2">
      <c r="A293" s="182">
        <v>260</v>
      </c>
      <c r="B293" s="173" t="s">
        <v>624</v>
      </c>
      <c r="C293" s="8" t="s">
        <v>625</v>
      </c>
      <c r="D293" s="2" t="s">
        <v>310</v>
      </c>
      <c r="E293" s="196">
        <v>7.5200000000000003E-2</v>
      </c>
      <c r="F293" s="129">
        <v>1554.2</v>
      </c>
      <c r="G293" s="26">
        <f t="shared" si="22"/>
        <v>116.88</v>
      </c>
      <c r="H293" s="134">
        <f t="shared" si="24"/>
        <v>2.2682166587045563E-4</v>
      </c>
      <c r="I293" s="183">
        <f>ROUND(F293*Прил.10!$D$13,2)</f>
        <v>12495.77</v>
      </c>
      <c r="J293" s="183">
        <f t="shared" si="23"/>
        <v>939.68</v>
      </c>
    </row>
    <row r="294" spans="1:10" s="12" customFormat="1" ht="38.25" customHeight="1" outlineLevel="1" x14ac:dyDescent="0.2">
      <c r="A294" s="182">
        <v>261</v>
      </c>
      <c r="B294" s="173" t="s">
        <v>626</v>
      </c>
      <c r="C294" s="8" t="s">
        <v>627</v>
      </c>
      <c r="D294" s="2" t="s">
        <v>257</v>
      </c>
      <c r="E294" s="196">
        <v>1</v>
      </c>
      <c r="F294" s="129">
        <v>116.25</v>
      </c>
      <c r="G294" s="26">
        <f t="shared" si="22"/>
        <v>116.25</v>
      </c>
      <c r="H294" s="134">
        <f t="shared" si="24"/>
        <v>2.2559906448871037E-4</v>
      </c>
      <c r="I294" s="183">
        <f>ROUND(F294*Прил.10!$D$13,2)</f>
        <v>934.65</v>
      </c>
      <c r="J294" s="183">
        <f t="shared" si="23"/>
        <v>934.65</v>
      </c>
    </row>
    <row r="295" spans="1:10" s="12" customFormat="1" ht="25.5" customHeight="1" outlineLevel="1" x14ac:dyDescent="0.2">
      <c r="A295" s="182">
        <v>262</v>
      </c>
      <c r="B295" s="173" t="s">
        <v>628</v>
      </c>
      <c r="C295" s="8" t="s">
        <v>629</v>
      </c>
      <c r="D295" s="2" t="s">
        <v>310</v>
      </c>
      <c r="E295" s="196">
        <v>7.0000000000000001E-3</v>
      </c>
      <c r="F295" s="129">
        <v>16136</v>
      </c>
      <c r="G295" s="26">
        <f t="shared" si="22"/>
        <v>112.95</v>
      </c>
      <c r="H295" s="134">
        <f t="shared" si="24"/>
        <v>2.1919496201290182E-4</v>
      </c>
      <c r="I295" s="183">
        <f>ROUND(F295*Прил.10!$D$13,2)</f>
        <v>129733.44</v>
      </c>
      <c r="J295" s="183">
        <f t="shared" si="23"/>
        <v>908.13</v>
      </c>
    </row>
    <row r="296" spans="1:10" s="12" customFormat="1" ht="14.25" customHeight="1" outlineLevel="1" x14ac:dyDescent="0.2">
      <c r="A296" s="182">
        <v>263</v>
      </c>
      <c r="B296" s="173" t="s">
        <v>630</v>
      </c>
      <c r="C296" s="8" t="s">
        <v>631</v>
      </c>
      <c r="D296" s="2" t="s">
        <v>310</v>
      </c>
      <c r="E296" s="196">
        <v>1.6799999999999999E-2</v>
      </c>
      <c r="F296" s="129">
        <v>6667</v>
      </c>
      <c r="G296" s="26">
        <f t="shared" si="22"/>
        <v>112.01</v>
      </c>
      <c r="H296" s="134">
        <f t="shared" si="24"/>
        <v>2.1737076312585335E-4</v>
      </c>
      <c r="I296" s="183">
        <f>ROUND(F296*Прил.10!$D$13,2)</f>
        <v>53602.68</v>
      </c>
      <c r="J296" s="183">
        <f t="shared" si="23"/>
        <v>900.53</v>
      </c>
    </row>
    <row r="297" spans="1:10" s="12" customFormat="1" ht="14.25" customHeight="1" outlineLevel="1" x14ac:dyDescent="0.2">
      <c r="A297" s="182">
        <v>264</v>
      </c>
      <c r="B297" s="173" t="s">
        <v>632</v>
      </c>
      <c r="C297" s="8" t="s">
        <v>633</v>
      </c>
      <c r="D297" s="2" t="s">
        <v>315</v>
      </c>
      <c r="E297" s="196">
        <v>9.3000000000000007</v>
      </c>
      <c r="F297" s="129">
        <v>12.03</v>
      </c>
      <c r="G297" s="26">
        <f t="shared" si="22"/>
        <v>111.88</v>
      </c>
      <c r="H297" s="134">
        <f t="shared" si="24"/>
        <v>2.1711848030104875E-4</v>
      </c>
      <c r="I297" s="183">
        <f>ROUND(F297*Прил.10!$D$13,2)</f>
        <v>96.72</v>
      </c>
      <c r="J297" s="183">
        <f t="shared" si="23"/>
        <v>899.5</v>
      </c>
    </row>
    <row r="298" spans="1:10" s="12" customFormat="1" ht="25.5" customHeight="1" outlineLevel="1" x14ac:dyDescent="0.2">
      <c r="A298" s="182">
        <v>265</v>
      </c>
      <c r="B298" s="173" t="s">
        <v>634</v>
      </c>
      <c r="C298" s="8" t="s">
        <v>635</v>
      </c>
      <c r="D298" s="2" t="s">
        <v>298</v>
      </c>
      <c r="E298" s="196">
        <v>0.1734</v>
      </c>
      <c r="F298" s="129">
        <v>636.19000000000005</v>
      </c>
      <c r="G298" s="26">
        <f t="shared" si="22"/>
        <v>110.32</v>
      </c>
      <c r="H298" s="134">
        <f t="shared" si="24"/>
        <v>2.1409108640339379E-4</v>
      </c>
      <c r="I298" s="183">
        <f>ROUND(F298*Прил.10!$D$13,2)</f>
        <v>5114.97</v>
      </c>
      <c r="J298" s="183">
        <f t="shared" si="23"/>
        <v>886.94</v>
      </c>
    </row>
    <row r="299" spans="1:10" s="12" customFormat="1" ht="14.25" customHeight="1" outlineLevel="1" x14ac:dyDescent="0.2">
      <c r="A299" s="182">
        <v>266</v>
      </c>
      <c r="B299" s="173" t="s">
        <v>636</v>
      </c>
      <c r="C299" s="8" t="s">
        <v>637</v>
      </c>
      <c r="D299" s="2" t="s">
        <v>428</v>
      </c>
      <c r="E299" s="196">
        <v>3.839</v>
      </c>
      <c r="F299" s="129">
        <v>28.6</v>
      </c>
      <c r="G299" s="26">
        <f t="shared" si="22"/>
        <v>109.8</v>
      </c>
      <c r="H299" s="134">
        <f t="shared" si="24"/>
        <v>2.1308195510417549E-4</v>
      </c>
      <c r="I299" s="183">
        <f>ROUND(F299*Прил.10!$D$13,2)</f>
        <v>229.94</v>
      </c>
      <c r="J299" s="183">
        <f t="shared" si="23"/>
        <v>882.74</v>
      </c>
    </row>
    <row r="300" spans="1:10" s="12" customFormat="1" ht="25.5" customHeight="1" outlineLevel="1" x14ac:dyDescent="0.2">
      <c r="A300" s="182">
        <v>267</v>
      </c>
      <c r="B300" s="173" t="s">
        <v>638</v>
      </c>
      <c r="C300" s="8" t="s">
        <v>639</v>
      </c>
      <c r="D300" s="2" t="s">
        <v>298</v>
      </c>
      <c r="E300" s="196">
        <v>0.96079999999999999</v>
      </c>
      <c r="F300" s="129">
        <v>113.2</v>
      </c>
      <c r="G300" s="26">
        <f t="shared" si="22"/>
        <v>108.76</v>
      </c>
      <c r="H300" s="134">
        <f t="shared" si="24"/>
        <v>2.1106369250573886E-4</v>
      </c>
      <c r="I300" s="183">
        <f>ROUND(F300*Прил.10!$D$13,2)</f>
        <v>910.13</v>
      </c>
      <c r="J300" s="183">
        <f t="shared" si="23"/>
        <v>874.45</v>
      </c>
    </row>
    <row r="301" spans="1:10" s="12" customFormat="1" ht="14.25" customHeight="1" outlineLevel="1" x14ac:dyDescent="0.2">
      <c r="A301" s="182">
        <v>268</v>
      </c>
      <c r="B301" s="173" t="s">
        <v>640</v>
      </c>
      <c r="C301" s="8" t="s">
        <v>641</v>
      </c>
      <c r="D301" s="2" t="s">
        <v>298</v>
      </c>
      <c r="E301" s="196">
        <v>17.433299999999999</v>
      </c>
      <c r="F301" s="129">
        <v>6.22</v>
      </c>
      <c r="G301" s="26">
        <f t="shared" si="22"/>
        <v>108.44</v>
      </c>
      <c r="H301" s="134">
        <f t="shared" si="24"/>
        <v>2.1044268862929682E-4</v>
      </c>
      <c r="I301" s="183">
        <f>ROUND(F301*Прил.10!$D$13,2)</f>
        <v>50.01</v>
      </c>
      <c r="J301" s="183">
        <f t="shared" si="23"/>
        <v>871.84</v>
      </c>
    </row>
    <row r="302" spans="1:10" s="12" customFormat="1" ht="76.7" customHeight="1" outlineLevel="1" x14ac:dyDescent="0.2">
      <c r="A302" s="182">
        <v>269</v>
      </c>
      <c r="B302" s="173" t="s">
        <v>642</v>
      </c>
      <c r="C302" s="8" t="s">
        <v>643</v>
      </c>
      <c r="D302" s="2" t="s">
        <v>310</v>
      </c>
      <c r="E302" s="196">
        <v>1.06E-2</v>
      </c>
      <c r="F302" s="129">
        <v>10045</v>
      </c>
      <c r="G302" s="26">
        <f t="shared" si="22"/>
        <v>106.48</v>
      </c>
      <c r="H302" s="134">
        <f t="shared" si="24"/>
        <v>2.066390398860893E-4</v>
      </c>
      <c r="I302" s="183">
        <f>ROUND(F302*Прил.10!$D$13,2)</f>
        <v>80761.8</v>
      </c>
      <c r="J302" s="183">
        <f t="shared" si="23"/>
        <v>856.08</v>
      </c>
    </row>
    <row r="303" spans="1:10" s="12" customFormat="1" ht="51" customHeight="1" outlineLevel="1" x14ac:dyDescent="0.2">
      <c r="A303" s="182">
        <v>270</v>
      </c>
      <c r="B303" s="173" t="s">
        <v>644</v>
      </c>
      <c r="C303" s="8" t="s">
        <v>645</v>
      </c>
      <c r="D303" s="2" t="s">
        <v>257</v>
      </c>
      <c r="E303" s="196">
        <v>4</v>
      </c>
      <c r="F303" s="129">
        <v>25.62</v>
      </c>
      <c r="G303" s="26">
        <f t="shared" si="22"/>
        <v>102.48</v>
      </c>
      <c r="H303" s="134">
        <f t="shared" si="24"/>
        <v>1.9887649143056379E-4</v>
      </c>
      <c r="I303" s="183">
        <f>ROUND(F303*Прил.10!$D$13,2)</f>
        <v>205.98</v>
      </c>
      <c r="J303" s="183">
        <f t="shared" si="23"/>
        <v>823.92</v>
      </c>
    </row>
    <row r="304" spans="1:10" s="12" customFormat="1" ht="14.25" customHeight="1" outlineLevel="1" x14ac:dyDescent="0.2">
      <c r="A304" s="182">
        <v>271</v>
      </c>
      <c r="B304" s="173" t="s">
        <v>646</v>
      </c>
      <c r="C304" s="8" t="s">
        <v>647</v>
      </c>
      <c r="D304" s="2" t="s">
        <v>450</v>
      </c>
      <c r="E304" s="196">
        <v>1.6033999999999999</v>
      </c>
      <c r="F304" s="129">
        <v>63</v>
      </c>
      <c r="G304" s="26">
        <f t="shared" si="22"/>
        <v>101.01</v>
      </c>
      <c r="H304" s="134">
        <f t="shared" si="24"/>
        <v>1.9602375487315818E-4</v>
      </c>
      <c r="I304" s="183">
        <f>ROUND(F304*Прил.10!$D$13,2)</f>
        <v>506.52</v>
      </c>
      <c r="J304" s="183">
        <f t="shared" si="23"/>
        <v>812.15</v>
      </c>
    </row>
    <row r="305" spans="1:10" s="12" customFormat="1" ht="25.5" customHeight="1" outlineLevel="1" x14ac:dyDescent="0.2">
      <c r="A305" s="182">
        <v>272</v>
      </c>
      <c r="B305" s="173" t="s">
        <v>648</v>
      </c>
      <c r="C305" s="8" t="s">
        <v>649</v>
      </c>
      <c r="D305" s="2" t="s">
        <v>436</v>
      </c>
      <c r="E305" s="196">
        <v>1</v>
      </c>
      <c r="F305" s="129">
        <v>94.68</v>
      </c>
      <c r="G305" s="26">
        <f t="shared" si="22"/>
        <v>94.68</v>
      </c>
      <c r="H305" s="134">
        <f t="shared" si="24"/>
        <v>1.8373952194228904E-4</v>
      </c>
      <c r="I305" s="183">
        <f>ROUND(F305*Прил.10!$D$13,2)</f>
        <v>761.23</v>
      </c>
      <c r="J305" s="183">
        <f t="shared" si="23"/>
        <v>761.23</v>
      </c>
    </row>
    <row r="306" spans="1:10" s="12" customFormat="1" ht="38.25" customHeight="1" outlineLevel="1" x14ac:dyDescent="0.2">
      <c r="A306" s="182">
        <v>273</v>
      </c>
      <c r="B306" s="173" t="s">
        <v>650</v>
      </c>
      <c r="C306" s="8" t="s">
        <v>651</v>
      </c>
      <c r="D306" s="2" t="s">
        <v>257</v>
      </c>
      <c r="E306" s="196">
        <v>2</v>
      </c>
      <c r="F306" s="129">
        <v>45</v>
      </c>
      <c r="G306" s="26">
        <f t="shared" si="22"/>
        <v>90</v>
      </c>
      <c r="H306" s="134">
        <f t="shared" si="24"/>
        <v>1.7465734024932418E-4</v>
      </c>
      <c r="I306" s="183">
        <f>ROUND(F306*Прил.10!$D$13,2)</f>
        <v>361.8</v>
      </c>
      <c r="J306" s="183">
        <f t="shared" si="23"/>
        <v>723.6</v>
      </c>
    </row>
    <row r="307" spans="1:10" s="12" customFormat="1" ht="25.5" customHeight="1" outlineLevel="1" x14ac:dyDescent="0.2">
      <c r="A307" s="182">
        <v>274</v>
      </c>
      <c r="B307" s="173" t="s">
        <v>652</v>
      </c>
      <c r="C307" s="8" t="s">
        <v>653</v>
      </c>
      <c r="D307" s="2" t="s">
        <v>257</v>
      </c>
      <c r="E307" s="196">
        <v>1</v>
      </c>
      <c r="F307" s="129">
        <v>87.19</v>
      </c>
      <c r="G307" s="26">
        <f t="shared" ref="G307:G370" si="25">ROUND(E307*F307,2)</f>
        <v>87.19</v>
      </c>
      <c r="H307" s="134">
        <f t="shared" si="24"/>
        <v>1.6920414995931748E-4</v>
      </c>
      <c r="I307" s="183">
        <f>ROUND(F307*Прил.10!$D$13,2)</f>
        <v>701.01</v>
      </c>
      <c r="J307" s="183">
        <f t="shared" ref="J307:J370" si="26">ROUND(I307*E307,2)</f>
        <v>701.01</v>
      </c>
    </row>
    <row r="308" spans="1:10" s="12" customFormat="1" ht="25.5" customHeight="1" outlineLevel="1" x14ac:dyDescent="0.2">
      <c r="A308" s="182">
        <v>275</v>
      </c>
      <c r="B308" s="173" t="s">
        <v>437</v>
      </c>
      <c r="C308" s="8" t="s">
        <v>654</v>
      </c>
      <c r="D308" s="2" t="s">
        <v>298</v>
      </c>
      <c r="E308" s="196">
        <v>0.14369999999999999</v>
      </c>
      <c r="F308" s="129">
        <v>600</v>
      </c>
      <c r="G308" s="26">
        <f t="shared" si="25"/>
        <v>86.22</v>
      </c>
      <c r="H308" s="134">
        <f t="shared" si="24"/>
        <v>1.6732173195885256E-4</v>
      </c>
      <c r="I308" s="183">
        <f>ROUND(F308*Прил.10!$D$13,2)</f>
        <v>4824</v>
      </c>
      <c r="J308" s="183">
        <f t="shared" si="26"/>
        <v>693.21</v>
      </c>
    </row>
    <row r="309" spans="1:10" s="12" customFormat="1" ht="25.5" customHeight="1" outlineLevel="1" x14ac:dyDescent="0.2">
      <c r="A309" s="182">
        <v>276</v>
      </c>
      <c r="B309" s="173" t="s">
        <v>655</v>
      </c>
      <c r="C309" s="8" t="s">
        <v>656</v>
      </c>
      <c r="D309" s="2" t="s">
        <v>310</v>
      </c>
      <c r="E309" s="196">
        <v>1.04E-2</v>
      </c>
      <c r="F309" s="129">
        <v>8190</v>
      </c>
      <c r="G309" s="26">
        <f t="shared" si="25"/>
        <v>85.18</v>
      </c>
      <c r="H309" s="134">
        <f t="shared" si="24"/>
        <v>1.6530346936041593E-4</v>
      </c>
      <c r="I309" s="183">
        <f>ROUND(F309*Прил.10!$D$13,2)</f>
        <v>65847.600000000006</v>
      </c>
      <c r="J309" s="183">
        <f t="shared" si="26"/>
        <v>684.82</v>
      </c>
    </row>
    <row r="310" spans="1:10" s="12" customFormat="1" ht="14.25" customHeight="1" outlineLevel="1" x14ac:dyDescent="0.2">
      <c r="A310" s="182">
        <v>277</v>
      </c>
      <c r="B310" s="173" t="s">
        <v>657</v>
      </c>
      <c r="C310" s="8" t="s">
        <v>658</v>
      </c>
      <c r="D310" s="2" t="s">
        <v>310</v>
      </c>
      <c r="E310" s="196">
        <v>7.4999999999999997E-3</v>
      </c>
      <c r="F310" s="129">
        <v>10749</v>
      </c>
      <c r="G310" s="26">
        <f t="shared" si="25"/>
        <v>80.62</v>
      </c>
      <c r="H310" s="134">
        <f t="shared" si="24"/>
        <v>1.5645416412111683E-4</v>
      </c>
      <c r="I310" s="183">
        <f>ROUND(F310*Прил.10!$D$13,2)</f>
        <v>86421.96</v>
      </c>
      <c r="J310" s="183">
        <f t="shared" si="26"/>
        <v>648.16</v>
      </c>
    </row>
    <row r="311" spans="1:10" s="12" customFormat="1" ht="25.5" customHeight="1" outlineLevel="1" x14ac:dyDescent="0.2">
      <c r="A311" s="182">
        <v>278</v>
      </c>
      <c r="B311" s="173" t="s">
        <v>659</v>
      </c>
      <c r="C311" s="8" t="s">
        <v>660</v>
      </c>
      <c r="D311" s="2" t="s">
        <v>436</v>
      </c>
      <c r="E311" s="196">
        <v>1</v>
      </c>
      <c r="F311" s="129">
        <v>75.7</v>
      </c>
      <c r="G311" s="26">
        <f t="shared" si="25"/>
        <v>75.7</v>
      </c>
      <c r="H311" s="134">
        <f t="shared" si="24"/>
        <v>1.4690622952082043E-4</v>
      </c>
      <c r="I311" s="183">
        <f>ROUND(F311*Прил.10!$D$13,2)</f>
        <v>608.63</v>
      </c>
      <c r="J311" s="183">
        <f t="shared" si="26"/>
        <v>608.63</v>
      </c>
    </row>
    <row r="312" spans="1:10" s="12" customFormat="1" ht="25.5" customHeight="1" outlineLevel="1" x14ac:dyDescent="0.2">
      <c r="A312" s="182">
        <v>279</v>
      </c>
      <c r="B312" s="173" t="s">
        <v>661</v>
      </c>
      <c r="C312" s="8" t="s">
        <v>662</v>
      </c>
      <c r="D312" s="2" t="s">
        <v>428</v>
      </c>
      <c r="E312" s="196">
        <v>6</v>
      </c>
      <c r="F312" s="129">
        <v>11.99</v>
      </c>
      <c r="G312" s="26">
        <f t="shared" si="25"/>
        <v>71.94</v>
      </c>
      <c r="H312" s="134">
        <f t="shared" si="24"/>
        <v>1.3960943397262645E-4</v>
      </c>
      <c r="I312" s="183">
        <f>ROUND(F312*Прил.10!$D$13,2)</f>
        <v>96.4</v>
      </c>
      <c r="J312" s="183">
        <f t="shared" si="26"/>
        <v>578.4</v>
      </c>
    </row>
    <row r="313" spans="1:10" s="12" customFormat="1" ht="25.5" customHeight="1" outlineLevel="1" x14ac:dyDescent="0.2">
      <c r="A313" s="182">
        <v>280</v>
      </c>
      <c r="B313" s="173" t="s">
        <v>663</v>
      </c>
      <c r="C313" s="8" t="s">
        <v>664</v>
      </c>
      <c r="D313" s="2" t="s">
        <v>257</v>
      </c>
      <c r="E313" s="196">
        <v>0.94499999999999995</v>
      </c>
      <c r="F313" s="129">
        <v>72.8</v>
      </c>
      <c r="G313" s="26">
        <f t="shared" si="25"/>
        <v>68.8</v>
      </c>
      <c r="H313" s="134">
        <f t="shared" si="24"/>
        <v>1.335158334350389E-4</v>
      </c>
      <c r="I313" s="183">
        <f>ROUND(F313*Прил.10!$D$13,2)</f>
        <v>585.30999999999995</v>
      </c>
      <c r="J313" s="183">
        <f t="shared" si="26"/>
        <v>553.12</v>
      </c>
    </row>
    <row r="314" spans="1:10" s="12" customFormat="1" ht="14.25" customHeight="1" outlineLevel="1" x14ac:dyDescent="0.2">
      <c r="A314" s="182">
        <v>281</v>
      </c>
      <c r="B314" s="173" t="s">
        <v>665</v>
      </c>
      <c r="C314" s="8" t="s">
        <v>666</v>
      </c>
      <c r="D314" s="2" t="s">
        <v>310</v>
      </c>
      <c r="E314" s="196">
        <v>6.3E-3</v>
      </c>
      <c r="F314" s="129">
        <v>10068</v>
      </c>
      <c r="G314" s="26">
        <f t="shared" si="25"/>
        <v>63.43</v>
      </c>
      <c r="H314" s="134">
        <f t="shared" si="24"/>
        <v>1.2309461213349591E-4</v>
      </c>
      <c r="I314" s="183">
        <f>ROUND(F314*Прил.10!$D$13,2)</f>
        <v>80946.720000000001</v>
      </c>
      <c r="J314" s="183">
        <f t="shared" si="26"/>
        <v>509.96</v>
      </c>
    </row>
    <row r="315" spans="1:10" s="12" customFormat="1" ht="38.25" customHeight="1" outlineLevel="1" x14ac:dyDescent="0.2">
      <c r="A315" s="182">
        <v>282</v>
      </c>
      <c r="B315" s="173" t="s">
        <v>667</v>
      </c>
      <c r="C315" s="8" t="s">
        <v>668</v>
      </c>
      <c r="D315" s="2" t="s">
        <v>298</v>
      </c>
      <c r="E315" s="196">
        <v>5.8999999999999997E-2</v>
      </c>
      <c r="F315" s="129">
        <v>1056</v>
      </c>
      <c r="G315" s="26">
        <f t="shared" si="25"/>
        <v>62.3</v>
      </c>
      <c r="H315" s="134">
        <f t="shared" si="24"/>
        <v>1.2090169219480995E-4</v>
      </c>
      <c r="I315" s="183">
        <f>ROUND(F315*Прил.10!$D$13,2)</f>
        <v>8490.24</v>
      </c>
      <c r="J315" s="183">
        <f t="shared" si="26"/>
        <v>500.92</v>
      </c>
    </row>
    <row r="316" spans="1:10" s="12" customFormat="1" ht="14.25" customHeight="1" outlineLevel="1" x14ac:dyDescent="0.2">
      <c r="A316" s="182">
        <v>283</v>
      </c>
      <c r="B316" s="173" t="s">
        <v>669</v>
      </c>
      <c r="C316" s="8" t="s">
        <v>670</v>
      </c>
      <c r="D316" s="2" t="s">
        <v>310</v>
      </c>
      <c r="E316" s="196">
        <v>6.4000000000000003E-3</v>
      </c>
      <c r="F316" s="129">
        <v>9424</v>
      </c>
      <c r="G316" s="26">
        <f t="shared" si="25"/>
        <v>60.31</v>
      </c>
      <c r="H316" s="134">
        <f t="shared" si="24"/>
        <v>1.1703982433818601E-4</v>
      </c>
      <c r="I316" s="183">
        <f>ROUND(F316*Прил.10!$D$13,2)</f>
        <v>75768.960000000006</v>
      </c>
      <c r="J316" s="183">
        <f t="shared" si="26"/>
        <v>484.92</v>
      </c>
    </row>
    <row r="317" spans="1:10" s="12" customFormat="1" ht="14.25" customHeight="1" outlineLevel="1" x14ac:dyDescent="0.2">
      <c r="A317" s="182">
        <v>284</v>
      </c>
      <c r="B317" s="173" t="s">
        <v>671</v>
      </c>
      <c r="C317" s="8" t="s">
        <v>672</v>
      </c>
      <c r="D317" s="2" t="s">
        <v>428</v>
      </c>
      <c r="E317" s="196">
        <v>5.6867000000000001</v>
      </c>
      <c r="F317" s="129">
        <v>10.57</v>
      </c>
      <c r="G317" s="26">
        <f t="shared" si="25"/>
        <v>60.11</v>
      </c>
      <c r="H317" s="134">
        <f t="shared" ref="H317:H380" si="27">G317/$G$450</f>
        <v>1.1665169691540973E-4</v>
      </c>
      <c r="I317" s="183">
        <f>ROUND(F317*Прил.10!$D$13,2)</f>
        <v>84.98</v>
      </c>
      <c r="J317" s="183">
        <f t="shared" si="26"/>
        <v>483.26</v>
      </c>
    </row>
    <row r="318" spans="1:10" s="12" customFormat="1" ht="25.5" customHeight="1" outlineLevel="1" x14ac:dyDescent="0.2">
      <c r="A318" s="182">
        <v>285</v>
      </c>
      <c r="B318" s="173" t="s">
        <v>673</v>
      </c>
      <c r="C318" s="8" t="s">
        <v>674</v>
      </c>
      <c r="D318" s="2" t="s">
        <v>257</v>
      </c>
      <c r="E318" s="196">
        <v>3</v>
      </c>
      <c r="F318" s="129">
        <v>18.88</v>
      </c>
      <c r="G318" s="26">
        <f t="shared" si="25"/>
        <v>56.64</v>
      </c>
      <c r="H318" s="134">
        <f t="shared" si="27"/>
        <v>1.0991768613024134E-4</v>
      </c>
      <c r="I318" s="183">
        <f>ROUND(F318*Прил.10!$D$13,2)</f>
        <v>151.80000000000001</v>
      </c>
      <c r="J318" s="183">
        <f t="shared" si="26"/>
        <v>455.4</v>
      </c>
    </row>
    <row r="319" spans="1:10" s="12" customFormat="1" ht="38.25" customHeight="1" outlineLevel="1" x14ac:dyDescent="0.2">
      <c r="A319" s="182">
        <v>286</v>
      </c>
      <c r="B319" s="173" t="s">
        <v>675</v>
      </c>
      <c r="C319" s="8" t="s">
        <v>676</v>
      </c>
      <c r="D319" s="2" t="s">
        <v>677</v>
      </c>
      <c r="E319" s="196">
        <v>0.8</v>
      </c>
      <c r="F319" s="129">
        <v>68</v>
      </c>
      <c r="G319" s="26">
        <f t="shared" si="25"/>
        <v>54.4</v>
      </c>
      <c r="H319" s="134">
        <f t="shared" si="27"/>
        <v>1.0557065899514705E-4</v>
      </c>
      <c r="I319" s="183">
        <f>ROUND(F319*Прил.10!$D$13,2)</f>
        <v>546.72</v>
      </c>
      <c r="J319" s="183">
        <f t="shared" si="26"/>
        <v>437.38</v>
      </c>
    </row>
    <row r="320" spans="1:10" s="12" customFormat="1" ht="51" customHeight="1" outlineLevel="1" x14ac:dyDescent="0.2">
      <c r="A320" s="182">
        <v>287</v>
      </c>
      <c r="B320" s="173" t="s">
        <v>678</v>
      </c>
      <c r="C320" s="8" t="s">
        <v>679</v>
      </c>
      <c r="D320" s="2" t="s">
        <v>310</v>
      </c>
      <c r="E320" s="196">
        <v>1.44E-2</v>
      </c>
      <c r="F320" s="129">
        <v>3650</v>
      </c>
      <c r="G320" s="26">
        <f t="shared" si="25"/>
        <v>52.56</v>
      </c>
      <c r="H320" s="134">
        <f t="shared" si="27"/>
        <v>1.0199988670560531E-4</v>
      </c>
      <c r="I320" s="183">
        <f>ROUND(F320*Прил.10!$D$13,2)</f>
        <v>29346</v>
      </c>
      <c r="J320" s="183">
        <f t="shared" si="26"/>
        <v>422.58</v>
      </c>
    </row>
    <row r="321" spans="1:10" s="12" customFormat="1" ht="14.25" customHeight="1" outlineLevel="1" x14ac:dyDescent="0.2">
      <c r="A321" s="182">
        <v>288</v>
      </c>
      <c r="B321" s="173" t="s">
        <v>680</v>
      </c>
      <c r="C321" s="8" t="s">
        <v>681</v>
      </c>
      <c r="D321" s="2" t="s">
        <v>310</v>
      </c>
      <c r="E321" s="196">
        <v>1.67E-2</v>
      </c>
      <c r="F321" s="129">
        <v>3039.7</v>
      </c>
      <c r="G321" s="26">
        <f t="shared" si="25"/>
        <v>50.76</v>
      </c>
      <c r="H321" s="134">
        <f t="shared" si="27"/>
        <v>9.8506739900618823E-5</v>
      </c>
      <c r="I321" s="183">
        <f>ROUND(F321*Прил.10!$D$13,2)</f>
        <v>24439.19</v>
      </c>
      <c r="J321" s="183">
        <f t="shared" si="26"/>
        <v>408.13</v>
      </c>
    </row>
    <row r="322" spans="1:10" s="12" customFormat="1" ht="25.5" customHeight="1" outlineLevel="1" x14ac:dyDescent="0.2">
      <c r="A322" s="182">
        <v>289</v>
      </c>
      <c r="B322" s="173" t="s">
        <v>682</v>
      </c>
      <c r="C322" s="8" t="s">
        <v>683</v>
      </c>
      <c r="D322" s="2" t="s">
        <v>301</v>
      </c>
      <c r="E322" s="196">
        <v>8.0519999999999996</v>
      </c>
      <c r="F322" s="129">
        <v>6.2</v>
      </c>
      <c r="G322" s="26">
        <f t="shared" si="25"/>
        <v>49.92</v>
      </c>
      <c r="H322" s="134">
        <f t="shared" si="27"/>
        <v>9.6876604724958475E-5</v>
      </c>
      <c r="I322" s="183">
        <f>ROUND(F322*Прил.10!$D$13,2)</f>
        <v>49.85</v>
      </c>
      <c r="J322" s="183">
        <f t="shared" si="26"/>
        <v>401.39</v>
      </c>
    </row>
    <row r="323" spans="1:10" s="12" customFormat="1" ht="14.25" customHeight="1" outlineLevel="1" x14ac:dyDescent="0.2">
      <c r="A323" s="182">
        <v>290</v>
      </c>
      <c r="B323" s="173" t="s">
        <v>684</v>
      </c>
      <c r="C323" s="8" t="s">
        <v>685</v>
      </c>
      <c r="D323" s="2" t="s">
        <v>257</v>
      </c>
      <c r="E323" s="196">
        <v>2</v>
      </c>
      <c r="F323" s="129">
        <v>24.49</v>
      </c>
      <c r="G323" s="26">
        <f t="shared" si="25"/>
        <v>48.98</v>
      </c>
      <c r="H323" s="134">
        <f t="shared" si="27"/>
        <v>9.5052405837909974E-5</v>
      </c>
      <c r="I323" s="183">
        <f>ROUND(F323*Прил.10!$D$13,2)</f>
        <v>196.9</v>
      </c>
      <c r="J323" s="183">
        <f t="shared" si="26"/>
        <v>393.8</v>
      </c>
    </row>
    <row r="324" spans="1:10" s="12" customFormat="1" ht="51" customHeight="1" outlineLevel="1" x14ac:dyDescent="0.2">
      <c r="A324" s="182">
        <v>291</v>
      </c>
      <c r="B324" s="173" t="s">
        <v>686</v>
      </c>
      <c r="C324" s="8" t="s">
        <v>687</v>
      </c>
      <c r="D324" s="2" t="s">
        <v>310</v>
      </c>
      <c r="E324" s="196">
        <v>7.0000000000000001E-3</v>
      </c>
      <c r="F324" s="129">
        <v>6834.81</v>
      </c>
      <c r="G324" s="26">
        <f t="shared" si="25"/>
        <v>47.84</v>
      </c>
      <c r="H324" s="134">
        <f t="shared" si="27"/>
        <v>9.2840079528085207E-5</v>
      </c>
      <c r="I324" s="183">
        <f>ROUND(F324*Прил.10!$D$13,2)</f>
        <v>54951.87</v>
      </c>
      <c r="J324" s="183">
        <f t="shared" si="26"/>
        <v>384.66</v>
      </c>
    </row>
    <row r="325" spans="1:10" s="12" customFormat="1" ht="38.25" customHeight="1" outlineLevel="1" x14ac:dyDescent="0.2">
      <c r="A325" s="182">
        <v>292</v>
      </c>
      <c r="B325" s="173" t="s">
        <v>688</v>
      </c>
      <c r="C325" s="8" t="s">
        <v>689</v>
      </c>
      <c r="D325" s="2" t="s">
        <v>257</v>
      </c>
      <c r="E325" s="196">
        <v>2</v>
      </c>
      <c r="F325" s="129">
        <v>23</v>
      </c>
      <c r="G325" s="26">
        <f t="shared" si="25"/>
        <v>46</v>
      </c>
      <c r="H325" s="134">
        <f t="shared" si="27"/>
        <v>8.926930723854346E-5</v>
      </c>
      <c r="I325" s="183">
        <f>ROUND(F325*Прил.10!$D$13,2)</f>
        <v>184.92</v>
      </c>
      <c r="J325" s="183">
        <f t="shared" si="26"/>
        <v>369.84</v>
      </c>
    </row>
    <row r="326" spans="1:10" s="12" customFormat="1" ht="14.25" customHeight="1" outlineLevel="1" x14ac:dyDescent="0.2">
      <c r="A326" s="182">
        <v>293</v>
      </c>
      <c r="B326" s="173" t="s">
        <v>690</v>
      </c>
      <c r="C326" s="8" t="s">
        <v>691</v>
      </c>
      <c r="D326" s="2" t="s">
        <v>677</v>
      </c>
      <c r="E326" s="196">
        <v>0.2</v>
      </c>
      <c r="F326" s="129">
        <v>228</v>
      </c>
      <c r="G326" s="26">
        <f t="shared" si="25"/>
        <v>45.6</v>
      </c>
      <c r="H326" s="134">
        <f t="shared" si="27"/>
        <v>8.8493052392990914E-5</v>
      </c>
      <c r="I326" s="183">
        <f>ROUND(F326*Прил.10!$D$13,2)</f>
        <v>1833.12</v>
      </c>
      <c r="J326" s="183">
        <f t="shared" si="26"/>
        <v>366.62</v>
      </c>
    </row>
    <row r="327" spans="1:10" s="12" customFormat="1" ht="14.25" customHeight="1" outlineLevel="1" x14ac:dyDescent="0.2">
      <c r="A327" s="182">
        <v>294</v>
      </c>
      <c r="B327" s="173" t="s">
        <v>692</v>
      </c>
      <c r="C327" s="8" t="s">
        <v>693</v>
      </c>
      <c r="D327" s="2" t="s">
        <v>310</v>
      </c>
      <c r="E327" s="196">
        <v>5.7000000000000002E-3</v>
      </c>
      <c r="F327" s="129">
        <v>7826.9</v>
      </c>
      <c r="G327" s="26">
        <f t="shared" si="25"/>
        <v>44.61</v>
      </c>
      <c r="H327" s="134">
        <f t="shared" si="27"/>
        <v>8.657182165024835E-5</v>
      </c>
      <c r="I327" s="183">
        <f>ROUND(F327*Прил.10!$D$13,2)</f>
        <v>62928.28</v>
      </c>
      <c r="J327" s="183">
        <f t="shared" si="26"/>
        <v>358.69</v>
      </c>
    </row>
    <row r="328" spans="1:10" s="12" customFormat="1" ht="14.25" customHeight="1" outlineLevel="1" x14ac:dyDescent="0.2">
      <c r="A328" s="182">
        <v>295</v>
      </c>
      <c r="B328" s="173" t="s">
        <v>694</v>
      </c>
      <c r="C328" s="8" t="s">
        <v>695</v>
      </c>
      <c r="D328" s="2" t="s">
        <v>301</v>
      </c>
      <c r="E328" s="196">
        <v>1.2430000000000001</v>
      </c>
      <c r="F328" s="129">
        <v>35.53</v>
      </c>
      <c r="G328" s="26">
        <f t="shared" si="25"/>
        <v>44.16</v>
      </c>
      <c r="H328" s="134">
        <f t="shared" si="27"/>
        <v>8.5698534949001714E-5</v>
      </c>
      <c r="I328" s="183">
        <f>ROUND(F328*Прил.10!$D$13,2)</f>
        <v>285.66000000000003</v>
      </c>
      <c r="J328" s="183">
        <f t="shared" si="26"/>
        <v>355.08</v>
      </c>
    </row>
    <row r="329" spans="1:10" s="12" customFormat="1" ht="14.25" customHeight="1" outlineLevel="1" x14ac:dyDescent="0.2">
      <c r="A329" s="182">
        <v>296</v>
      </c>
      <c r="B329" s="173" t="s">
        <v>696</v>
      </c>
      <c r="C329" s="8" t="s">
        <v>697</v>
      </c>
      <c r="D329" s="2" t="s">
        <v>310</v>
      </c>
      <c r="E329" s="196">
        <v>3.3999999999999998E-3</v>
      </c>
      <c r="F329" s="129">
        <v>12650</v>
      </c>
      <c r="G329" s="26">
        <f t="shared" si="25"/>
        <v>43.01</v>
      </c>
      <c r="H329" s="134">
        <f t="shared" si="27"/>
        <v>8.3466802268038139E-5</v>
      </c>
      <c r="I329" s="183">
        <f>ROUND(F329*Прил.10!$D$13,2)</f>
        <v>101706</v>
      </c>
      <c r="J329" s="183">
        <f t="shared" si="26"/>
        <v>345.8</v>
      </c>
    </row>
    <row r="330" spans="1:10" s="12" customFormat="1" ht="14.25" customHeight="1" outlineLevel="1" x14ac:dyDescent="0.2">
      <c r="A330" s="182">
        <v>297</v>
      </c>
      <c r="B330" s="173" t="s">
        <v>698</v>
      </c>
      <c r="C330" s="8" t="s">
        <v>699</v>
      </c>
      <c r="D330" s="2" t="s">
        <v>315</v>
      </c>
      <c r="E330" s="196">
        <v>0.9</v>
      </c>
      <c r="F330" s="129">
        <v>46.61</v>
      </c>
      <c r="G330" s="26">
        <f t="shared" si="25"/>
        <v>41.95</v>
      </c>
      <c r="H330" s="134">
        <f t="shared" si="27"/>
        <v>8.1409726927323883E-5</v>
      </c>
      <c r="I330" s="183">
        <f>ROUND(F330*Прил.10!$D$13,2)</f>
        <v>374.74</v>
      </c>
      <c r="J330" s="183">
        <f t="shared" si="26"/>
        <v>337.27</v>
      </c>
    </row>
    <row r="331" spans="1:10" s="12" customFormat="1" ht="63.75" customHeight="1" outlineLevel="1" x14ac:dyDescent="0.2">
      <c r="A331" s="182">
        <v>298</v>
      </c>
      <c r="B331" s="173" t="s">
        <v>700</v>
      </c>
      <c r="C331" s="8" t="s">
        <v>701</v>
      </c>
      <c r="D331" s="2" t="s">
        <v>315</v>
      </c>
      <c r="E331" s="196">
        <v>1</v>
      </c>
      <c r="F331" s="129">
        <v>41.88</v>
      </c>
      <c r="G331" s="26">
        <f t="shared" si="25"/>
        <v>41.88</v>
      </c>
      <c r="H331" s="134">
        <f t="shared" si="27"/>
        <v>8.1273882329352179E-5</v>
      </c>
      <c r="I331" s="183">
        <f>ROUND(F331*Прил.10!$D$13,2)</f>
        <v>336.72</v>
      </c>
      <c r="J331" s="183">
        <f t="shared" si="26"/>
        <v>336.72</v>
      </c>
    </row>
    <row r="332" spans="1:10" s="12" customFormat="1" ht="25.5" customHeight="1" outlineLevel="1" x14ac:dyDescent="0.2">
      <c r="A332" s="182">
        <v>299</v>
      </c>
      <c r="B332" s="173" t="s">
        <v>702</v>
      </c>
      <c r="C332" s="8" t="s">
        <v>703</v>
      </c>
      <c r="D332" s="2" t="s">
        <v>310</v>
      </c>
      <c r="E332" s="196">
        <v>2.7000000000000001E-3</v>
      </c>
      <c r="F332" s="129">
        <v>15119</v>
      </c>
      <c r="G332" s="26">
        <f t="shared" si="25"/>
        <v>40.82</v>
      </c>
      <c r="H332" s="134">
        <f t="shared" si="27"/>
        <v>7.9216806988637923E-5</v>
      </c>
      <c r="I332" s="183">
        <f>ROUND(F332*Прил.10!$D$13,2)</f>
        <v>121556.76</v>
      </c>
      <c r="J332" s="183">
        <f t="shared" si="26"/>
        <v>328.2</v>
      </c>
    </row>
    <row r="333" spans="1:10" s="12" customFormat="1" ht="25.5" customHeight="1" outlineLevel="1" x14ac:dyDescent="0.2">
      <c r="A333" s="182">
        <v>300</v>
      </c>
      <c r="B333" s="173" t="s">
        <v>704</v>
      </c>
      <c r="C333" s="8" t="s">
        <v>705</v>
      </c>
      <c r="D333" s="2" t="s">
        <v>310</v>
      </c>
      <c r="E333" s="196">
        <v>3.3999999999999998E-3</v>
      </c>
      <c r="F333" s="129">
        <v>11978</v>
      </c>
      <c r="G333" s="26">
        <f t="shared" si="25"/>
        <v>40.729999999999997</v>
      </c>
      <c r="H333" s="134">
        <f t="shared" si="27"/>
        <v>7.904214964838859E-5</v>
      </c>
      <c r="I333" s="183">
        <f>ROUND(F333*Прил.10!$D$13,2)</f>
        <v>96303.12</v>
      </c>
      <c r="J333" s="183">
        <f t="shared" si="26"/>
        <v>327.43</v>
      </c>
    </row>
    <row r="334" spans="1:10" s="12" customFormat="1" ht="25.5" customHeight="1" outlineLevel="1" x14ac:dyDescent="0.2">
      <c r="A334" s="182">
        <v>301</v>
      </c>
      <c r="B334" s="173" t="s">
        <v>706</v>
      </c>
      <c r="C334" s="8" t="s">
        <v>707</v>
      </c>
      <c r="D334" s="2" t="s">
        <v>450</v>
      </c>
      <c r="E334" s="196">
        <v>0.02</v>
      </c>
      <c r="F334" s="129">
        <v>1983</v>
      </c>
      <c r="G334" s="26">
        <f t="shared" si="25"/>
        <v>39.659999999999997</v>
      </c>
      <c r="H334" s="134">
        <f t="shared" si="27"/>
        <v>7.6965667936535514E-5</v>
      </c>
      <c r="I334" s="183">
        <f>ROUND(F334*Прил.10!$D$13,2)</f>
        <v>15943.32</v>
      </c>
      <c r="J334" s="183">
        <f t="shared" si="26"/>
        <v>318.87</v>
      </c>
    </row>
    <row r="335" spans="1:10" s="12" customFormat="1" ht="14.25" customHeight="1" outlineLevel="1" x14ac:dyDescent="0.2">
      <c r="A335" s="182">
        <v>302</v>
      </c>
      <c r="B335" s="173" t="s">
        <v>708</v>
      </c>
      <c r="C335" s="8" t="s">
        <v>709</v>
      </c>
      <c r="D335" s="2" t="s">
        <v>310</v>
      </c>
      <c r="E335" s="196">
        <v>1.9E-3</v>
      </c>
      <c r="F335" s="129">
        <v>20406</v>
      </c>
      <c r="G335" s="26">
        <f t="shared" si="25"/>
        <v>38.770000000000003</v>
      </c>
      <c r="H335" s="134">
        <f t="shared" si="27"/>
        <v>7.523850090518109E-5</v>
      </c>
      <c r="I335" s="183">
        <f>ROUND(F335*Прил.10!$D$13,2)</f>
        <v>164064.24</v>
      </c>
      <c r="J335" s="183">
        <f t="shared" si="26"/>
        <v>311.72000000000003</v>
      </c>
    </row>
    <row r="336" spans="1:10" s="12" customFormat="1" ht="14.25" customHeight="1" outlineLevel="1" x14ac:dyDescent="0.2">
      <c r="A336" s="182">
        <v>303</v>
      </c>
      <c r="B336" s="173" t="s">
        <v>710</v>
      </c>
      <c r="C336" s="8" t="s">
        <v>711</v>
      </c>
      <c r="D336" s="2" t="s">
        <v>428</v>
      </c>
      <c r="E336" s="196">
        <v>5.3</v>
      </c>
      <c r="F336" s="129">
        <v>7.21</v>
      </c>
      <c r="G336" s="26">
        <f t="shared" si="25"/>
        <v>38.21</v>
      </c>
      <c r="H336" s="134">
        <f t="shared" si="27"/>
        <v>7.415174412140752E-5</v>
      </c>
      <c r="I336" s="183">
        <f>ROUND(F336*Прил.10!$D$13,2)</f>
        <v>57.97</v>
      </c>
      <c r="J336" s="183">
        <f t="shared" si="26"/>
        <v>307.24</v>
      </c>
    </row>
    <row r="337" spans="1:10" s="12" customFormat="1" ht="63.75" customHeight="1" outlineLevel="1" x14ac:dyDescent="0.2">
      <c r="A337" s="182">
        <v>304</v>
      </c>
      <c r="B337" s="173" t="s">
        <v>712</v>
      </c>
      <c r="C337" s="8" t="s">
        <v>713</v>
      </c>
      <c r="D337" s="2" t="s">
        <v>315</v>
      </c>
      <c r="E337" s="196">
        <v>1</v>
      </c>
      <c r="F337" s="129">
        <v>37.58</v>
      </c>
      <c r="G337" s="26">
        <f t="shared" si="25"/>
        <v>37.58</v>
      </c>
      <c r="H337" s="134">
        <f t="shared" si="27"/>
        <v>7.2929142739662245E-5</v>
      </c>
      <c r="I337" s="183">
        <f>ROUND(F337*Прил.10!$D$13,2)</f>
        <v>302.14</v>
      </c>
      <c r="J337" s="183">
        <f t="shared" si="26"/>
        <v>302.14</v>
      </c>
    </row>
    <row r="338" spans="1:10" s="12" customFormat="1" ht="25.5" customHeight="1" outlineLevel="1" x14ac:dyDescent="0.2">
      <c r="A338" s="182">
        <v>305</v>
      </c>
      <c r="B338" s="173" t="s">
        <v>714</v>
      </c>
      <c r="C338" s="8" t="s">
        <v>715</v>
      </c>
      <c r="D338" s="2" t="s">
        <v>310</v>
      </c>
      <c r="E338" s="196">
        <v>2.52E-2</v>
      </c>
      <c r="F338" s="129">
        <v>1487.6</v>
      </c>
      <c r="G338" s="26">
        <f t="shared" si="25"/>
        <v>37.49</v>
      </c>
      <c r="H338" s="134">
        <f t="shared" si="27"/>
        <v>7.2754485399412926E-5</v>
      </c>
      <c r="I338" s="183">
        <f>ROUND(F338*Прил.10!$D$13,2)</f>
        <v>11960.3</v>
      </c>
      <c r="J338" s="183">
        <f t="shared" si="26"/>
        <v>301.39999999999998</v>
      </c>
    </row>
    <row r="339" spans="1:10" s="12" customFormat="1" ht="38.25" customHeight="1" outlineLevel="1" x14ac:dyDescent="0.2">
      <c r="A339" s="182">
        <v>306</v>
      </c>
      <c r="B339" s="173" t="s">
        <v>716</v>
      </c>
      <c r="C339" s="8" t="s">
        <v>717</v>
      </c>
      <c r="D339" s="2" t="s">
        <v>310</v>
      </c>
      <c r="E339" s="196">
        <v>2.3E-3</v>
      </c>
      <c r="F339" s="129">
        <v>15323</v>
      </c>
      <c r="G339" s="26">
        <f t="shared" si="25"/>
        <v>35.24</v>
      </c>
      <c r="H339" s="134">
        <f t="shared" si="27"/>
        <v>6.8388051893179827E-5</v>
      </c>
      <c r="I339" s="183">
        <f>ROUND(F339*Прил.10!$D$13,2)</f>
        <v>123196.92</v>
      </c>
      <c r="J339" s="183">
        <f t="shared" si="26"/>
        <v>283.35000000000002</v>
      </c>
    </row>
    <row r="340" spans="1:10" s="12" customFormat="1" ht="25.5" customHeight="1" outlineLevel="1" x14ac:dyDescent="0.2">
      <c r="A340" s="182">
        <v>307</v>
      </c>
      <c r="B340" s="173" t="s">
        <v>718</v>
      </c>
      <c r="C340" s="8" t="s">
        <v>719</v>
      </c>
      <c r="D340" s="2" t="s">
        <v>428</v>
      </c>
      <c r="E340" s="196">
        <v>2.2999999999999998</v>
      </c>
      <c r="F340" s="129">
        <v>15.14</v>
      </c>
      <c r="G340" s="26">
        <f t="shared" si="25"/>
        <v>34.82</v>
      </c>
      <c r="H340" s="134">
        <f t="shared" si="27"/>
        <v>6.7572984305349639E-5</v>
      </c>
      <c r="I340" s="183">
        <f>ROUND(F340*Прил.10!$D$13,2)</f>
        <v>121.73</v>
      </c>
      <c r="J340" s="183">
        <f t="shared" si="26"/>
        <v>279.98</v>
      </c>
    </row>
    <row r="341" spans="1:10" s="12" customFormat="1" ht="63.75" customHeight="1" outlineLevel="1" x14ac:dyDescent="0.2">
      <c r="A341" s="182">
        <v>308</v>
      </c>
      <c r="B341" s="173" t="s">
        <v>720</v>
      </c>
      <c r="C341" s="8" t="s">
        <v>721</v>
      </c>
      <c r="D341" s="2" t="s">
        <v>315</v>
      </c>
      <c r="E341" s="196">
        <v>1</v>
      </c>
      <c r="F341" s="129">
        <v>34.78</v>
      </c>
      <c r="G341" s="26">
        <f t="shared" si="25"/>
        <v>34.78</v>
      </c>
      <c r="H341" s="134">
        <f t="shared" si="27"/>
        <v>6.7495358820794383E-5</v>
      </c>
      <c r="I341" s="183">
        <f>ROUND(F341*Прил.10!$D$13,2)</f>
        <v>279.63</v>
      </c>
      <c r="J341" s="183">
        <f t="shared" si="26"/>
        <v>279.63</v>
      </c>
    </row>
    <row r="342" spans="1:10" s="12" customFormat="1" ht="25.5" customHeight="1" outlineLevel="1" x14ac:dyDescent="0.2">
      <c r="A342" s="182">
        <v>309</v>
      </c>
      <c r="B342" s="173" t="s">
        <v>722</v>
      </c>
      <c r="C342" s="8" t="s">
        <v>723</v>
      </c>
      <c r="D342" s="2" t="s">
        <v>298</v>
      </c>
      <c r="E342" s="196">
        <v>5.1999999999999998E-2</v>
      </c>
      <c r="F342" s="129">
        <v>665</v>
      </c>
      <c r="G342" s="26">
        <f t="shared" si="25"/>
        <v>34.58</v>
      </c>
      <c r="H342" s="134">
        <f t="shared" si="27"/>
        <v>6.7107231398018104E-5</v>
      </c>
      <c r="I342" s="183">
        <f>ROUND(F342*Прил.10!$D$13,2)</f>
        <v>5346.6</v>
      </c>
      <c r="J342" s="183">
        <f t="shared" si="26"/>
        <v>278.02</v>
      </c>
    </row>
    <row r="343" spans="1:10" s="12" customFormat="1" ht="38.25" customHeight="1" outlineLevel="1" x14ac:dyDescent="0.2">
      <c r="A343" s="182">
        <v>310</v>
      </c>
      <c r="B343" s="173" t="s">
        <v>724</v>
      </c>
      <c r="C343" s="8" t="s">
        <v>725</v>
      </c>
      <c r="D343" s="2" t="s">
        <v>310</v>
      </c>
      <c r="E343" s="196">
        <v>5.7999999999999996E-3</v>
      </c>
      <c r="F343" s="129">
        <v>5763</v>
      </c>
      <c r="G343" s="26">
        <f t="shared" si="25"/>
        <v>33.43</v>
      </c>
      <c r="H343" s="134">
        <f t="shared" si="27"/>
        <v>6.4875498717054515E-5</v>
      </c>
      <c r="I343" s="183">
        <f>ROUND(F343*Прил.10!$D$13,2)</f>
        <v>46334.52</v>
      </c>
      <c r="J343" s="183">
        <f t="shared" si="26"/>
        <v>268.74</v>
      </c>
    </row>
    <row r="344" spans="1:10" s="12" customFormat="1" ht="14.25" customHeight="1" outlineLevel="1" x14ac:dyDescent="0.2">
      <c r="A344" s="182">
        <v>311</v>
      </c>
      <c r="B344" s="173" t="s">
        <v>726</v>
      </c>
      <c r="C344" s="8" t="s">
        <v>727</v>
      </c>
      <c r="D344" s="2" t="s">
        <v>310</v>
      </c>
      <c r="E344" s="196">
        <v>3.7000000000000002E-3</v>
      </c>
      <c r="F344" s="129">
        <v>8475</v>
      </c>
      <c r="G344" s="26">
        <f t="shared" si="25"/>
        <v>31.36</v>
      </c>
      <c r="H344" s="134">
        <f t="shared" si="27"/>
        <v>6.0858379891320067E-5</v>
      </c>
      <c r="I344" s="183">
        <f>ROUND(F344*Прил.10!$D$13,2)</f>
        <v>68139</v>
      </c>
      <c r="J344" s="183">
        <f t="shared" si="26"/>
        <v>252.11</v>
      </c>
    </row>
    <row r="345" spans="1:10" s="12" customFormat="1" ht="25.5" customHeight="1" outlineLevel="1" x14ac:dyDescent="0.2">
      <c r="A345" s="182">
        <v>312</v>
      </c>
      <c r="B345" s="173" t="s">
        <v>728</v>
      </c>
      <c r="C345" s="8" t="s">
        <v>729</v>
      </c>
      <c r="D345" s="2" t="s">
        <v>310</v>
      </c>
      <c r="E345" s="196">
        <v>2.2200000000000001E-2</v>
      </c>
      <c r="F345" s="129">
        <v>1383.1</v>
      </c>
      <c r="G345" s="26">
        <f t="shared" si="25"/>
        <v>30.7</v>
      </c>
      <c r="H345" s="134">
        <f t="shared" si="27"/>
        <v>5.9577559396158351E-5</v>
      </c>
      <c r="I345" s="183">
        <f>ROUND(F345*Прил.10!$D$13,2)</f>
        <v>11120.12</v>
      </c>
      <c r="J345" s="183">
        <f t="shared" si="26"/>
        <v>246.87</v>
      </c>
    </row>
    <row r="346" spans="1:10" s="12" customFormat="1" ht="14.25" customHeight="1" outlineLevel="1" x14ac:dyDescent="0.2">
      <c r="A346" s="182">
        <v>313</v>
      </c>
      <c r="B346" s="173" t="s">
        <v>730</v>
      </c>
      <c r="C346" s="8" t="s">
        <v>731</v>
      </c>
      <c r="D346" s="2" t="s">
        <v>732</v>
      </c>
      <c r="E346" s="196">
        <v>76</v>
      </c>
      <c r="F346" s="129">
        <v>0.4</v>
      </c>
      <c r="G346" s="26">
        <f t="shared" si="25"/>
        <v>30.4</v>
      </c>
      <c r="H346" s="134">
        <f t="shared" si="27"/>
        <v>5.8995368261993938E-5</v>
      </c>
      <c r="I346" s="183">
        <f>ROUND(F346*Прил.10!$D$13,2)</f>
        <v>3.22</v>
      </c>
      <c r="J346" s="183">
        <f t="shared" si="26"/>
        <v>244.72</v>
      </c>
    </row>
    <row r="347" spans="1:10" s="12" customFormat="1" ht="14.25" customHeight="1" outlineLevel="1" x14ac:dyDescent="0.2">
      <c r="A347" s="182">
        <v>314</v>
      </c>
      <c r="B347" s="173" t="s">
        <v>733</v>
      </c>
      <c r="C347" s="8" t="s">
        <v>734</v>
      </c>
      <c r="D347" s="2" t="s">
        <v>315</v>
      </c>
      <c r="E347" s="196">
        <v>4.6849999999999996</v>
      </c>
      <c r="F347" s="129">
        <v>6.38</v>
      </c>
      <c r="G347" s="26">
        <f t="shared" si="25"/>
        <v>29.89</v>
      </c>
      <c r="H347" s="134">
        <f t="shared" si="27"/>
        <v>5.8005643333914438E-5</v>
      </c>
      <c r="I347" s="183">
        <f>ROUND(F347*Прил.10!$D$13,2)</f>
        <v>51.3</v>
      </c>
      <c r="J347" s="183">
        <f t="shared" si="26"/>
        <v>240.34</v>
      </c>
    </row>
    <row r="348" spans="1:10" s="12" customFormat="1" ht="25.5" customHeight="1" outlineLevel="1" x14ac:dyDescent="0.2">
      <c r="A348" s="182">
        <v>315</v>
      </c>
      <c r="B348" s="173" t="s">
        <v>735</v>
      </c>
      <c r="C348" s="8" t="s">
        <v>736</v>
      </c>
      <c r="D348" s="2" t="s">
        <v>301</v>
      </c>
      <c r="E348" s="196">
        <v>0.35</v>
      </c>
      <c r="F348" s="129">
        <v>84.25</v>
      </c>
      <c r="G348" s="26">
        <f t="shared" si="25"/>
        <v>29.49</v>
      </c>
      <c r="H348" s="134">
        <f t="shared" si="27"/>
        <v>5.7229388488361886E-5</v>
      </c>
      <c r="I348" s="183">
        <f>ROUND(F348*Прил.10!$D$13,2)</f>
        <v>677.37</v>
      </c>
      <c r="J348" s="183">
        <f t="shared" si="26"/>
        <v>237.08</v>
      </c>
    </row>
    <row r="349" spans="1:10" s="12" customFormat="1" ht="14.25" customHeight="1" outlineLevel="1" x14ac:dyDescent="0.2">
      <c r="A349" s="182">
        <v>316</v>
      </c>
      <c r="B349" s="173" t="s">
        <v>737</v>
      </c>
      <c r="C349" s="8" t="s">
        <v>738</v>
      </c>
      <c r="D349" s="2" t="s">
        <v>310</v>
      </c>
      <c r="E349" s="196">
        <v>5.8999999999999999E-3</v>
      </c>
      <c r="F349" s="129">
        <v>4920</v>
      </c>
      <c r="G349" s="26">
        <f t="shared" si="25"/>
        <v>29.03</v>
      </c>
      <c r="H349" s="134">
        <f t="shared" si="27"/>
        <v>5.6336695415976456E-5</v>
      </c>
      <c r="I349" s="183">
        <f>ROUND(F349*Прил.10!$D$13,2)</f>
        <v>39556.800000000003</v>
      </c>
      <c r="J349" s="183">
        <f t="shared" si="26"/>
        <v>233.39</v>
      </c>
    </row>
    <row r="350" spans="1:10" s="12" customFormat="1" ht="63.75" customHeight="1" outlineLevel="1" x14ac:dyDescent="0.2">
      <c r="A350" s="182">
        <v>317</v>
      </c>
      <c r="B350" s="173" t="s">
        <v>739</v>
      </c>
      <c r="C350" s="8" t="s">
        <v>740</v>
      </c>
      <c r="D350" s="2" t="s">
        <v>315</v>
      </c>
      <c r="E350" s="196">
        <v>0.6</v>
      </c>
      <c r="F350" s="129">
        <v>47.27</v>
      </c>
      <c r="G350" s="26">
        <f t="shared" si="25"/>
        <v>28.36</v>
      </c>
      <c r="H350" s="134">
        <f t="shared" si="27"/>
        <v>5.5036468549675926E-5</v>
      </c>
      <c r="I350" s="183">
        <f>ROUND(F350*Прил.10!$D$13,2)</f>
        <v>380.05</v>
      </c>
      <c r="J350" s="183">
        <f t="shared" si="26"/>
        <v>228.03</v>
      </c>
    </row>
    <row r="351" spans="1:10" s="12" customFormat="1" ht="14.25" customHeight="1" outlineLevel="1" x14ac:dyDescent="0.2">
      <c r="A351" s="182">
        <v>318</v>
      </c>
      <c r="B351" s="173" t="s">
        <v>741</v>
      </c>
      <c r="C351" s="8" t="s">
        <v>742</v>
      </c>
      <c r="D351" s="2" t="s">
        <v>428</v>
      </c>
      <c r="E351" s="196">
        <v>0.99</v>
      </c>
      <c r="F351" s="129">
        <v>28.26</v>
      </c>
      <c r="G351" s="26">
        <f t="shared" si="25"/>
        <v>27.98</v>
      </c>
      <c r="H351" s="134">
        <f t="shared" si="27"/>
        <v>5.4299026446401001E-5</v>
      </c>
      <c r="I351" s="183">
        <f>ROUND(F351*Прил.10!$D$13,2)</f>
        <v>227.21</v>
      </c>
      <c r="J351" s="183">
        <f t="shared" si="26"/>
        <v>224.94</v>
      </c>
    </row>
    <row r="352" spans="1:10" s="12" customFormat="1" ht="25.5" customHeight="1" outlineLevel="1" x14ac:dyDescent="0.2">
      <c r="A352" s="182">
        <v>319</v>
      </c>
      <c r="B352" s="173" t="s">
        <v>743</v>
      </c>
      <c r="C352" s="8" t="s">
        <v>744</v>
      </c>
      <c r="D352" s="2" t="s">
        <v>310</v>
      </c>
      <c r="E352" s="196">
        <v>4.7999999999999996E-3</v>
      </c>
      <c r="F352" s="129">
        <v>5500</v>
      </c>
      <c r="G352" s="26">
        <f t="shared" si="25"/>
        <v>26.4</v>
      </c>
      <c r="H352" s="134">
        <f t="shared" si="27"/>
        <v>5.1232819806468418E-5</v>
      </c>
      <c r="I352" s="183">
        <f>ROUND(F352*Прил.10!$D$13,2)</f>
        <v>44220</v>
      </c>
      <c r="J352" s="183">
        <f t="shared" si="26"/>
        <v>212.26</v>
      </c>
    </row>
    <row r="353" spans="1:10" s="12" customFormat="1" ht="38.25" customHeight="1" outlineLevel="1" x14ac:dyDescent="0.2">
      <c r="A353" s="182">
        <v>320</v>
      </c>
      <c r="B353" s="173" t="s">
        <v>745</v>
      </c>
      <c r="C353" s="8" t="s">
        <v>746</v>
      </c>
      <c r="D353" s="2" t="s">
        <v>298</v>
      </c>
      <c r="E353" s="196">
        <v>2.2499999999999999E-2</v>
      </c>
      <c r="F353" s="129">
        <v>1155</v>
      </c>
      <c r="G353" s="26">
        <f t="shared" si="25"/>
        <v>25.99</v>
      </c>
      <c r="H353" s="134">
        <f t="shared" si="27"/>
        <v>5.0437158589777051E-5</v>
      </c>
      <c r="I353" s="183">
        <f>ROUND(F353*Прил.10!$D$13,2)</f>
        <v>9286.2000000000007</v>
      </c>
      <c r="J353" s="183">
        <f t="shared" si="26"/>
        <v>208.94</v>
      </c>
    </row>
    <row r="354" spans="1:10" s="12" customFormat="1" ht="14.25" customHeight="1" outlineLevel="1" x14ac:dyDescent="0.2">
      <c r="A354" s="182">
        <v>321</v>
      </c>
      <c r="B354" s="173" t="s">
        <v>747</v>
      </c>
      <c r="C354" s="8" t="s">
        <v>748</v>
      </c>
      <c r="D354" s="2" t="s">
        <v>315</v>
      </c>
      <c r="E354" s="196">
        <v>8</v>
      </c>
      <c r="F354" s="129">
        <v>3.2</v>
      </c>
      <c r="G354" s="26">
        <f t="shared" si="25"/>
        <v>25.6</v>
      </c>
      <c r="H354" s="134">
        <f t="shared" si="27"/>
        <v>4.9680310115363319E-5</v>
      </c>
      <c r="I354" s="183">
        <f>ROUND(F354*Прил.10!$D$13,2)</f>
        <v>25.73</v>
      </c>
      <c r="J354" s="183">
        <f t="shared" si="26"/>
        <v>205.84</v>
      </c>
    </row>
    <row r="355" spans="1:10" s="12" customFormat="1" ht="14.25" customHeight="1" outlineLevel="1" x14ac:dyDescent="0.2">
      <c r="A355" s="182">
        <v>322</v>
      </c>
      <c r="B355" s="173" t="s">
        <v>749</v>
      </c>
      <c r="C355" s="8" t="s">
        <v>750</v>
      </c>
      <c r="D355" s="2" t="s">
        <v>301</v>
      </c>
      <c r="E355" s="196">
        <v>2.3359000000000001</v>
      </c>
      <c r="F355" s="129">
        <v>10.199999999999999</v>
      </c>
      <c r="G355" s="26">
        <f t="shared" si="25"/>
        <v>23.83</v>
      </c>
      <c r="H355" s="134">
        <f t="shared" si="27"/>
        <v>4.6245382423793271E-5</v>
      </c>
      <c r="I355" s="183">
        <f>ROUND(F355*Прил.10!$D$13,2)</f>
        <v>82.01</v>
      </c>
      <c r="J355" s="183">
        <f t="shared" si="26"/>
        <v>191.57</v>
      </c>
    </row>
    <row r="356" spans="1:10" s="12" customFormat="1" ht="38.25" customHeight="1" outlineLevel="1" x14ac:dyDescent="0.2">
      <c r="A356" s="182">
        <v>323</v>
      </c>
      <c r="B356" s="173" t="s">
        <v>751</v>
      </c>
      <c r="C356" s="8" t="s">
        <v>752</v>
      </c>
      <c r="D356" s="2" t="s">
        <v>406</v>
      </c>
      <c r="E356" s="196">
        <v>0.89100000000000001</v>
      </c>
      <c r="F356" s="129">
        <v>26.41</v>
      </c>
      <c r="G356" s="26">
        <f t="shared" si="25"/>
        <v>23.53</v>
      </c>
      <c r="H356" s="134">
        <f t="shared" si="27"/>
        <v>4.5663191289628865E-5</v>
      </c>
      <c r="I356" s="183">
        <f>ROUND(F356*Прил.10!$D$13,2)</f>
        <v>212.34</v>
      </c>
      <c r="J356" s="183">
        <f t="shared" si="26"/>
        <v>189.19</v>
      </c>
    </row>
    <row r="357" spans="1:10" s="12" customFormat="1" ht="14.25" customHeight="1" outlineLevel="1" x14ac:dyDescent="0.2">
      <c r="A357" s="182">
        <v>324</v>
      </c>
      <c r="B357" s="173" t="s">
        <v>753</v>
      </c>
      <c r="C357" s="8" t="s">
        <v>754</v>
      </c>
      <c r="D357" s="2" t="s">
        <v>428</v>
      </c>
      <c r="E357" s="196">
        <v>3.6463999999999999</v>
      </c>
      <c r="F357" s="129">
        <v>6.09</v>
      </c>
      <c r="G357" s="26">
        <f t="shared" si="25"/>
        <v>22.21</v>
      </c>
      <c r="H357" s="134">
        <f t="shared" si="27"/>
        <v>4.3101550299305445E-5</v>
      </c>
      <c r="I357" s="183">
        <f>ROUND(F357*Прил.10!$D$13,2)</f>
        <v>48.96</v>
      </c>
      <c r="J357" s="183">
        <f t="shared" si="26"/>
        <v>178.53</v>
      </c>
    </row>
    <row r="358" spans="1:10" s="12" customFormat="1" ht="38.25" customHeight="1" outlineLevel="1" x14ac:dyDescent="0.2">
      <c r="A358" s="182">
        <v>325</v>
      </c>
      <c r="B358" s="173" t="s">
        <v>755</v>
      </c>
      <c r="C358" s="8" t="s">
        <v>756</v>
      </c>
      <c r="D358" s="2" t="s">
        <v>310</v>
      </c>
      <c r="E358" s="196">
        <v>4.1000000000000003E-3</v>
      </c>
      <c r="F358" s="129">
        <v>5325</v>
      </c>
      <c r="G358" s="26">
        <f t="shared" si="25"/>
        <v>21.83</v>
      </c>
      <c r="H358" s="134">
        <f t="shared" si="27"/>
        <v>4.2364108196030514E-5</v>
      </c>
      <c r="I358" s="183">
        <f>ROUND(F358*Прил.10!$D$13,2)</f>
        <v>42813</v>
      </c>
      <c r="J358" s="183">
        <f t="shared" si="26"/>
        <v>175.53</v>
      </c>
    </row>
    <row r="359" spans="1:10" s="12" customFormat="1" ht="25.5" customHeight="1" outlineLevel="1" x14ac:dyDescent="0.2">
      <c r="A359" s="182">
        <v>326</v>
      </c>
      <c r="B359" s="173" t="s">
        <v>757</v>
      </c>
      <c r="C359" s="8" t="s">
        <v>758</v>
      </c>
      <c r="D359" s="2" t="s">
        <v>310</v>
      </c>
      <c r="E359" s="196">
        <v>2.2000000000000001E-3</v>
      </c>
      <c r="F359" s="129">
        <v>9680</v>
      </c>
      <c r="G359" s="26">
        <f t="shared" si="25"/>
        <v>21.3</v>
      </c>
      <c r="H359" s="134">
        <f t="shared" si="27"/>
        <v>4.1335570525673386E-5</v>
      </c>
      <c r="I359" s="183">
        <f>ROUND(F359*Прил.10!$D$13,2)</f>
        <v>77827.199999999997</v>
      </c>
      <c r="J359" s="183">
        <f t="shared" si="26"/>
        <v>171.22</v>
      </c>
    </row>
    <row r="360" spans="1:10" s="12" customFormat="1" ht="25.5" customHeight="1" outlineLevel="1" x14ac:dyDescent="0.2">
      <c r="A360" s="182">
        <v>327</v>
      </c>
      <c r="B360" s="173" t="s">
        <v>759</v>
      </c>
      <c r="C360" s="8" t="s">
        <v>760</v>
      </c>
      <c r="D360" s="2" t="s">
        <v>761</v>
      </c>
      <c r="E360" s="196">
        <v>8.0500000000000002E-2</v>
      </c>
      <c r="F360" s="129">
        <v>253.8</v>
      </c>
      <c r="G360" s="26">
        <f t="shared" si="25"/>
        <v>20.43</v>
      </c>
      <c r="H360" s="134">
        <f t="shared" si="27"/>
        <v>3.9647216236596583E-5</v>
      </c>
      <c r="I360" s="183">
        <f>ROUND(F360*Прил.10!$D$13,2)</f>
        <v>2040.55</v>
      </c>
      <c r="J360" s="183">
        <f t="shared" si="26"/>
        <v>164.26</v>
      </c>
    </row>
    <row r="361" spans="1:10" s="12" customFormat="1" ht="25.5" customHeight="1" outlineLevel="1" x14ac:dyDescent="0.2">
      <c r="A361" s="182">
        <v>328</v>
      </c>
      <c r="B361" s="173" t="s">
        <v>762</v>
      </c>
      <c r="C361" s="8" t="s">
        <v>763</v>
      </c>
      <c r="D361" s="2" t="s">
        <v>298</v>
      </c>
      <c r="E361" s="196">
        <v>1.83E-2</v>
      </c>
      <c r="F361" s="129">
        <v>1100</v>
      </c>
      <c r="G361" s="26">
        <f t="shared" si="25"/>
        <v>20.13</v>
      </c>
      <c r="H361" s="134">
        <f t="shared" si="27"/>
        <v>3.906502510243217E-5</v>
      </c>
      <c r="I361" s="183">
        <f>ROUND(F361*Прил.10!$D$13,2)</f>
        <v>8844</v>
      </c>
      <c r="J361" s="183">
        <f t="shared" si="26"/>
        <v>161.85</v>
      </c>
    </row>
    <row r="362" spans="1:10" s="12" customFormat="1" ht="14.25" customHeight="1" outlineLevel="1" x14ac:dyDescent="0.2">
      <c r="A362" s="182">
        <v>329</v>
      </c>
      <c r="B362" s="173" t="s">
        <v>764</v>
      </c>
      <c r="C362" s="8" t="s">
        <v>765</v>
      </c>
      <c r="D362" s="2" t="s">
        <v>428</v>
      </c>
      <c r="E362" s="196">
        <v>0.60399999999999998</v>
      </c>
      <c r="F362" s="129">
        <v>32.6</v>
      </c>
      <c r="G362" s="26">
        <f t="shared" si="25"/>
        <v>19.690000000000001</v>
      </c>
      <c r="H362" s="134">
        <f t="shared" si="27"/>
        <v>3.8211144772324368E-5</v>
      </c>
      <c r="I362" s="183">
        <f>ROUND(F362*Прил.10!$D$13,2)</f>
        <v>262.10000000000002</v>
      </c>
      <c r="J362" s="183">
        <f t="shared" si="26"/>
        <v>158.31</v>
      </c>
    </row>
    <row r="363" spans="1:10" s="12" customFormat="1" ht="14.25" customHeight="1" outlineLevel="1" x14ac:dyDescent="0.2">
      <c r="A363" s="182">
        <v>330</v>
      </c>
      <c r="B363" s="173" t="s">
        <v>766</v>
      </c>
      <c r="C363" s="8" t="s">
        <v>767</v>
      </c>
      <c r="D363" s="2" t="s">
        <v>310</v>
      </c>
      <c r="E363" s="196">
        <v>2E-3</v>
      </c>
      <c r="F363" s="129">
        <v>9420</v>
      </c>
      <c r="G363" s="26">
        <f t="shared" si="25"/>
        <v>18.84</v>
      </c>
      <c r="H363" s="134">
        <f t="shared" si="27"/>
        <v>3.6561603225525193E-5</v>
      </c>
      <c r="I363" s="183">
        <f>ROUND(F363*Прил.10!$D$13,2)</f>
        <v>75736.800000000003</v>
      </c>
      <c r="J363" s="183">
        <f t="shared" si="26"/>
        <v>151.47</v>
      </c>
    </row>
    <row r="364" spans="1:10" s="12" customFormat="1" ht="14.25" customHeight="1" outlineLevel="1" x14ac:dyDescent="0.2">
      <c r="A364" s="182">
        <v>331</v>
      </c>
      <c r="B364" s="173" t="s">
        <v>768</v>
      </c>
      <c r="C364" s="8" t="s">
        <v>769</v>
      </c>
      <c r="D364" s="2" t="s">
        <v>310</v>
      </c>
      <c r="E364" s="196">
        <v>1.1999999999999999E-3</v>
      </c>
      <c r="F364" s="129">
        <v>15620</v>
      </c>
      <c r="G364" s="26">
        <f t="shared" si="25"/>
        <v>18.739999999999998</v>
      </c>
      <c r="H364" s="134">
        <f t="shared" si="27"/>
        <v>3.6367539514137053E-5</v>
      </c>
      <c r="I364" s="183">
        <f>ROUND(F364*Прил.10!$D$13,2)</f>
        <v>125584.8</v>
      </c>
      <c r="J364" s="183">
        <f t="shared" si="26"/>
        <v>150.69999999999999</v>
      </c>
    </row>
    <row r="365" spans="1:10" s="12" customFormat="1" ht="14.25" customHeight="1" outlineLevel="1" x14ac:dyDescent="0.2">
      <c r="A365" s="182">
        <v>332</v>
      </c>
      <c r="B365" s="173" t="s">
        <v>770</v>
      </c>
      <c r="C365" s="8" t="s">
        <v>771</v>
      </c>
      <c r="D365" s="2" t="s">
        <v>346</v>
      </c>
      <c r="E365" s="196">
        <v>0.28889999999999999</v>
      </c>
      <c r="F365" s="129">
        <v>64.099999999999994</v>
      </c>
      <c r="G365" s="26">
        <f t="shared" si="25"/>
        <v>18.52</v>
      </c>
      <c r="H365" s="134">
        <f t="shared" si="27"/>
        <v>3.5940599349083152E-5</v>
      </c>
      <c r="I365" s="183">
        <f>ROUND(F365*Прил.10!$D$13,2)</f>
        <v>515.36</v>
      </c>
      <c r="J365" s="183">
        <f t="shared" si="26"/>
        <v>148.88999999999999</v>
      </c>
    </row>
    <row r="366" spans="1:10" s="12" customFormat="1" ht="25.5" customHeight="1" outlineLevel="1" x14ac:dyDescent="0.2">
      <c r="A366" s="182">
        <v>333</v>
      </c>
      <c r="B366" s="173" t="s">
        <v>772</v>
      </c>
      <c r="C366" s="8" t="s">
        <v>773</v>
      </c>
      <c r="D366" s="2" t="s">
        <v>310</v>
      </c>
      <c r="E366" s="196">
        <v>4.1000000000000003E-3</v>
      </c>
      <c r="F366" s="129">
        <v>4455.2</v>
      </c>
      <c r="G366" s="26">
        <f t="shared" si="25"/>
        <v>18.27</v>
      </c>
      <c r="H366" s="134">
        <f t="shared" si="27"/>
        <v>3.5455440070612802E-5</v>
      </c>
      <c r="I366" s="183">
        <f>ROUND(F366*Прил.10!$D$13,2)</f>
        <v>35819.81</v>
      </c>
      <c r="J366" s="183">
        <f t="shared" si="26"/>
        <v>146.86000000000001</v>
      </c>
    </row>
    <row r="367" spans="1:10" s="12" customFormat="1" ht="14.25" customHeight="1" outlineLevel="1" x14ac:dyDescent="0.2">
      <c r="A367" s="182">
        <v>334</v>
      </c>
      <c r="B367" s="173" t="s">
        <v>774</v>
      </c>
      <c r="C367" s="8" t="s">
        <v>775</v>
      </c>
      <c r="D367" s="2" t="s">
        <v>298</v>
      </c>
      <c r="E367" s="196">
        <v>0.47260000000000002</v>
      </c>
      <c r="F367" s="129">
        <v>38.51</v>
      </c>
      <c r="G367" s="26">
        <f t="shared" si="25"/>
        <v>18.2</v>
      </c>
      <c r="H367" s="134">
        <f t="shared" si="27"/>
        <v>3.5319595472641111E-5</v>
      </c>
      <c r="I367" s="183">
        <f>ROUND(F367*Прил.10!$D$13,2)</f>
        <v>309.62</v>
      </c>
      <c r="J367" s="183">
        <f t="shared" si="26"/>
        <v>146.33000000000001</v>
      </c>
    </row>
    <row r="368" spans="1:10" s="12" customFormat="1" ht="38.25" customHeight="1" outlineLevel="1" x14ac:dyDescent="0.2">
      <c r="A368" s="182">
        <v>335</v>
      </c>
      <c r="B368" s="173" t="s">
        <v>776</v>
      </c>
      <c r="C368" s="8" t="s">
        <v>777</v>
      </c>
      <c r="D368" s="2" t="s">
        <v>310</v>
      </c>
      <c r="E368" s="196">
        <v>5.1199999999999998E-4</v>
      </c>
      <c r="F368" s="129">
        <v>35011</v>
      </c>
      <c r="G368" s="26">
        <f t="shared" si="25"/>
        <v>17.93</v>
      </c>
      <c r="H368" s="134">
        <f t="shared" si="27"/>
        <v>3.4795623451893133E-5</v>
      </c>
      <c r="I368" s="183">
        <f>ROUND(F368*Прил.10!$D$13,2)</f>
        <v>281488.44</v>
      </c>
      <c r="J368" s="183">
        <f t="shared" si="26"/>
        <v>144.12</v>
      </c>
    </row>
    <row r="369" spans="1:10" s="12" customFormat="1" ht="25.5" customHeight="1" outlineLevel="1" x14ac:dyDescent="0.2">
      <c r="A369" s="182">
        <v>336</v>
      </c>
      <c r="B369" s="173" t="s">
        <v>269</v>
      </c>
      <c r="C369" s="8" t="s">
        <v>778</v>
      </c>
      <c r="D369" s="2" t="s">
        <v>298</v>
      </c>
      <c r="E369" s="196">
        <v>1.6319999999999999</v>
      </c>
      <c r="F369" s="129">
        <v>10.83</v>
      </c>
      <c r="G369" s="26">
        <f t="shared" si="25"/>
        <v>17.670000000000002</v>
      </c>
      <c r="H369" s="134">
        <f t="shared" si="27"/>
        <v>3.4291057802283983E-5</v>
      </c>
      <c r="I369" s="183">
        <f>ROUND(F369*Прил.10!$D$13,2)</f>
        <v>87.07</v>
      </c>
      <c r="J369" s="183">
        <f t="shared" si="26"/>
        <v>142.1</v>
      </c>
    </row>
    <row r="370" spans="1:10" s="12" customFormat="1" ht="14.25" customHeight="1" outlineLevel="1" x14ac:dyDescent="0.2">
      <c r="A370" s="182">
        <v>337</v>
      </c>
      <c r="B370" s="173" t="s">
        <v>779</v>
      </c>
      <c r="C370" s="8" t="s">
        <v>780</v>
      </c>
      <c r="D370" s="2" t="s">
        <v>310</v>
      </c>
      <c r="E370" s="196">
        <v>1.6999999999999999E-3</v>
      </c>
      <c r="F370" s="129">
        <v>10362</v>
      </c>
      <c r="G370" s="26">
        <f t="shared" si="25"/>
        <v>17.62</v>
      </c>
      <c r="H370" s="134">
        <f t="shared" si="27"/>
        <v>3.4194025946589913E-5</v>
      </c>
      <c r="I370" s="183">
        <f>ROUND(F370*Прил.10!$D$13,2)</f>
        <v>83310.48</v>
      </c>
      <c r="J370" s="183">
        <f t="shared" si="26"/>
        <v>141.63</v>
      </c>
    </row>
    <row r="371" spans="1:10" s="12" customFormat="1" ht="25.5" customHeight="1" outlineLevel="1" x14ac:dyDescent="0.2">
      <c r="A371" s="182">
        <v>338</v>
      </c>
      <c r="B371" s="173" t="s">
        <v>781</v>
      </c>
      <c r="C371" s="8" t="s">
        <v>782</v>
      </c>
      <c r="D371" s="2" t="s">
        <v>310</v>
      </c>
      <c r="E371" s="196">
        <v>1.5E-3</v>
      </c>
      <c r="F371" s="129">
        <v>11447.45</v>
      </c>
      <c r="G371" s="26">
        <f t="shared" ref="G371:G434" si="28">ROUND(E371*F371,2)</f>
        <v>17.170000000000002</v>
      </c>
      <c r="H371" s="134">
        <f t="shared" si="27"/>
        <v>3.3320739245343291E-5</v>
      </c>
      <c r="I371" s="183">
        <f>ROUND(F371*Прил.10!$D$13,2)</f>
        <v>92037.5</v>
      </c>
      <c r="J371" s="183">
        <f t="shared" ref="J371:J434" si="29">ROUND(I371*E371,2)</f>
        <v>138.06</v>
      </c>
    </row>
    <row r="372" spans="1:10" s="12" customFormat="1" ht="14.25" customHeight="1" outlineLevel="1" x14ac:dyDescent="0.2">
      <c r="A372" s="182">
        <v>339</v>
      </c>
      <c r="B372" s="173" t="s">
        <v>783</v>
      </c>
      <c r="C372" s="8" t="s">
        <v>784</v>
      </c>
      <c r="D372" s="2" t="s">
        <v>428</v>
      </c>
      <c r="E372" s="196">
        <v>1</v>
      </c>
      <c r="F372" s="129">
        <v>16.66</v>
      </c>
      <c r="G372" s="26">
        <f t="shared" si="28"/>
        <v>16.66</v>
      </c>
      <c r="H372" s="134">
        <f t="shared" si="27"/>
        <v>3.2331014317263784E-5</v>
      </c>
      <c r="I372" s="183">
        <f>ROUND(F372*Прил.10!$D$13,2)</f>
        <v>133.94999999999999</v>
      </c>
      <c r="J372" s="183">
        <f t="shared" si="29"/>
        <v>133.94999999999999</v>
      </c>
    </row>
    <row r="373" spans="1:10" s="12" customFormat="1" ht="25.5" customHeight="1" outlineLevel="1" x14ac:dyDescent="0.2">
      <c r="A373" s="182">
        <v>340</v>
      </c>
      <c r="B373" s="173" t="s">
        <v>785</v>
      </c>
      <c r="C373" s="8" t="s">
        <v>786</v>
      </c>
      <c r="D373" s="2" t="s">
        <v>310</v>
      </c>
      <c r="E373" s="196">
        <v>2E-3</v>
      </c>
      <c r="F373" s="129">
        <v>8136</v>
      </c>
      <c r="G373" s="26">
        <f t="shared" si="28"/>
        <v>16.27</v>
      </c>
      <c r="H373" s="134">
        <f t="shared" si="27"/>
        <v>3.1574165842850045E-5</v>
      </c>
      <c r="I373" s="183">
        <f>ROUND(F373*Прил.10!$D$13,2)</f>
        <v>65413.440000000002</v>
      </c>
      <c r="J373" s="183">
        <f t="shared" si="29"/>
        <v>130.83000000000001</v>
      </c>
    </row>
    <row r="374" spans="1:10" s="12" customFormat="1" ht="14.25" customHeight="1" outlineLevel="1" x14ac:dyDescent="0.2">
      <c r="A374" s="182">
        <v>341</v>
      </c>
      <c r="B374" s="173" t="s">
        <v>787</v>
      </c>
      <c r="C374" s="8" t="s">
        <v>788</v>
      </c>
      <c r="D374" s="2" t="s">
        <v>428</v>
      </c>
      <c r="E374" s="196">
        <v>1.8</v>
      </c>
      <c r="F374" s="129">
        <v>9.0399999999999991</v>
      </c>
      <c r="G374" s="26">
        <f t="shared" si="28"/>
        <v>16.27</v>
      </c>
      <c r="H374" s="134">
        <f t="shared" si="27"/>
        <v>3.1574165842850045E-5</v>
      </c>
      <c r="I374" s="183">
        <f>ROUND(F374*Прил.10!$D$13,2)</f>
        <v>72.680000000000007</v>
      </c>
      <c r="J374" s="183">
        <f t="shared" si="29"/>
        <v>130.82</v>
      </c>
    </row>
    <row r="375" spans="1:10" s="12" customFormat="1" ht="14.25" customHeight="1" outlineLevel="1" x14ac:dyDescent="0.2">
      <c r="A375" s="182">
        <v>342</v>
      </c>
      <c r="B375" s="173" t="s">
        <v>789</v>
      </c>
      <c r="C375" s="8" t="s">
        <v>790</v>
      </c>
      <c r="D375" s="2" t="s">
        <v>310</v>
      </c>
      <c r="E375" s="196">
        <v>8.9999999999999998E-4</v>
      </c>
      <c r="F375" s="129">
        <v>17796.96</v>
      </c>
      <c r="G375" s="26">
        <f t="shared" si="28"/>
        <v>16.02</v>
      </c>
      <c r="H375" s="134">
        <f t="shared" si="27"/>
        <v>3.1089006564379703E-5</v>
      </c>
      <c r="I375" s="183">
        <f>ROUND(F375*Прил.10!$D$13,2)</f>
        <v>143087.56</v>
      </c>
      <c r="J375" s="183">
        <f t="shared" si="29"/>
        <v>128.78</v>
      </c>
    </row>
    <row r="376" spans="1:10" s="12" customFormat="1" ht="14.25" customHeight="1" outlineLevel="1" x14ac:dyDescent="0.2">
      <c r="A376" s="182">
        <v>343</v>
      </c>
      <c r="B376" s="173" t="s">
        <v>791</v>
      </c>
      <c r="C376" s="8" t="s">
        <v>792</v>
      </c>
      <c r="D376" s="2" t="s">
        <v>793</v>
      </c>
      <c r="E376" s="196">
        <v>0.13350000000000001</v>
      </c>
      <c r="F376" s="129">
        <v>120</v>
      </c>
      <c r="G376" s="26">
        <f t="shared" si="28"/>
        <v>16.02</v>
      </c>
      <c r="H376" s="134">
        <f t="shared" si="27"/>
        <v>3.1089006564379703E-5</v>
      </c>
      <c r="I376" s="183">
        <f>ROUND(F376*Прил.10!$D$13,2)</f>
        <v>964.8</v>
      </c>
      <c r="J376" s="183">
        <f t="shared" si="29"/>
        <v>128.80000000000001</v>
      </c>
    </row>
    <row r="377" spans="1:10" s="12" customFormat="1" ht="38.25" customHeight="1" outlineLevel="1" x14ac:dyDescent="0.2">
      <c r="A377" s="182">
        <v>344</v>
      </c>
      <c r="B377" s="173" t="s">
        <v>794</v>
      </c>
      <c r="C377" s="8" t="s">
        <v>795</v>
      </c>
      <c r="D377" s="2" t="s">
        <v>310</v>
      </c>
      <c r="E377" s="196">
        <v>6.9999999999999999E-4</v>
      </c>
      <c r="F377" s="129">
        <v>22558</v>
      </c>
      <c r="G377" s="26">
        <f t="shared" si="28"/>
        <v>15.79</v>
      </c>
      <c r="H377" s="134">
        <f t="shared" si="27"/>
        <v>3.0642660028186981E-5</v>
      </c>
      <c r="I377" s="183">
        <f>ROUND(F377*Прил.10!$D$13,2)</f>
        <v>181366.32</v>
      </c>
      <c r="J377" s="183">
        <f t="shared" si="29"/>
        <v>126.96</v>
      </c>
    </row>
    <row r="378" spans="1:10" s="12" customFormat="1" ht="38.25" customHeight="1" outlineLevel="1" x14ac:dyDescent="0.2">
      <c r="A378" s="182">
        <v>345</v>
      </c>
      <c r="B378" s="173" t="s">
        <v>796</v>
      </c>
      <c r="C378" s="8" t="s">
        <v>797</v>
      </c>
      <c r="D378" s="2" t="s">
        <v>428</v>
      </c>
      <c r="E378" s="196">
        <v>0.48060000000000003</v>
      </c>
      <c r="F378" s="129">
        <v>30.4</v>
      </c>
      <c r="G378" s="26">
        <f t="shared" si="28"/>
        <v>14.61</v>
      </c>
      <c r="H378" s="134">
        <f t="shared" si="27"/>
        <v>2.8352708233806954E-5</v>
      </c>
      <c r="I378" s="183">
        <f>ROUND(F378*Прил.10!$D$13,2)</f>
        <v>244.42</v>
      </c>
      <c r="J378" s="183">
        <f t="shared" si="29"/>
        <v>117.47</v>
      </c>
    </row>
    <row r="379" spans="1:10" s="12" customFormat="1" ht="38.25" customHeight="1" outlineLevel="1" x14ac:dyDescent="0.2">
      <c r="A379" s="182">
        <v>346</v>
      </c>
      <c r="B379" s="173" t="s">
        <v>798</v>
      </c>
      <c r="C379" s="8" t="s">
        <v>799</v>
      </c>
      <c r="D379" s="2" t="s">
        <v>298</v>
      </c>
      <c r="E379" s="196">
        <v>1.37E-2</v>
      </c>
      <c r="F379" s="129">
        <v>1056</v>
      </c>
      <c r="G379" s="26">
        <f t="shared" si="28"/>
        <v>14.47</v>
      </c>
      <c r="H379" s="134">
        <f t="shared" si="27"/>
        <v>2.8081019037863565E-5</v>
      </c>
      <c r="I379" s="183">
        <f>ROUND(F379*Прил.10!$D$13,2)</f>
        <v>8490.24</v>
      </c>
      <c r="J379" s="183">
        <f t="shared" si="29"/>
        <v>116.32</v>
      </c>
    </row>
    <row r="380" spans="1:10" s="12" customFormat="1" ht="25.5" customHeight="1" outlineLevel="1" x14ac:dyDescent="0.2">
      <c r="A380" s="182">
        <v>347</v>
      </c>
      <c r="B380" s="173" t="s">
        <v>800</v>
      </c>
      <c r="C380" s="8" t="s">
        <v>801</v>
      </c>
      <c r="D380" s="2" t="s">
        <v>428</v>
      </c>
      <c r="E380" s="196">
        <v>0.55779999999999996</v>
      </c>
      <c r="F380" s="129">
        <v>25.76</v>
      </c>
      <c r="G380" s="26">
        <f t="shared" si="28"/>
        <v>14.37</v>
      </c>
      <c r="H380" s="134">
        <f t="shared" si="27"/>
        <v>2.7886955326475425E-5</v>
      </c>
      <c r="I380" s="183">
        <f>ROUND(F380*Прил.10!$D$13,2)</f>
        <v>207.11</v>
      </c>
      <c r="J380" s="183">
        <f t="shared" si="29"/>
        <v>115.53</v>
      </c>
    </row>
    <row r="381" spans="1:10" s="12" customFormat="1" ht="25.5" customHeight="1" outlineLevel="1" x14ac:dyDescent="0.2">
      <c r="A381" s="182">
        <v>348</v>
      </c>
      <c r="B381" s="173" t="s">
        <v>802</v>
      </c>
      <c r="C381" s="8" t="s">
        <v>803</v>
      </c>
      <c r="D381" s="2" t="s">
        <v>310</v>
      </c>
      <c r="E381" s="196">
        <v>8.0000000000000004E-4</v>
      </c>
      <c r="F381" s="129">
        <v>17183</v>
      </c>
      <c r="G381" s="26">
        <f t="shared" si="28"/>
        <v>13.75</v>
      </c>
      <c r="H381" s="134">
        <f t="shared" ref="H381:H444" si="30">G381/$G$450</f>
        <v>2.6683760315868971E-5</v>
      </c>
      <c r="I381" s="183">
        <f>ROUND(F381*Прил.10!$D$13,2)</f>
        <v>138151.32</v>
      </c>
      <c r="J381" s="183">
        <f t="shared" si="29"/>
        <v>110.52</v>
      </c>
    </row>
    <row r="382" spans="1:10" s="12" customFormat="1" ht="14.25" customHeight="1" outlineLevel="1" x14ac:dyDescent="0.2">
      <c r="A382" s="182">
        <v>349</v>
      </c>
      <c r="B382" s="173" t="s">
        <v>804</v>
      </c>
      <c r="C382" s="8" t="s">
        <v>805</v>
      </c>
      <c r="D382" s="2" t="s">
        <v>310</v>
      </c>
      <c r="E382" s="196">
        <v>1.1999999999999999E-3</v>
      </c>
      <c r="F382" s="129">
        <v>11224</v>
      </c>
      <c r="G382" s="26">
        <f t="shared" si="28"/>
        <v>13.47</v>
      </c>
      <c r="H382" s="134">
        <f t="shared" si="30"/>
        <v>2.6140381923982187E-5</v>
      </c>
      <c r="I382" s="183">
        <f>ROUND(F382*Прил.10!$D$13,2)</f>
        <v>90240.960000000006</v>
      </c>
      <c r="J382" s="183">
        <f t="shared" si="29"/>
        <v>108.29</v>
      </c>
    </row>
    <row r="383" spans="1:10" s="12" customFormat="1" ht="14.25" customHeight="1" outlineLevel="1" x14ac:dyDescent="0.2">
      <c r="A383" s="182">
        <v>350</v>
      </c>
      <c r="B383" s="173" t="s">
        <v>806</v>
      </c>
      <c r="C383" s="8" t="s">
        <v>807</v>
      </c>
      <c r="D383" s="2" t="s">
        <v>450</v>
      </c>
      <c r="E383" s="196">
        <v>0.1356</v>
      </c>
      <c r="F383" s="129">
        <v>86</v>
      </c>
      <c r="G383" s="26">
        <f t="shared" si="28"/>
        <v>11.66</v>
      </c>
      <c r="H383" s="134">
        <f t="shared" si="30"/>
        <v>2.2627828747856885E-5</v>
      </c>
      <c r="I383" s="183">
        <f>ROUND(F383*Прил.10!$D$13,2)</f>
        <v>691.44</v>
      </c>
      <c r="J383" s="183">
        <f t="shared" si="29"/>
        <v>93.76</v>
      </c>
    </row>
    <row r="384" spans="1:10" s="12" customFormat="1" ht="25.5" customHeight="1" outlineLevel="1" x14ac:dyDescent="0.2">
      <c r="A384" s="182">
        <v>351</v>
      </c>
      <c r="B384" s="173" t="s">
        <v>808</v>
      </c>
      <c r="C384" s="8" t="s">
        <v>809</v>
      </c>
      <c r="D384" s="2" t="s">
        <v>298</v>
      </c>
      <c r="E384" s="196">
        <v>0.21</v>
      </c>
      <c r="F384" s="129">
        <v>55.26</v>
      </c>
      <c r="G384" s="26">
        <f t="shared" si="28"/>
        <v>11.6</v>
      </c>
      <c r="H384" s="134">
        <f t="shared" si="30"/>
        <v>2.2511390521024005E-5</v>
      </c>
      <c r="I384" s="183">
        <f>ROUND(F384*Прил.10!$D$13,2)</f>
        <v>444.29</v>
      </c>
      <c r="J384" s="183">
        <f t="shared" si="29"/>
        <v>93.3</v>
      </c>
    </row>
    <row r="385" spans="1:10" s="12" customFormat="1" ht="14.25" customHeight="1" outlineLevel="1" x14ac:dyDescent="0.2">
      <c r="A385" s="182">
        <v>352</v>
      </c>
      <c r="B385" s="173" t="s">
        <v>810</v>
      </c>
      <c r="C385" s="8" t="s">
        <v>811</v>
      </c>
      <c r="D385" s="2" t="s">
        <v>677</v>
      </c>
      <c r="E385" s="196">
        <v>0.16</v>
      </c>
      <c r="F385" s="129">
        <v>72</v>
      </c>
      <c r="G385" s="26">
        <f t="shared" si="28"/>
        <v>11.52</v>
      </c>
      <c r="H385" s="134">
        <f t="shared" si="30"/>
        <v>2.2356139551913493E-5</v>
      </c>
      <c r="I385" s="183">
        <f>ROUND(F385*Прил.10!$D$13,2)</f>
        <v>578.88</v>
      </c>
      <c r="J385" s="183">
        <f t="shared" si="29"/>
        <v>92.62</v>
      </c>
    </row>
    <row r="386" spans="1:10" s="12" customFormat="1" ht="14.25" customHeight="1" outlineLevel="1" x14ac:dyDescent="0.2">
      <c r="A386" s="182">
        <v>353</v>
      </c>
      <c r="B386" s="173" t="s">
        <v>812</v>
      </c>
      <c r="C386" s="8" t="s">
        <v>813</v>
      </c>
      <c r="D386" s="2" t="s">
        <v>301</v>
      </c>
      <c r="E386" s="196">
        <v>0.30599999999999999</v>
      </c>
      <c r="F386" s="129">
        <v>37.43</v>
      </c>
      <c r="G386" s="26">
        <f t="shared" si="28"/>
        <v>11.45</v>
      </c>
      <c r="H386" s="134">
        <f t="shared" si="30"/>
        <v>2.2220294953941795E-5</v>
      </c>
      <c r="I386" s="183">
        <f>ROUND(F386*Прил.10!$D$13,2)</f>
        <v>300.94</v>
      </c>
      <c r="J386" s="183">
        <f t="shared" si="29"/>
        <v>92.09</v>
      </c>
    </row>
    <row r="387" spans="1:10" s="12" customFormat="1" ht="14.25" customHeight="1" outlineLevel="1" x14ac:dyDescent="0.2">
      <c r="A387" s="182">
        <v>354</v>
      </c>
      <c r="B387" s="173" t="s">
        <v>814</v>
      </c>
      <c r="C387" s="8" t="s">
        <v>815</v>
      </c>
      <c r="D387" s="2" t="s">
        <v>310</v>
      </c>
      <c r="E387" s="196">
        <v>2.9999999999999997E-4</v>
      </c>
      <c r="F387" s="129">
        <v>37900</v>
      </c>
      <c r="G387" s="26">
        <f t="shared" si="28"/>
        <v>11.37</v>
      </c>
      <c r="H387" s="134">
        <f t="shared" si="30"/>
        <v>2.2065043984831287E-5</v>
      </c>
      <c r="I387" s="183">
        <f>ROUND(F387*Прил.10!$D$13,2)</f>
        <v>304716</v>
      </c>
      <c r="J387" s="183">
        <f t="shared" si="29"/>
        <v>91.41</v>
      </c>
    </row>
    <row r="388" spans="1:10" s="12" customFormat="1" ht="14.25" customHeight="1" outlineLevel="1" x14ac:dyDescent="0.2">
      <c r="A388" s="182">
        <v>355</v>
      </c>
      <c r="B388" s="173" t="s">
        <v>816</v>
      </c>
      <c r="C388" s="8" t="s">
        <v>817</v>
      </c>
      <c r="D388" s="2" t="s">
        <v>428</v>
      </c>
      <c r="E388" s="196">
        <v>0.30220000000000002</v>
      </c>
      <c r="F388" s="129">
        <v>37.29</v>
      </c>
      <c r="G388" s="26">
        <f t="shared" si="28"/>
        <v>11.27</v>
      </c>
      <c r="H388" s="134">
        <f t="shared" si="30"/>
        <v>2.1870980273443147E-5</v>
      </c>
      <c r="I388" s="183">
        <f>ROUND(F388*Прил.10!$D$13,2)</f>
        <v>299.81</v>
      </c>
      <c r="J388" s="183">
        <f t="shared" si="29"/>
        <v>90.6</v>
      </c>
    </row>
    <row r="389" spans="1:10" s="12" customFormat="1" ht="14.25" customHeight="1" outlineLevel="1" x14ac:dyDescent="0.2">
      <c r="A389" s="182">
        <v>356</v>
      </c>
      <c r="B389" s="173" t="s">
        <v>818</v>
      </c>
      <c r="C389" s="8" t="s">
        <v>819</v>
      </c>
      <c r="D389" s="2" t="s">
        <v>310</v>
      </c>
      <c r="E389" s="196">
        <v>5.0000000000000001E-4</v>
      </c>
      <c r="F389" s="129">
        <v>22050</v>
      </c>
      <c r="G389" s="26">
        <f t="shared" si="28"/>
        <v>11.03</v>
      </c>
      <c r="H389" s="134">
        <f t="shared" si="30"/>
        <v>2.1405227366111618E-5</v>
      </c>
      <c r="I389" s="183">
        <f>ROUND(F389*Прил.10!$D$13,2)</f>
        <v>177282</v>
      </c>
      <c r="J389" s="183">
        <f t="shared" si="29"/>
        <v>88.64</v>
      </c>
    </row>
    <row r="390" spans="1:10" s="12" customFormat="1" ht="51" customHeight="1" outlineLevel="1" x14ac:dyDescent="0.2">
      <c r="A390" s="182">
        <v>357</v>
      </c>
      <c r="B390" s="173" t="s">
        <v>820</v>
      </c>
      <c r="C390" s="8" t="s">
        <v>821</v>
      </c>
      <c r="D390" s="2" t="s">
        <v>310</v>
      </c>
      <c r="E390" s="196">
        <v>1.4E-3</v>
      </c>
      <c r="F390" s="129">
        <v>7712</v>
      </c>
      <c r="G390" s="26">
        <f t="shared" si="28"/>
        <v>10.8</v>
      </c>
      <c r="H390" s="134">
        <f t="shared" si="30"/>
        <v>2.0958880829918903E-5</v>
      </c>
      <c r="I390" s="183">
        <f>ROUND(F390*Прил.10!$D$13,2)</f>
        <v>62004.480000000003</v>
      </c>
      <c r="J390" s="183">
        <f t="shared" si="29"/>
        <v>86.81</v>
      </c>
    </row>
    <row r="391" spans="1:10" s="12" customFormat="1" ht="25.5" customHeight="1" outlineLevel="1" x14ac:dyDescent="0.2">
      <c r="A391" s="182">
        <v>358</v>
      </c>
      <c r="B391" s="173" t="s">
        <v>822</v>
      </c>
      <c r="C391" s="8" t="s">
        <v>823</v>
      </c>
      <c r="D391" s="2" t="s">
        <v>310</v>
      </c>
      <c r="E391" s="196">
        <v>1.8E-3</v>
      </c>
      <c r="F391" s="129">
        <v>5989</v>
      </c>
      <c r="G391" s="26">
        <f t="shared" si="28"/>
        <v>10.78</v>
      </c>
      <c r="H391" s="134">
        <f t="shared" si="30"/>
        <v>2.0920068087641271E-5</v>
      </c>
      <c r="I391" s="183">
        <f>ROUND(F391*Прил.10!$D$13,2)</f>
        <v>48151.56</v>
      </c>
      <c r="J391" s="183">
        <f t="shared" si="29"/>
        <v>86.67</v>
      </c>
    </row>
    <row r="392" spans="1:10" s="12" customFormat="1" ht="25.5" customHeight="1" outlineLevel="1" x14ac:dyDescent="0.2">
      <c r="A392" s="182">
        <v>359</v>
      </c>
      <c r="B392" s="173" t="s">
        <v>824</v>
      </c>
      <c r="C392" s="8" t="s">
        <v>825</v>
      </c>
      <c r="D392" s="2" t="s">
        <v>428</v>
      </c>
      <c r="E392" s="196">
        <v>0.40300000000000002</v>
      </c>
      <c r="F392" s="129">
        <v>26.32</v>
      </c>
      <c r="G392" s="26">
        <f t="shared" si="28"/>
        <v>10.61</v>
      </c>
      <c r="H392" s="134">
        <f t="shared" si="30"/>
        <v>2.0590159778281437E-5</v>
      </c>
      <c r="I392" s="183">
        <f>ROUND(F392*Прил.10!$D$13,2)</f>
        <v>211.61</v>
      </c>
      <c r="J392" s="183">
        <f t="shared" si="29"/>
        <v>85.28</v>
      </c>
    </row>
    <row r="393" spans="1:10" s="12" customFormat="1" ht="14.25" customHeight="1" outlineLevel="1" x14ac:dyDescent="0.2">
      <c r="A393" s="182">
        <v>360</v>
      </c>
      <c r="B393" s="173" t="s">
        <v>826</v>
      </c>
      <c r="C393" s="8" t="s">
        <v>827</v>
      </c>
      <c r="D393" s="2" t="s">
        <v>677</v>
      </c>
      <c r="E393" s="196">
        <v>0.224</v>
      </c>
      <c r="F393" s="129">
        <v>39</v>
      </c>
      <c r="G393" s="26">
        <f t="shared" si="28"/>
        <v>8.74</v>
      </c>
      <c r="H393" s="134">
        <f t="shared" si="30"/>
        <v>1.6961168375323259E-5</v>
      </c>
      <c r="I393" s="183">
        <f>ROUND(F393*Прил.10!$D$13,2)</f>
        <v>313.56</v>
      </c>
      <c r="J393" s="183">
        <f t="shared" si="29"/>
        <v>70.239999999999995</v>
      </c>
    </row>
    <row r="394" spans="1:10" s="12" customFormat="1" ht="25.5" customHeight="1" outlineLevel="1" x14ac:dyDescent="0.2">
      <c r="A394" s="182">
        <v>361</v>
      </c>
      <c r="B394" s="173" t="s">
        <v>828</v>
      </c>
      <c r="C394" s="8" t="s">
        <v>829</v>
      </c>
      <c r="D394" s="2" t="s">
        <v>310</v>
      </c>
      <c r="E394" s="196">
        <v>2.9999999999999997E-4</v>
      </c>
      <c r="F394" s="129">
        <v>26499</v>
      </c>
      <c r="G394" s="26">
        <f t="shared" si="28"/>
        <v>7.95</v>
      </c>
      <c r="H394" s="134">
        <f t="shared" si="30"/>
        <v>1.5428065055356967E-5</v>
      </c>
      <c r="I394" s="183">
        <f>ROUND(F394*Прил.10!$D$13,2)</f>
        <v>213051.96</v>
      </c>
      <c r="J394" s="183">
        <f t="shared" si="29"/>
        <v>63.92</v>
      </c>
    </row>
    <row r="395" spans="1:10" s="12" customFormat="1" ht="25.5" customHeight="1" outlineLevel="1" x14ac:dyDescent="0.2">
      <c r="A395" s="182">
        <v>362</v>
      </c>
      <c r="B395" s="173" t="s">
        <v>830</v>
      </c>
      <c r="C395" s="8" t="s">
        <v>831</v>
      </c>
      <c r="D395" s="2" t="s">
        <v>310</v>
      </c>
      <c r="E395" s="196">
        <v>4.0000000000000002E-4</v>
      </c>
      <c r="F395" s="129">
        <v>19800</v>
      </c>
      <c r="G395" s="26">
        <f t="shared" si="28"/>
        <v>7.92</v>
      </c>
      <c r="H395" s="134">
        <f t="shared" si="30"/>
        <v>1.5369845941940525E-5</v>
      </c>
      <c r="I395" s="183">
        <f>ROUND(F395*Прил.10!$D$13,2)</f>
        <v>159192</v>
      </c>
      <c r="J395" s="183">
        <f t="shared" si="29"/>
        <v>63.68</v>
      </c>
    </row>
    <row r="396" spans="1:10" s="12" customFormat="1" ht="14.25" customHeight="1" outlineLevel="1" x14ac:dyDescent="0.2">
      <c r="A396" s="182">
        <v>363</v>
      </c>
      <c r="B396" s="173" t="s">
        <v>832</v>
      </c>
      <c r="C396" s="8" t="s">
        <v>833</v>
      </c>
      <c r="D396" s="2" t="s">
        <v>428</v>
      </c>
      <c r="E396" s="196">
        <v>0.16950000000000001</v>
      </c>
      <c r="F396" s="129">
        <v>44.97</v>
      </c>
      <c r="G396" s="26">
        <f t="shared" si="28"/>
        <v>7.62</v>
      </c>
      <c r="H396" s="134">
        <f t="shared" si="30"/>
        <v>1.4787654807776113E-5</v>
      </c>
      <c r="I396" s="183">
        <f>ROUND(F396*Прил.10!$D$13,2)</f>
        <v>361.56</v>
      </c>
      <c r="J396" s="183">
        <f t="shared" si="29"/>
        <v>61.28</v>
      </c>
    </row>
    <row r="397" spans="1:10" s="12" customFormat="1" ht="14.25" customHeight="1" outlineLevel="1" x14ac:dyDescent="0.2">
      <c r="A397" s="182">
        <v>364</v>
      </c>
      <c r="B397" s="173" t="s">
        <v>834</v>
      </c>
      <c r="C397" s="8" t="s">
        <v>835</v>
      </c>
      <c r="D397" s="2" t="s">
        <v>315</v>
      </c>
      <c r="E397" s="196">
        <v>0.95850000000000002</v>
      </c>
      <c r="F397" s="129">
        <v>7.95</v>
      </c>
      <c r="G397" s="26">
        <f t="shared" si="28"/>
        <v>7.62</v>
      </c>
      <c r="H397" s="134">
        <f t="shared" si="30"/>
        <v>1.4787654807776113E-5</v>
      </c>
      <c r="I397" s="183">
        <f>ROUND(F397*Прил.10!$D$13,2)</f>
        <v>63.92</v>
      </c>
      <c r="J397" s="183">
        <f t="shared" si="29"/>
        <v>61.27</v>
      </c>
    </row>
    <row r="398" spans="1:10" s="12" customFormat="1" ht="14.25" customHeight="1" outlineLevel="1" x14ac:dyDescent="0.2">
      <c r="A398" s="182">
        <v>365</v>
      </c>
      <c r="B398" s="173" t="s">
        <v>836</v>
      </c>
      <c r="C398" s="8" t="s">
        <v>837</v>
      </c>
      <c r="D398" s="2" t="s">
        <v>310</v>
      </c>
      <c r="E398" s="196">
        <v>5.9999999999999995E-4</v>
      </c>
      <c r="F398" s="129">
        <v>12500</v>
      </c>
      <c r="G398" s="26">
        <f t="shared" si="28"/>
        <v>7.5</v>
      </c>
      <c r="H398" s="134">
        <f t="shared" si="30"/>
        <v>1.4554778354110348E-5</v>
      </c>
      <c r="I398" s="183">
        <f>ROUND(F398*Прил.10!$D$13,2)</f>
        <v>100500</v>
      </c>
      <c r="J398" s="183">
        <f t="shared" si="29"/>
        <v>60.3</v>
      </c>
    </row>
    <row r="399" spans="1:10" s="12" customFormat="1" ht="14.25" customHeight="1" outlineLevel="1" x14ac:dyDescent="0.2">
      <c r="A399" s="182">
        <v>366</v>
      </c>
      <c r="B399" s="173" t="s">
        <v>838</v>
      </c>
      <c r="C399" s="8" t="s">
        <v>839</v>
      </c>
      <c r="D399" s="2" t="s">
        <v>428</v>
      </c>
      <c r="E399" s="196">
        <v>3.9706999999999999</v>
      </c>
      <c r="F399" s="129">
        <v>1.82</v>
      </c>
      <c r="G399" s="26">
        <f t="shared" si="28"/>
        <v>7.23</v>
      </c>
      <c r="H399" s="134">
        <f t="shared" si="30"/>
        <v>1.4030806333362376E-5</v>
      </c>
      <c r="I399" s="183">
        <f>ROUND(F399*Прил.10!$D$13,2)</f>
        <v>14.63</v>
      </c>
      <c r="J399" s="183">
        <f t="shared" si="29"/>
        <v>58.09</v>
      </c>
    </row>
    <row r="400" spans="1:10" s="12" customFormat="1" ht="14.25" customHeight="1" outlineLevel="1" x14ac:dyDescent="0.2">
      <c r="A400" s="182">
        <v>367</v>
      </c>
      <c r="B400" s="173" t="s">
        <v>840</v>
      </c>
      <c r="C400" s="8" t="s">
        <v>841</v>
      </c>
      <c r="D400" s="2" t="s">
        <v>450</v>
      </c>
      <c r="E400" s="196">
        <v>0.14399999999999999</v>
      </c>
      <c r="F400" s="129">
        <v>50</v>
      </c>
      <c r="G400" s="26">
        <f t="shared" si="28"/>
        <v>7.2</v>
      </c>
      <c r="H400" s="134">
        <f t="shared" si="30"/>
        <v>1.3972587219945934E-5</v>
      </c>
      <c r="I400" s="183">
        <f>ROUND(F400*Прил.10!$D$13,2)</f>
        <v>402</v>
      </c>
      <c r="J400" s="183">
        <f t="shared" si="29"/>
        <v>57.89</v>
      </c>
    </row>
    <row r="401" spans="1:10" s="12" customFormat="1" ht="14.25" customHeight="1" outlineLevel="1" x14ac:dyDescent="0.2">
      <c r="A401" s="182">
        <v>368</v>
      </c>
      <c r="B401" s="173" t="s">
        <v>842</v>
      </c>
      <c r="C401" s="8" t="s">
        <v>843</v>
      </c>
      <c r="D401" s="2" t="s">
        <v>310</v>
      </c>
      <c r="E401" s="196">
        <v>1E-4</v>
      </c>
      <c r="F401" s="129">
        <v>70200</v>
      </c>
      <c r="G401" s="26">
        <f t="shared" si="28"/>
        <v>7.02</v>
      </c>
      <c r="H401" s="134">
        <f t="shared" si="30"/>
        <v>1.3623272539447283E-5</v>
      </c>
      <c r="I401" s="183">
        <f>ROUND(F401*Прил.10!$D$13,2)</f>
        <v>564408</v>
      </c>
      <c r="J401" s="183">
        <f t="shared" si="29"/>
        <v>56.44</v>
      </c>
    </row>
    <row r="402" spans="1:10" s="12" customFormat="1" ht="14.25" customHeight="1" outlineLevel="1" x14ac:dyDescent="0.2">
      <c r="A402" s="182">
        <v>369</v>
      </c>
      <c r="B402" s="173" t="s">
        <v>844</v>
      </c>
      <c r="C402" s="8" t="s">
        <v>845</v>
      </c>
      <c r="D402" s="2" t="s">
        <v>301</v>
      </c>
      <c r="E402" s="196">
        <v>0.121</v>
      </c>
      <c r="F402" s="129">
        <v>57.63</v>
      </c>
      <c r="G402" s="26">
        <f t="shared" si="28"/>
        <v>6.97</v>
      </c>
      <c r="H402" s="134">
        <f t="shared" si="30"/>
        <v>1.3526240683753215E-5</v>
      </c>
      <c r="I402" s="183">
        <f>ROUND(F402*Прил.10!$D$13,2)</f>
        <v>463.35</v>
      </c>
      <c r="J402" s="183">
        <f t="shared" si="29"/>
        <v>56.07</v>
      </c>
    </row>
    <row r="403" spans="1:10" s="12" customFormat="1" ht="76.7" customHeight="1" outlineLevel="1" x14ac:dyDescent="0.2">
      <c r="A403" s="182">
        <v>370</v>
      </c>
      <c r="B403" s="173" t="s">
        <v>846</v>
      </c>
      <c r="C403" s="8" t="s">
        <v>847</v>
      </c>
      <c r="D403" s="2" t="s">
        <v>298</v>
      </c>
      <c r="E403" s="196">
        <v>6.4000000000000003E-3</v>
      </c>
      <c r="F403" s="129">
        <v>970.4</v>
      </c>
      <c r="G403" s="26">
        <f t="shared" si="28"/>
        <v>6.21</v>
      </c>
      <c r="H403" s="134">
        <f t="shared" si="30"/>
        <v>1.2051356477203367E-5</v>
      </c>
      <c r="I403" s="183">
        <f>ROUND(F403*Прил.10!$D$13,2)</f>
        <v>7802.02</v>
      </c>
      <c r="J403" s="183">
        <f t="shared" si="29"/>
        <v>49.93</v>
      </c>
    </row>
    <row r="404" spans="1:10" s="12" customFormat="1" ht="14.25" customHeight="1" outlineLevel="1" x14ac:dyDescent="0.2">
      <c r="A404" s="182">
        <v>371</v>
      </c>
      <c r="B404" s="173" t="s">
        <v>532</v>
      </c>
      <c r="C404" s="8" t="s">
        <v>848</v>
      </c>
      <c r="D404" s="2" t="s">
        <v>310</v>
      </c>
      <c r="E404" s="196">
        <v>5.9999999999999995E-4</v>
      </c>
      <c r="F404" s="129">
        <v>10315.01</v>
      </c>
      <c r="G404" s="26">
        <f t="shared" si="28"/>
        <v>6.19</v>
      </c>
      <c r="H404" s="134">
        <f t="shared" si="30"/>
        <v>1.2012543734925741E-5</v>
      </c>
      <c r="I404" s="183">
        <f>ROUND(F404*Прил.10!$D$13,2)</f>
        <v>82932.679999999993</v>
      </c>
      <c r="J404" s="183">
        <f t="shared" si="29"/>
        <v>49.76</v>
      </c>
    </row>
    <row r="405" spans="1:10" s="12" customFormat="1" ht="63.75" customHeight="1" outlineLevel="1" x14ac:dyDescent="0.2">
      <c r="A405" s="182">
        <v>372</v>
      </c>
      <c r="B405" s="173" t="s">
        <v>849</v>
      </c>
      <c r="C405" s="8" t="s">
        <v>850</v>
      </c>
      <c r="D405" s="2" t="s">
        <v>315</v>
      </c>
      <c r="E405" s="196">
        <v>0.39</v>
      </c>
      <c r="F405" s="129">
        <v>15.33</v>
      </c>
      <c r="G405" s="26">
        <f t="shared" si="28"/>
        <v>5.98</v>
      </c>
      <c r="H405" s="134">
        <f t="shared" si="30"/>
        <v>1.1605009941010651E-5</v>
      </c>
      <c r="I405" s="183">
        <f>ROUND(F405*Прил.10!$D$13,2)</f>
        <v>123.25</v>
      </c>
      <c r="J405" s="183">
        <f t="shared" si="29"/>
        <v>48.07</v>
      </c>
    </row>
    <row r="406" spans="1:10" s="12" customFormat="1" ht="25.5" customHeight="1" outlineLevel="1" x14ac:dyDescent="0.2">
      <c r="A406" s="182">
        <v>373</v>
      </c>
      <c r="B406" s="173" t="s">
        <v>851</v>
      </c>
      <c r="C406" s="8" t="s">
        <v>852</v>
      </c>
      <c r="D406" s="2" t="s">
        <v>428</v>
      </c>
      <c r="E406" s="196">
        <v>7.7600000000000002E-2</v>
      </c>
      <c r="F406" s="129">
        <v>68.05</v>
      </c>
      <c r="G406" s="26">
        <f t="shared" si="28"/>
        <v>5.28</v>
      </c>
      <c r="H406" s="134">
        <f t="shared" si="30"/>
        <v>1.0246563961293685E-5</v>
      </c>
      <c r="I406" s="183">
        <f>ROUND(F406*Прил.10!$D$13,2)</f>
        <v>547.12</v>
      </c>
      <c r="J406" s="183">
        <f t="shared" si="29"/>
        <v>42.46</v>
      </c>
    </row>
    <row r="407" spans="1:10" s="12" customFormat="1" ht="14.25" customHeight="1" outlineLevel="1" x14ac:dyDescent="0.2">
      <c r="A407" s="182">
        <v>374</v>
      </c>
      <c r="B407" s="173" t="s">
        <v>853</v>
      </c>
      <c r="C407" s="8" t="s">
        <v>854</v>
      </c>
      <c r="D407" s="2" t="s">
        <v>310</v>
      </c>
      <c r="E407" s="196">
        <v>2.9999999999999997E-4</v>
      </c>
      <c r="F407" s="129">
        <v>16950</v>
      </c>
      <c r="G407" s="26">
        <f t="shared" si="28"/>
        <v>5.09</v>
      </c>
      <c r="H407" s="134">
        <f t="shared" si="30"/>
        <v>9.8778429096562229E-6</v>
      </c>
      <c r="I407" s="183">
        <f>ROUND(F407*Прил.10!$D$13,2)</f>
        <v>136278</v>
      </c>
      <c r="J407" s="183">
        <f t="shared" si="29"/>
        <v>40.880000000000003</v>
      </c>
    </row>
    <row r="408" spans="1:10" s="12" customFormat="1" ht="38.25" customHeight="1" outlineLevel="1" x14ac:dyDescent="0.2">
      <c r="A408" s="182">
        <v>375</v>
      </c>
      <c r="B408" s="173" t="s">
        <v>855</v>
      </c>
      <c r="C408" s="8" t="s">
        <v>856</v>
      </c>
      <c r="D408" s="2" t="s">
        <v>298</v>
      </c>
      <c r="E408" s="196">
        <v>8.3000000000000001E-3</v>
      </c>
      <c r="F408" s="129">
        <v>602</v>
      </c>
      <c r="G408" s="26">
        <f t="shared" si="28"/>
        <v>5</v>
      </c>
      <c r="H408" s="134">
        <f t="shared" si="30"/>
        <v>9.7031855694068987E-6</v>
      </c>
      <c r="I408" s="183">
        <f>ROUND(F408*Прил.10!$D$13,2)</f>
        <v>4840.08</v>
      </c>
      <c r="J408" s="183">
        <f t="shared" si="29"/>
        <v>40.17</v>
      </c>
    </row>
    <row r="409" spans="1:10" s="12" customFormat="1" ht="25.5" customHeight="1" outlineLevel="1" x14ac:dyDescent="0.2">
      <c r="A409" s="182">
        <v>376</v>
      </c>
      <c r="B409" s="173" t="s">
        <v>857</v>
      </c>
      <c r="C409" s="8" t="s">
        <v>858</v>
      </c>
      <c r="D409" s="2" t="s">
        <v>310</v>
      </c>
      <c r="E409" s="196">
        <v>2.0000000000000001E-4</v>
      </c>
      <c r="F409" s="129">
        <v>24553</v>
      </c>
      <c r="G409" s="26">
        <f t="shared" si="28"/>
        <v>4.91</v>
      </c>
      <c r="H409" s="134">
        <f t="shared" si="30"/>
        <v>9.5285282291575745E-6</v>
      </c>
      <c r="I409" s="183">
        <f>ROUND(F409*Прил.10!$D$13,2)</f>
        <v>197406.12</v>
      </c>
      <c r="J409" s="183">
        <f t="shared" si="29"/>
        <v>39.479999999999997</v>
      </c>
    </row>
    <row r="410" spans="1:10" s="12" customFormat="1" ht="25.5" customHeight="1" outlineLevel="1" x14ac:dyDescent="0.2">
      <c r="A410" s="182">
        <v>377</v>
      </c>
      <c r="B410" s="173" t="s">
        <v>859</v>
      </c>
      <c r="C410" s="8" t="s">
        <v>860</v>
      </c>
      <c r="D410" s="2" t="s">
        <v>677</v>
      </c>
      <c r="E410" s="196">
        <v>0.2</v>
      </c>
      <c r="F410" s="129">
        <v>24</v>
      </c>
      <c r="G410" s="26">
        <f t="shared" si="28"/>
        <v>4.8</v>
      </c>
      <c r="H410" s="134">
        <f t="shared" si="30"/>
        <v>9.3150581466306224E-6</v>
      </c>
      <c r="I410" s="183">
        <f>ROUND(F410*Прил.10!$D$13,2)</f>
        <v>192.96</v>
      </c>
      <c r="J410" s="183">
        <f t="shared" si="29"/>
        <v>38.590000000000003</v>
      </c>
    </row>
    <row r="411" spans="1:10" s="12" customFormat="1" ht="38.25" customHeight="1" outlineLevel="1" x14ac:dyDescent="0.2">
      <c r="A411" s="182">
        <v>378</v>
      </c>
      <c r="B411" s="173" t="s">
        <v>861</v>
      </c>
      <c r="C411" s="8" t="s">
        <v>862</v>
      </c>
      <c r="D411" s="2" t="s">
        <v>298</v>
      </c>
      <c r="E411" s="196">
        <v>2.8E-3</v>
      </c>
      <c r="F411" s="129">
        <v>1700</v>
      </c>
      <c r="G411" s="26">
        <f t="shared" si="28"/>
        <v>4.76</v>
      </c>
      <c r="H411" s="134">
        <f t="shared" si="30"/>
        <v>9.2374326620753664E-6</v>
      </c>
      <c r="I411" s="183">
        <f>ROUND(F411*Прил.10!$D$13,2)</f>
        <v>13668</v>
      </c>
      <c r="J411" s="183">
        <f t="shared" si="29"/>
        <v>38.270000000000003</v>
      </c>
    </row>
    <row r="412" spans="1:10" s="12" customFormat="1" ht="14.25" customHeight="1" outlineLevel="1" x14ac:dyDescent="0.2">
      <c r="A412" s="182">
        <v>379</v>
      </c>
      <c r="B412" s="173" t="s">
        <v>863</v>
      </c>
      <c r="C412" s="8" t="s">
        <v>864</v>
      </c>
      <c r="D412" s="2" t="s">
        <v>310</v>
      </c>
      <c r="E412" s="196">
        <v>2.9999999999999997E-4</v>
      </c>
      <c r="F412" s="129">
        <v>12430</v>
      </c>
      <c r="G412" s="26">
        <f t="shared" si="28"/>
        <v>3.73</v>
      </c>
      <c r="H412" s="134">
        <f t="shared" si="30"/>
        <v>7.2385764347775461E-6</v>
      </c>
      <c r="I412" s="183">
        <f>ROUND(F412*Прил.10!$D$13,2)</f>
        <v>99937.2</v>
      </c>
      <c r="J412" s="183">
        <f t="shared" si="29"/>
        <v>29.98</v>
      </c>
    </row>
    <row r="413" spans="1:10" s="12" customFormat="1" ht="25.5" customHeight="1" outlineLevel="1" x14ac:dyDescent="0.2">
      <c r="A413" s="182">
        <v>380</v>
      </c>
      <c r="B413" s="173" t="s">
        <v>865</v>
      </c>
      <c r="C413" s="8" t="s">
        <v>866</v>
      </c>
      <c r="D413" s="2" t="s">
        <v>310</v>
      </c>
      <c r="E413" s="196">
        <v>4.0000000000000002E-4</v>
      </c>
      <c r="F413" s="129">
        <v>8475</v>
      </c>
      <c r="G413" s="26">
        <f t="shared" si="28"/>
        <v>3.39</v>
      </c>
      <c r="H413" s="134">
        <f t="shared" si="30"/>
        <v>6.5787598160578773E-6</v>
      </c>
      <c r="I413" s="183">
        <f>ROUND(F413*Прил.10!$D$13,2)</f>
        <v>68139</v>
      </c>
      <c r="J413" s="183">
        <f t="shared" si="29"/>
        <v>27.26</v>
      </c>
    </row>
    <row r="414" spans="1:10" s="12" customFormat="1" ht="25.5" customHeight="1" outlineLevel="1" x14ac:dyDescent="0.2">
      <c r="A414" s="182">
        <v>381</v>
      </c>
      <c r="B414" s="173" t="s">
        <v>867</v>
      </c>
      <c r="C414" s="8" t="s">
        <v>868</v>
      </c>
      <c r="D414" s="2" t="s">
        <v>677</v>
      </c>
      <c r="E414" s="196">
        <v>0.41310000000000002</v>
      </c>
      <c r="F414" s="129">
        <v>7.03</v>
      </c>
      <c r="G414" s="26">
        <f t="shared" si="28"/>
        <v>2.9</v>
      </c>
      <c r="H414" s="134">
        <f t="shared" si="30"/>
        <v>5.6278476302560012E-6</v>
      </c>
      <c r="I414" s="183">
        <f>ROUND(F414*Прил.10!$D$13,2)</f>
        <v>56.52</v>
      </c>
      <c r="J414" s="183">
        <f t="shared" si="29"/>
        <v>23.35</v>
      </c>
    </row>
    <row r="415" spans="1:10" s="12" customFormat="1" ht="14.25" customHeight="1" outlineLevel="1" x14ac:dyDescent="0.2">
      <c r="A415" s="182">
        <v>382</v>
      </c>
      <c r="B415" s="173" t="s">
        <v>869</v>
      </c>
      <c r="C415" s="8" t="s">
        <v>870</v>
      </c>
      <c r="D415" s="2" t="s">
        <v>428</v>
      </c>
      <c r="E415" s="196">
        <v>2.12E-2</v>
      </c>
      <c r="F415" s="129">
        <v>133.05000000000001</v>
      </c>
      <c r="G415" s="26">
        <f t="shared" si="28"/>
        <v>2.82</v>
      </c>
      <c r="H415" s="134">
        <f t="shared" si="30"/>
        <v>5.4725966611454902E-6</v>
      </c>
      <c r="I415" s="183">
        <f>ROUND(F415*Прил.10!$D$13,2)</f>
        <v>1069.72</v>
      </c>
      <c r="J415" s="183">
        <f t="shared" si="29"/>
        <v>22.68</v>
      </c>
    </row>
    <row r="416" spans="1:10" s="12" customFormat="1" ht="38.25" customHeight="1" outlineLevel="1" x14ac:dyDescent="0.2">
      <c r="A416" s="182">
        <v>383</v>
      </c>
      <c r="B416" s="173" t="s">
        <v>871</v>
      </c>
      <c r="C416" s="8" t="s">
        <v>872</v>
      </c>
      <c r="D416" s="2" t="s">
        <v>298</v>
      </c>
      <c r="E416" s="196">
        <v>2.0999999999999999E-3</v>
      </c>
      <c r="F416" s="129">
        <v>1320</v>
      </c>
      <c r="G416" s="26">
        <f t="shared" si="28"/>
        <v>2.77</v>
      </c>
      <c r="H416" s="134">
        <f t="shared" si="30"/>
        <v>5.3755648054514219E-6</v>
      </c>
      <c r="I416" s="183">
        <f>ROUND(F416*Прил.10!$D$13,2)</f>
        <v>10612.8</v>
      </c>
      <c r="J416" s="183">
        <f t="shared" si="29"/>
        <v>22.29</v>
      </c>
    </row>
    <row r="417" spans="1:10" s="12" customFormat="1" ht="14.25" customHeight="1" outlineLevel="1" x14ac:dyDescent="0.2">
      <c r="A417" s="182">
        <v>384</v>
      </c>
      <c r="B417" s="173" t="s">
        <v>873</v>
      </c>
      <c r="C417" s="8" t="s">
        <v>874</v>
      </c>
      <c r="D417" s="2" t="s">
        <v>257</v>
      </c>
      <c r="E417" s="196">
        <v>10</v>
      </c>
      <c r="F417" s="129">
        <v>0.27</v>
      </c>
      <c r="G417" s="26">
        <f t="shared" si="28"/>
        <v>2.7</v>
      </c>
      <c r="H417" s="134">
        <f t="shared" si="30"/>
        <v>5.2397202074797257E-6</v>
      </c>
      <c r="I417" s="183">
        <f>ROUND(F417*Прил.10!$D$13,2)</f>
        <v>2.17</v>
      </c>
      <c r="J417" s="183">
        <f t="shared" si="29"/>
        <v>21.7</v>
      </c>
    </row>
    <row r="418" spans="1:10" s="12" customFormat="1" ht="25.5" customHeight="1" outlineLevel="1" x14ac:dyDescent="0.2">
      <c r="A418" s="182">
        <v>385</v>
      </c>
      <c r="B418" s="173" t="s">
        <v>875</v>
      </c>
      <c r="C418" s="8" t="s">
        <v>876</v>
      </c>
      <c r="D418" s="2" t="s">
        <v>310</v>
      </c>
      <c r="E418" s="196">
        <v>4.0000000000000002E-4</v>
      </c>
      <c r="F418" s="129">
        <v>6508.75</v>
      </c>
      <c r="G418" s="26">
        <f t="shared" si="28"/>
        <v>2.6</v>
      </c>
      <c r="H418" s="134">
        <f t="shared" si="30"/>
        <v>5.0456564960915875E-6</v>
      </c>
      <c r="I418" s="183">
        <f>ROUND(F418*Прил.10!$D$13,2)</f>
        <v>52330.35</v>
      </c>
      <c r="J418" s="183">
        <f t="shared" si="29"/>
        <v>20.93</v>
      </c>
    </row>
    <row r="419" spans="1:10" s="12" customFormat="1" ht="14.25" customHeight="1" outlineLevel="1" x14ac:dyDescent="0.2">
      <c r="A419" s="182">
        <v>386</v>
      </c>
      <c r="B419" s="173" t="s">
        <v>877</v>
      </c>
      <c r="C419" s="8" t="s">
        <v>878</v>
      </c>
      <c r="D419" s="2" t="s">
        <v>310</v>
      </c>
      <c r="E419" s="196">
        <v>2.9999999999999997E-4</v>
      </c>
      <c r="F419" s="129">
        <v>8000</v>
      </c>
      <c r="G419" s="26">
        <f t="shared" si="28"/>
        <v>2.4</v>
      </c>
      <c r="H419" s="134">
        <f t="shared" si="30"/>
        <v>4.6575290733153112E-6</v>
      </c>
      <c r="I419" s="183">
        <f>ROUND(F419*Прил.10!$D$13,2)</f>
        <v>64320</v>
      </c>
      <c r="J419" s="183">
        <f t="shared" si="29"/>
        <v>19.3</v>
      </c>
    </row>
    <row r="420" spans="1:10" s="12" customFormat="1" ht="14.25" customHeight="1" outlineLevel="1" x14ac:dyDescent="0.2">
      <c r="A420" s="182">
        <v>387</v>
      </c>
      <c r="B420" s="173" t="s">
        <v>879</v>
      </c>
      <c r="C420" s="8" t="s">
        <v>880</v>
      </c>
      <c r="D420" s="2" t="s">
        <v>428</v>
      </c>
      <c r="E420" s="196">
        <v>6.1800000000000001E-2</v>
      </c>
      <c r="F420" s="129">
        <v>35.700000000000003</v>
      </c>
      <c r="G420" s="26">
        <f t="shared" si="28"/>
        <v>2.21</v>
      </c>
      <c r="H420" s="134">
        <f t="shared" si="30"/>
        <v>4.2888080216778488E-6</v>
      </c>
      <c r="I420" s="183">
        <f>ROUND(F420*Прил.10!$D$13,2)</f>
        <v>287.02999999999997</v>
      </c>
      <c r="J420" s="183">
        <f t="shared" si="29"/>
        <v>17.739999999999998</v>
      </c>
    </row>
    <row r="421" spans="1:10" s="12" customFormat="1" ht="63.75" customHeight="1" outlineLevel="1" x14ac:dyDescent="0.2">
      <c r="A421" s="182">
        <v>388</v>
      </c>
      <c r="B421" s="173" t="s">
        <v>881</v>
      </c>
      <c r="C421" s="8" t="s">
        <v>882</v>
      </c>
      <c r="D421" s="2" t="s">
        <v>346</v>
      </c>
      <c r="E421" s="196">
        <v>4.2000000000000003E-2</v>
      </c>
      <c r="F421" s="129">
        <v>50.24</v>
      </c>
      <c r="G421" s="26">
        <f t="shared" si="28"/>
        <v>2.11</v>
      </c>
      <c r="H421" s="134">
        <f t="shared" si="30"/>
        <v>4.0947443102897106E-6</v>
      </c>
      <c r="I421" s="183">
        <f>ROUND(F421*Прил.10!$D$13,2)</f>
        <v>403.93</v>
      </c>
      <c r="J421" s="183">
        <f t="shared" si="29"/>
        <v>16.97</v>
      </c>
    </row>
    <row r="422" spans="1:10" s="12" customFormat="1" ht="14.25" customHeight="1" outlineLevel="1" x14ac:dyDescent="0.2">
      <c r="A422" s="182">
        <v>389</v>
      </c>
      <c r="B422" s="173" t="s">
        <v>883</v>
      </c>
      <c r="C422" s="8" t="s">
        <v>884</v>
      </c>
      <c r="D422" s="2" t="s">
        <v>310</v>
      </c>
      <c r="E422" s="196">
        <v>2.0000000000000001E-4</v>
      </c>
      <c r="F422" s="129">
        <v>10208</v>
      </c>
      <c r="G422" s="26">
        <f t="shared" si="28"/>
        <v>2.04</v>
      </c>
      <c r="H422" s="134">
        <f t="shared" si="30"/>
        <v>3.9588997123180144E-6</v>
      </c>
      <c r="I422" s="183">
        <f>ROUND(F422*Прил.10!$D$13,2)</f>
        <v>82072.320000000007</v>
      </c>
      <c r="J422" s="183">
        <f t="shared" si="29"/>
        <v>16.41</v>
      </c>
    </row>
    <row r="423" spans="1:10" s="12" customFormat="1" ht="25.5" customHeight="1" outlineLevel="1" x14ac:dyDescent="0.2">
      <c r="A423" s="182">
        <v>390</v>
      </c>
      <c r="B423" s="173" t="s">
        <v>757</v>
      </c>
      <c r="C423" s="8" t="s">
        <v>885</v>
      </c>
      <c r="D423" s="2" t="s">
        <v>310</v>
      </c>
      <c r="E423" s="196">
        <v>2.0000000000000001E-4</v>
      </c>
      <c r="F423" s="129">
        <v>9680</v>
      </c>
      <c r="G423" s="26">
        <f t="shared" si="28"/>
        <v>1.94</v>
      </c>
      <c r="H423" s="134">
        <f t="shared" si="30"/>
        <v>3.7648360009298762E-6</v>
      </c>
      <c r="I423" s="183">
        <f>ROUND(F423*Прил.10!$D$13,2)</f>
        <v>77827.199999999997</v>
      </c>
      <c r="J423" s="183">
        <f t="shared" si="29"/>
        <v>15.57</v>
      </c>
    </row>
    <row r="424" spans="1:10" s="12" customFormat="1" ht="14.25" customHeight="1" outlineLevel="1" x14ac:dyDescent="0.2">
      <c r="A424" s="182">
        <v>391</v>
      </c>
      <c r="B424" s="173" t="s">
        <v>886</v>
      </c>
      <c r="C424" s="8" t="s">
        <v>887</v>
      </c>
      <c r="D424" s="2" t="s">
        <v>310</v>
      </c>
      <c r="E424" s="196">
        <v>2.0000000000000001E-4</v>
      </c>
      <c r="F424" s="129">
        <v>9550.01</v>
      </c>
      <c r="G424" s="26">
        <f t="shared" si="28"/>
        <v>1.91</v>
      </c>
      <c r="H424" s="134">
        <f t="shared" si="30"/>
        <v>3.7066168875134351E-6</v>
      </c>
      <c r="I424" s="183">
        <f>ROUND(F424*Прил.10!$D$13,2)</f>
        <v>76782.080000000002</v>
      </c>
      <c r="J424" s="183">
        <f t="shared" si="29"/>
        <v>15.36</v>
      </c>
    </row>
    <row r="425" spans="1:10" s="12" customFormat="1" ht="14.25" customHeight="1" outlineLevel="1" x14ac:dyDescent="0.2">
      <c r="A425" s="182">
        <v>392</v>
      </c>
      <c r="B425" s="173" t="s">
        <v>888</v>
      </c>
      <c r="C425" s="8" t="s">
        <v>889</v>
      </c>
      <c r="D425" s="2" t="s">
        <v>298</v>
      </c>
      <c r="E425" s="196">
        <v>0.60060000000000002</v>
      </c>
      <c r="F425" s="129">
        <v>3.15</v>
      </c>
      <c r="G425" s="26">
        <f t="shared" si="28"/>
        <v>1.89</v>
      </c>
      <c r="H425" s="134">
        <f t="shared" si="30"/>
        <v>3.6678041452358072E-6</v>
      </c>
      <c r="I425" s="183">
        <f>ROUND(F425*Прил.10!$D$13,2)</f>
        <v>25.33</v>
      </c>
      <c r="J425" s="183">
        <f t="shared" si="29"/>
        <v>15.21</v>
      </c>
    </row>
    <row r="426" spans="1:10" s="12" customFormat="1" ht="25.5" customHeight="1" outlineLevel="1" x14ac:dyDescent="0.2">
      <c r="A426" s="182">
        <v>393</v>
      </c>
      <c r="B426" s="173" t="s">
        <v>890</v>
      </c>
      <c r="C426" s="8" t="s">
        <v>891</v>
      </c>
      <c r="D426" s="2" t="s">
        <v>310</v>
      </c>
      <c r="E426" s="196">
        <v>2.0000000000000001E-4</v>
      </c>
      <c r="F426" s="129">
        <v>8814</v>
      </c>
      <c r="G426" s="26">
        <f t="shared" si="28"/>
        <v>1.76</v>
      </c>
      <c r="H426" s="134">
        <f t="shared" si="30"/>
        <v>3.4155213204312283E-6</v>
      </c>
      <c r="I426" s="183">
        <f>ROUND(F426*Прил.10!$D$13,2)</f>
        <v>70864.56</v>
      </c>
      <c r="J426" s="183">
        <f t="shared" si="29"/>
        <v>14.17</v>
      </c>
    </row>
    <row r="427" spans="1:10" s="12" customFormat="1" ht="38.25" customHeight="1" outlineLevel="1" x14ac:dyDescent="0.2">
      <c r="A427" s="182">
        <v>394</v>
      </c>
      <c r="B427" s="173" t="s">
        <v>892</v>
      </c>
      <c r="C427" s="8" t="s">
        <v>893</v>
      </c>
      <c r="D427" s="2" t="s">
        <v>298</v>
      </c>
      <c r="E427" s="196">
        <v>3.0000000000000001E-3</v>
      </c>
      <c r="F427" s="129">
        <v>558.33000000000004</v>
      </c>
      <c r="G427" s="26">
        <f t="shared" si="28"/>
        <v>1.67</v>
      </c>
      <c r="H427" s="134">
        <f t="shared" si="30"/>
        <v>3.2408639801819037E-6</v>
      </c>
      <c r="I427" s="183">
        <f>ROUND(F427*Прил.10!$D$13,2)</f>
        <v>4488.97</v>
      </c>
      <c r="J427" s="183">
        <f t="shared" si="29"/>
        <v>13.47</v>
      </c>
    </row>
    <row r="428" spans="1:10" s="12" customFormat="1" ht="14.25" customHeight="1" outlineLevel="1" x14ac:dyDescent="0.2">
      <c r="A428" s="182">
        <v>395</v>
      </c>
      <c r="B428" s="173" t="s">
        <v>894</v>
      </c>
      <c r="C428" s="8" t="s">
        <v>895</v>
      </c>
      <c r="D428" s="2" t="s">
        <v>310</v>
      </c>
      <c r="E428" s="196">
        <v>5.0000000000000001E-4</v>
      </c>
      <c r="F428" s="129">
        <v>3219.2</v>
      </c>
      <c r="G428" s="26">
        <f t="shared" si="28"/>
        <v>1.61</v>
      </c>
      <c r="H428" s="134">
        <f t="shared" si="30"/>
        <v>3.1244257533490214E-6</v>
      </c>
      <c r="I428" s="183">
        <f>ROUND(F428*Прил.10!$D$13,2)</f>
        <v>25882.37</v>
      </c>
      <c r="J428" s="183">
        <f t="shared" si="29"/>
        <v>12.94</v>
      </c>
    </row>
    <row r="429" spans="1:10" s="12" customFormat="1" ht="25.5" customHeight="1" outlineLevel="1" x14ac:dyDescent="0.2">
      <c r="A429" s="182">
        <v>396</v>
      </c>
      <c r="B429" s="173" t="s">
        <v>896</v>
      </c>
      <c r="C429" s="8" t="s">
        <v>897</v>
      </c>
      <c r="D429" s="2" t="s">
        <v>310</v>
      </c>
      <c r="E429" s="196">
        <v>2.0999999999999999E-3</v>
      </c>
      <c r="F429" s="129">
        <v>734.5</v>
      </c>
      <c r="G429" s="26">
        <f t="shared" si="28"/>
        <v>1.54</v>
      </c>
      <c r="H429" s="134">
        <f t="shared" si="30"/>
        <v>2.9885811553773248E-6</v>
      </c>
      <c r="I429" s="183">
        <f>ROUND(F429*Прил.10!$D$13,2)</f>
        <v>5905.38</v>
      </c>
      <c r="J429" s="183">
        <f t="shared" si="29"/>
        <v>12.4</v>
      </c>
    </row>
    <row r="430" spans="1:10" s="12" customFormat="1" ht="25.5" customHeight="1" outlineLevel="1" x14ac:dyDescent="0.2">
      <c r="A430" s="182">
        <v>397</v>
      </c>
      <c r="B430" s="173" t="s">
        <v>898</v>
      </c>
      <c r="C430" s="8" t="s">
        <v>899</v>
      </c>
      <c r="D430" s="2" t="s">
        <v>761</v>
      </c>
      <c r="E430" s="196">
        <v>8.0000000000000002E-3</v>
      </c>
      <c r="F430" s="129">
        <v>180</v>
      </c>
      <c r="G430" s="26">
        <f t="shared" si="28"/>
        <v>1.44</v>
      </c>
      <c r="H430" s="134">
        <f t="shared" si="30"/>
        <v>2.7945174439891866E-6</v>
      </c>
      <c r="I430" s="183">
        <f>ROUND(F430*Прил.10!$D$13,2)</f>
        <v>1447.2</v>
      </c>
      <c r="J430" s="183">
        <f t="shared" si="29"/>
        <v>11.58</v>
      </c>
    </row>
    <row r="431" spans="1:10" s="12" customFormat="1" ht="25.5" customHeight="1" outlineLevel="1" x14ac:dyDescent="0.2">
      <c r="A431" s="182">
        <v>398</v>
      </c>
      <c r="B431" s="173" t="s">
        <v>900</v>
      </c>
      <c r="C431" s="8" t="s">
        <v>901</v>
      </c>
      <c r="D431" s="2" t="s">
        <v>301</v>
      </c>
      <c r="E431" s="196">
        <v>0.252</v>
      </c>
      <c r="F431" s="129">
        <v>5.71</v>
      </c>
      <c r="G431" s="26">
        <f t="shared" si="28"/>
        <v>1.44</v>
      </c>
      <c r="H431" s="134">
        <f t="shared" si="30"/>
        <v>2.7945174439891866E-6</v>
      </c>
      <c r="I431" s="183">
        <f>ROUND(F431*Прил.10!$D$13,2)</f>
        <v>45.91</v>
      </c>
      <c r="J431" s="183">
        <f t="shared" si="29"/>
        <v>11.57</v>
      </c>
    </row>
    <row r="432" spans="1:10" s="12" customFormat="1" ht="14.25" customHeight="1" outlineLevel="1" x14ac:dyDescent="0.2">
      <c r="A432" s="182">
        <v>399</v>
      </c>
      <c r="B432" s="173" t="s">
        <v>902</v>
      </c>
      <c r="C432" s="8" t="s">
        <v>903</v>
      </c>
      <c r="D432" s="2" t="s">
        <v>428</v>
      </c>
      <c r="E432" s="196">
        <v>0.04</v>
      </c>
      <c r="F432" s="129">
        <v>35.630000000000003</v>
      </c>
      <c r="G432" s="26">
        <f t="shared" si="28"/>
        <v>1.43</v>
      </c>
      <c r="H432" s="134">
        <f t="shared" si="30"/>
        <v>2.7751110728503726E-6</v>
      </c>
      <c r="I432" s="183">
        <f>ROUND(F432*Прил.10!$D$13,2)</f>
        <v>286.47000000000003</v>
      </c>
      <c r="J432" s="183">
        <f t="shared" si="29"/>
        <v>11.46</v>
      </c>
    </row>
    <row r="433" spans="1:10" s="12" customFormat="1" ht="25.5" customHeight="1" outlineLevel="1" x14ac:dyDescent="0.2">
      <c r="A433" s="182">
        <v>400</v>
      </c>
      <c r="B433" s="173" t="s">
        <v>904</v>
      </c>
      <c r="C433" s="8" t="s">
        <v>905</v>
      </c>
      <c r="D433" s="2" t="s">
        <v>310</v>
      </c>
      <c r="E433" s="196">
        <v>1E-4</v>
      </c>
      <c r="F433" s="129">
        <v>12430</v>
      </c>
      <c r="G433" s="26">
        <f t="shared" si="28"/>
        <v>1.24</v>
      </c>
      <c r="H433" s="134">
        <f t="shared" si="30"/>
        <v>2.4063900212129107E-6</v>
      </c>
      <c r="I433" s="183">
        <f>ROUND(F433*Прил.10!$D$13,2)</f>
        <v>99937.2</v>
      </c>
      <c r="J433" s="183">
        <f t="shared" si="29"/>
        <v>9.99</v>
      </c>
    </row>
    <row r="434" spans="1:10" s="12" customFormat="1" ht="14.25" customHeight="1" outlineLevel="1" x14ac:dyDescent="0.2">
      <c r="A434" s="182">
        <v>401</v>
      </c>
      <c r="B434" s="173" t="s">
        <v>906</v>
      </c>
      <c r="C434" s="8" t="s">
        <v>907</v>
      </c>
      <c r="D434" s="2" t="s">
        <v>310</v>
      </c>
      <c r="E434" s="196">
        <v>1E-4</v>
      </c>
      <c r="F434" s="129">
        <v>12430</v>
      </c>
      <c r="G434" s="26">
        <f t="shared" si="28"/>
        <v>1.24</v>
      </c>
      <c r="H434" s="134">
        <f t="shared" si="30"/>
        <v>2.4063900212129107E-6</v>
      </c>
      <c r="I434" s="183">
        <f>ROUND(F434*Прил.10!$D$13,2)</f>
        <v>99937.2</v>
      </c>
      <c r="J434" s="183">
        <f t="shared" si="29"/>
        <v>9.99</v>
      </c>
    </row>
    <row r="435" spans="1:10" s="12" customFormat="1" ht="25.5" customHeight="1" outlineLevel="1" x14ac:dyDescent="0.2">
      <c r="A435" s="182">
        <v>402</v>
      </c>
      <c r="B435" s="173" t="s">
        <v>908</v>
      </c>
      <c r="C435" s="8" t="s">
        <v>909</v>
      </c>
      <c r="D435" s="2" t="s">
        <v>310</v>
      </c>
      <c r="E435" s="196">
        <v>5.9999999999999995E-4</v>
      </c>
      <c r="F435" s="129">
        <v>1836</v>
      </c>
      <c r="G435" s="26">
        <f t="shared" ref="G435:G498" si="31">ROUND(E435*F435,2)</f>
        <v>1.1000000000000001</v>
      </c>
      <c r="H435" s="134">
        <f t="shared" si="30"/>
        <v>2.1347008252695178E-6</v>
      </c>
      <c r="I435" s="183">
        <f>ROUND(F435*Прил.10!$D$13,2)</f>
        <v>14761.44</v>
      </c>
      <c r="J435" s="183">
        <f t="shared" ref="J435:J498" si="32">ROUND(I435*E435,2)</f>
        <v>8.86</v>
      </c>
    </row>
    <row r="436" spans="1:10" s="12" customFormat="1" ht="14.25" customHeight="1" outlineLevel="1" x14ac:dyDescent="0.2">
      <c r="A436" s="182">
        <v>403</v>
      </c>
      <c r="B436" s="173" t="s">
        <v>910</v>
      </c>
      <c r="C436" s="8" t="s">
        <v>911</v>
      </c>
      <c r="D436" s="2" t="s">
        <v>310</v>
      </c>
      <c r="E436" s="196">
        <v>1E-4</v>
      </c>
      <c r="F436" s="129">
        <v>10200</v>
      </c>
      <c r="G436" s="26">
        <f t="shared" si="31"/>
        <v>1.02</v>
      </c>
      <c r="H436" s="134">
        <f t="shared" si="30"/>
        <v>1.9794498561590072E-6</v>
      </c>
      <c r="I436" s="183">
        <f>ROUND(F436*Прил.10!$D$13,2)</f>
        <v>82008</v>
      </c>
      <c r="J436" s="183">
        <f t="shared" si="32"/>
        <v>8.1999999999999993</v>
      </c>
    </row>
    <row r="437" spans="1:10" s="12" customFormat="1" ht="14.25" customHeight="1" outlineLevel="1" x14ac:dyDescent="0.2">
      <c r="A437" s="182">
        <v>404</v>
      </c>
      <c r="B437" s="173" t="s">
        <v>912</v>
      </c>
      <c r="C437" s="8" t="s">
        <v>913</v>
      </c>
      <c r="D437" s="2" t="s">
        <v>450</v>
      </c>
      <c r="E437" s="196">
        <v>0.01</v>
      </c>
      <c r="F437" s="129">
        <v>88.5</v>
      </c>
      <c r="G437" s="26">
        <f t="shared" si="31"/>
        <v>0.89</v>
      </c>
      <c r="H437" s="134">
        <f t="shared" si="30"/>
        <v>1.7271670313544279E-6</v>
      </c>
      <c r="I437" s="183">
        <f>ROUND(F437*Прил.10!$D$13,2)</f>
        <v>711.54</v>
      </c>
      <c r="J437" s="183">
        <f t="shared" si="32"/>
        <v>7.12</v>
      </c>
    </row>
    <row r="438" spans="1:10" s="12" customFormat="1" ht="14.25" customHeight="1" outlineLevel="1" x14ac:dyDescent="0.2">
      <c r="A438" s="182">
        <v>405</v>
      </c>
      <c r="B438" s="173" t="s">
        <v>914</v>
      </c>
      <c r="C438" s="8" t="s">
        <v>915</v>
      </c>
      <c r="D438" s="2" t="s">
        <v>428</v>
      </c>
      <c r="E438" s="196">
        <v>7.1900000000000006E-2</v>
      </c>
      <c r="F438" s="129">
        <v>11.5</v>
      </c>
      <c r="G438" s="26">
        <f t="shared" si="31"/>
        <v>0.83</v>
      </c>
      <c r="H438" s="134">
        <f t="shared" si="30"/>
        <v>1.6107288045215451E-6</v>
      </c>
      <c r="I438" s="183">
        <f>ROUND(F438*Прил.10!$D$13,2)</f>
        <v>92.46</v>
      </c>
      <c r="J438" s="183">
        <f t="shared" si="32"/>
        <v>6.65</v>
      </c>
    </row>
    <row r="439" spans="1:10" s="12" customFormat="1" ht="14.25" customHeight="1" outlineLevel="1" x14ac:dyDescent="0.2">
      <c r="A439" s="182">
        <v>406</v>
      </c>
      <c r="B439" s="173" t="s">
        <v>916</v>
      </c>
      <c r="C439" s="8" t="s">
        <v>917</v>
      </c>
      <c r="D439" s="2" t="s">
        <v>310</v>
      </c>
      <c r="E439" s="196">
        <v>1E-4</v>
      </c>
      <c r="F439" s="129">
        <v>7640</v>
      </c>
      <c r="G439" s="26">
        <f t="shared" si="31"/>
        <v>0.76</v>
      </c>
      <c r="H439" s="134">
        <f t="shared" si="30"/>
        <v>1.4748842065498486E-6</v>
      </c>
      <c r="I439" s="183">
        <f>ROUND(F439*Прил.10!$D$13,2)</f>
        <v>61425.599999999999</v>
      </c>
      <c r="J439" s="183">
        <f t="shared" si="32"/>
        <v>6.14</v>
      </c>
    </row>
    <row r="440" spans="1:10" s="12" customFormat="1" ht="25.5" customHeight="1" outlineLevel="1" x14ac:dyDescent="0.2">
      <c r="A440" s="182">
        <v>407</v>
      </c>
      <c r="B440" s="173" t="s">
        <v>918</v>
      </c>
      <c r="C440" s="8" t="s">
        <v>919</v>
      </c>
      <c r="D440" s="2" t="s">
        <v>310</v>
      </c>
      <c r="E440" s="196">
        <v>5.0000000000000001E-4</v>
      </c>
      <c r="F440" s="129">
        <v>1470</v>
      </c>
      <c r="G440" s="26">
        <f t="shared" si="31"/>
        <v>0.74</v>
      </c>
      <c r="H440" s="134">
        <f t="shared" si="30"/>
        <v>1.4360714642722209E-6</v>
      </c>
      <c r="I440" s="183">
        <f>ROUND(F440*Прил.10!$D$13,2)</f>
        <v>11818.8</v>
      </c>
      <c r="J440" s="183">
        <f t="shared" si="32"/>
        <v>5.91</v>
      </c>
    </row>
    <row r="441" spans="1:10" s="12" customFormat="1" ht="25.5" customHeight="1" outlineLevel="1" x14ac:dyDescent="0.2">
      <c r="A441" s="182">
        <v>408</v>
      </c>
      <c r="B441" s="173" t="s">
        <v>920</v>
      </c>
      <c r="C441" s="8" t="s">
        <v>921</v>
      </c>
      <c r="D441" s="2" t="s">
        <v>428</v>
      </c>
      <c r="E441" s="196">
        <v>2.29E-2</v>
      </c>
      <c r="F441" s="129">
        <v>30.08</v>
      </c>
      <c r="G441" s="26">
        <f t="shared" si="31"/>
        <v>0.69</v>
      </c>
      <c r="H441" s="134">
        <f t="shared" si="30"/>
        <v>1.3390396085781518E-6</v>
      </c>
      <c r="I441" s="183">
        <f>ROUND(F441*Прил.10!$D$13,2)</f>
        <v>241.84</v>
      </c>
      <c r="J441" s="183">
        <f t="shared" si="32"/>
        <v>5.54</v>
      </c>
    </row>
    <row r="442" spans="1:10" s="12" customFormat="1" ht="14.25" customHeight="1" outlineLevel="1" x14ac:dyDescent="0.2">
      <c r="A442" s="182">
        <v>409</v>
      </c>
      <c r="B442" s="173" t="s">
        <v>922</v>
      </c>
      <c r="C442" s="8" t="s">
        <v>923</v>
      </c>
      <c r="D442" s="2" t="s">
        <v>428</v>
      </c>
      <c r="E442" s="196">
        <v>1.4E-3</v>
      </c>
      <c r="F442" s="129">
        <v>444</v>
      </c>
      <c r="G442" s="26">
        <f t="shared" si="31"/>
        <v>0.62</v>
      </c>
      <c r="H442" s="134">
        <f t="shared" si="30"/>
        <v>1.2031950106064553E-6</v>
      </c>
      <c r="I442" s="183">
        <f>ROUND(F442*Прил.10!$D$13,2)</f>
        <v>3569.76</v>
      </c>
      <c r="J442" s="183">
        <f t="shared" si="32"/>
        <v>5</v>
      </c>
    </row>
    <row r="443" spans="1:10" s="12" customFormat="1" ht="14.25" customHeight="1" outlineLevel="1" x14ac:dyDescent="0.2">
      <c r="A443" s="182">
        <v>410</v>
      </c>
      <c r="B443" s="173" t="s">
        <v>924</v>
      </c>
      <c r="C443" s="8" t="s">
        <v>925</v>
      </c>
      <c r="D443" s="2" t="s">
        <v>428</v>
      </c>
      <c r="E443" s="196">
        <v>0.02</v>
      </c>
      <c r="F443" s="129">
        <v>26.44</v>
      </c>
      <c r="G443" s="26">
        <f t="shared" si="31"/>
        <v>0.53</v>
      </c>
      <c r="H443" s="134">
        <f t="shared" si="30"/>
        <v>1.0285376703571314E-6</v>
      </c>
      <c r="I443" s="183">
        <f>ROUND(F443*Прил.10!$D$13,2)</f>
        <v>212.58</v>
      </c>
      <c r="J443" s="183">
        <f t="shared" si="32"/>
        <v>4.25</v>
      </c>
    </row>
    <row r="444" spans="1:10" s="12" customFormat="1" ht="25.5" customHeight="1" outlineLevel="1" x14ac:dyDescent="0.2">
      <c r="A444" s="182">
        <v>411</v>
      </c>
      <c r="B444" s="173" t="s">
        <v>926</v>
      </c>
      <c r="C444" s="8" t="s">
        <v>927</v>
      </c>
      <c r="D444" s="2" t="s">
        <v>298</v>
      </c>
      <c r="E444" s="196">
        <v>5.0000000000000001E-4</v>
      </c>
      <c r="F444" s="129">
        <v>485.9</v>
      </c>
      <c r="G444" s="26">
        <f t="shared" si="31"/>
        <v>0.24</v>
      </c>
      <c r="H444" s="134">
        <f t="shared" si="30"/>
        <v>4.6575290733153109E-7</v>
      </c>
      <c r="I444" s="183">
        <f>ROUND(F444*Прил.10!$D$13,2)</f>
        <v>3906.64</v>
      </c>
      <c r="J444" s="183">
        <f t="shared" si="32"/>
        <v>1.95</v>
      </c>
    </row>
    <row r="445" spans="1:10" s="12" customFormat="1" ht="14.25" customHeight="1" outlineLevel="1" x14ac:dyDescent="0.2">
      <c r="A445" s="182">
        <v>412</v>
      </c>
      <c r="B445" s="173" t="s">
        <v>924</v>
      </c>
      <c r="C445" s="8" t="s">
        <v>925</v>
      </c>
      <c r="D445" s="2" t="s">
        <v>428</v>
      </c>
      <c r="E445" s="196">
        <v>3.0000000000000001E-3</v>
      </c>
      <c r="F445" s="129">
        <v>26.44</v>
      </c>
      <c r="G445" s="26">
        <f t="shared" si="31"/>
        <v>0.08</v>
      </c>
      <c r="H445" s="134">
        <f t="shared" ref="H445:H508" si="33">G445/$G$450</f>
        <v>1.5525096911051036E-7</v>
      </c>
      <c r="I445" s="183">
        <f>ROUND(F445*Прил.10!$D$13,2)</f>
        <v>212.58</v>
      </c>
      <c r="J445" s="183">
        <f t="shared" si="32"/>
        <v>0.64</v>
      </c>
    </row>
    <row r="446" spans="1:10" s="12" customFormat="1" ht="14.25" customHeight="1" outlineLevel="1" x14ac:dyDescent="0.2">
      <c r="A446" s="182">
        <v>413</v>
      </c>
      <c r="B446" s="173" t="s">
        <v>928</v>
      </c>
      <c r="C446" s="8" t="s">
        <v>929</v>
      </c>
      <c r="D446" s="2" t="s">
        <v>310</v>
      </c>
      <c r="E446" s="196">
        <v>1E-4</v>
      </c>
      <c r="F446" s="129">
        <v>729.98</v>
      </c>
      <c r="G446" s="26">
        <f t="shared" si="31"/>
        <v>7.0000000000000007E-2</v>
      </c>
      <c r="H446" s="134">
        <f t="shared" si="33"/>
        <v>1.3584459797169659E-7</v>
      </c>
      <c r="I446" s="183">
        <f>ROUND(F446*Прил.10!$D$13,2)</f>
        <v>5869.04</v>
      </c>
      <c r="J446" s="183">
        <f t="shared" si="32"/>
        <v>0.59</v>
      </c>
    </row>
    <row r="447" spans="1:10" s="12" customFormat="1" ht="14.25" customHeight="1" outlineLevel="1" x14ac:dyDescent="0.2">
      <c r="A447" s="182">
        <v>414</v>
      </c>
      <c r="B447" s="173" t="s">
        <v>930</v>
      </c>
      <c r="C447" s="8" t="s">
        <v>931</v>
      </c>
      <c r="D447" s="2" t="s">
        <v>428</v>
      </c>
      <c r="E447" s="196">
        <v>2E-3</v>
      </c>
      <c r="F447" s="129">
        <v>31.17</v>
      </c>
      <c r="G447" s="26">
        <f t="shared" si="31"/>
        <v>0.06</v>
      </c>
      <c r="H447" s="134">
        <f t="shared" si="33"/>
        <v>1.1643822683288277E-7</v>
      </c>
      <c r="I447" s="183">
        <f>ROUND(F447*Прил.10!$D$13,2)</f>
        <v>250.61</v>
      </c>
      <c r="J447" s="183">
        <f t="shared" si="32"/>
        <v>0.5</v>
      </c>
    </row>
    <row r="448" spans="1:10" s="12" customFormat="1" ht="14.25" customHeight="1" outlineLevel="1" x14ac:dyDescent="0.2">
      <c r="A448" s="182">
        <v>415</v>
      </c>
      <c r="B448" s="173" t="s">
        <v>932</v>
      </c>
      <c r="C448" s="8" t="s">
        <v>933</v>
      </c>
      <c r="D448" s="2" t="s">
        <v>428</v>
      </c>
      <c r="E448" s="196">
        <v>1E-3</v>
      </c>
      <c r="F448" s="129">
        <v>29.37</v>
      </c>
      <c r="G448" s="26">
        <f t="shared" si="31"/>
        <v>0.03</v>
      </c>
      <c r="H448" s="134">
        <f t="shared" si="33"/>
        <v>5.8219113416441386E-8</v>
      </c>
      <c r="I448" s="183">
        <f>ROUND(F448*Прил.10!$D$13,2)</f>
        <v>236.13</v>
      </c>
      <c r="J448" s="183">
        <f t="shared" si="32"/>
        <v>0.24</v>
      </c>
    </row>
    <row r="449" spans="1:10" s="12" customFormat="1" ht="14.25" customHeight="1" x14ac:dyDescent="0.2">
      <c r="A449" s="2"/>
      <c r="B449" s="2"/>
      <c r="C449" s="8" t="s">
        <v>1011</v>
      </c>
      <c r="D449" s="2"/>
      <c r="E449" s="128"/>
      <c r="F449" s="129"/>
      <c r="G449" s="141">
        <f>SUM(G179:G448)</f>
        <v>74007.859999999942</v>
      </c>
      <c r="H449" s="134">
        <f t="shared" si="33"/>
        <v>0.1436223998349371</v>
      </c>
      <c r="I449" s="26"/>
      <c r="J449" s="141">
        <f>SUM(J179:J448)</f>
        <v>595022.67999999924</v>
      </c>
    </row>
    <row r="450" spans="1:10" s="12" customFormat="1" ht="14.25" customHeight="1" x14ac:dyDescent="0.2">
      <c r="A450" s="2"/>
      <c r="B450" s="2"/>
      <c r="C450" s="127" t="s">
        <v>1012</v>
      </c>
      <c r="D450" s="2"/>
      <c r="E450" s="128"/>
      <c r="F450" s="129"/>
      <c r="G450" s="26">
        <f>G178+G449</f>
        <v>515294.68999999989</v>
      </c>
      <c r="H450" s="134">
        <f t="shared" si="33"/>
        <v>1</v>
      </c>
      <c r="I450" s="26"/>
      <c r="J450" s="26">
        <f>J178+J449</f>
        <v>4142970.7699999996</v>
      </c>
    </row>
    <row r="451" spans="1:10" s="12" customFormat="1" ht="14.25" customHeight="1" x14ac:dyDescent="0.2">
      <c r="A451" s="2"/>
      <c r="B451" s="2"/>
      <c r="C451" s="8" t="s">
        <v>1013</v>
      </c>
      <c r="D451" s="2"/>
      <c r="E451" s="128"/>
      <c r="F451" s="129"/>
      <c r="G451" s="26">
        <f>G14+G92+G450</f>
        <v>596128.83999999985</v>
      </c>
      <c r="H451" s="130"/>
      <c r="I451" s="26"/>
      <c r="J451" s="26">
        <f>J14+J92+J450</f>
        <v>6702039.5499999998</v>
      </c>
    </row>
    <row r="452" spans="1:10" s="12" customFormat="1" ht="14.25" customHeight="1" x14ac:dyDescent="0.2">
      <c r="A452" s="2"/>
      <c r="B452" s="2"/>
      <c r="C452" s="8" t="s">
        <v>1014</v>
      </c>
      <c r="D452" s="137">
        <f>ROUND(G452/(G$16+$G$14),2)</f>
        <v>1.21</v>
      </c>
      <c r="E452" s="128"/>
      <c r="F452" s="129"/>
      <c r="G452" s="26">
        <v>58844</v>
      </c>
      <c r="H452" s="130"/>
      <c r="I452" s="26"/>
      <c r="J452" s="26">
        <f>ROUND(D452*(J14+J16),2)</f>
        <v>2702498.6</v>
      </c>
    </row>
    <row r="453" spans="1:10" s="12" customFormat="1" ht="14.25" customHeight="1" x14ac:dyDescent="0.2">
      <c r="A453" s="2"/>
      <c r="B453" s="2"/>
      <c r="C453" s="8" t="s">
        <v>1015</v>
      </c>
      <c r="D453" s="137">
        <f>ROUND(G453/(G$14+G$16),2)</f>
        <v>0.8</v>
      </c>
      <c r="E453" s="128"/>
      <c r="F453" s="129"/>
      <c r="G453" s="26">
        <v>39021</v>
      </c>
      <c r="H453" s="130"/>
      <c r="I453" s="26"/>
      <c r="J453" s="26">
        <f>ROUND(D453*(J14+J16),2)</f>
        <v>1786775.94</v>
      </c>
    </row>
    <row r="454" spans="1:10" s="12" customFormat="1" ht="14.25" customHeight="1" x14ac:dyDescent="0.2">
      <c r="A454" s="2"/>
      <c r="B454" s="2"/>
      <c r="C454" s="8" t="s">
        <v>1016</v>
      </c>
      <c r="D454" s="2"/>
      <c r="E454" s="128"/>
      <c r="F454" s="129"/>
      <c r="G454" s="26">
        <f>ROUND((G14+G92+G450+G452+G453),2)</f>
        <v>693993.84</v>
      </c>
      <c r="H454" s="130"/>
      <c r="I454" s="26"/>
      <c r="J454" s="26">
        <f>ROUND((J14+J92+J450+J452+J453),2)</f>
        <v>11191314.09</v>
      </c>
    </row>
    <row r="455" spans="1:10" s="12" customFormat="1" ht="14.25" customHeight="1" x14ac:dyDescent="0.2">
      <c r="A455" s="2"/>
      <c r="B455" s="2"/>
      <c r="C455" s="8" t="s">
        <v>1017</v>
      </c>
      <c r="D455" s="2"/>
      <c r="E455" s="128"/>
      <c r="F455" s="129"/>
      <c r="G455" s="26">
        <f>G454+G121</f>
        <v>2572495.79</v>
      </c>
      <c r="H455" s="130"/>
      <c r="I455" s="26"/>
      <c r="J455" s="26">
        <f>J454+J121</f>
        <v>20945707.420000002</v>
      </c>
    </row>
    <row r="456" spans="1:10" s="12" customFormat="1" ht="34.5" customHeight="1" x14ac:dyDescent="0.2">
      <c r="A456" s="2"/>
      <c r="B456" s="2"/>
      <c r="C456" s="8" t="s">
        <v>971</v>
      </c>
      <c r="D456" s="2" t="s">
        <v>1018</v>
      </c>
      <c r="E456" s="128">
        <v>1</v>
      </c>
      <c r="F456" s="129"/>
      <c r="G456" s="26">
        <f>G455/E456</f>
        <v>2572495.79</v>
      </c>
      <c r="H456" s="130"/>
      <c r="I456" s="26"/>
      <c r="J456" s="26">
        <f>J455/E456</f>
        <v>20945707.420000002</v>
      </c>
    </row>
    <row r="458" spans="1:10" s="12" customFormat="1" ht="14.25" customHeight="1" x14ac:dyDescent="0.2">
      <c r="A458" s="4" t="s">
        <v>1019</v>
      </c>
    </row>
    <row r="459" spans="1:10" s="12" customFormat="1" ht="14.25" customHeight="1" x14ac:dyDescent="0.2">
      <c r="A459" s="27" t="s">
        <v>77</v>
      </c>
    </row>
    <row r="460" spans="1:10" s="12" customFormat="1" ht="14.25" customHeight="1" x14ac:dyDescent="0.2">
      <c r="A460" s="4"/>
    </row>
    <row r="461" spans="1:10" s="12" customFormat="1" ht="14.25" customHeight="1" x14ac:dyDescent="0.2">
      <c r="A461" s="4" t="s">
        <v>1020</v>
      </c>
    </row>
    <row r="462" spans="1:10" s="12" customFormat="1" ht="14.25" customHeight="1" x14ac:dyDescent="0.2">
      <c r="A462" s="27" t="s">
        <v>79</v>
      </c>
    </row>
  </sheetData>
  <sheetProtection formatCells="0" formatColumns="0" formatRows="0" insertColumns="0" insertRows="0" insertHyperlinks="0" deleteColumns="0" deleteRows="0" sort="0" autoFilter="0" pivotTables="0"/>
  <mergeCells count="21">
    <mergeCell ref="B124:H124"/>
    <mergeCell ref="B12:H12"/>
    <mergeCell ref="B15:H15"/>
    <mergeCell ref="B17:H17"/>
    <mergeCell ref="B18:H18"/>
    <mergeCell ref="B94:H94"/>
    <mergeCell ref="B93:H93"/>
    <mergeCell ref="B123:H123"/>
    <mergeCell ref="H2:J2"/>
    <mergeCell ref="A7:H7"/>
    <mergeCell ref="I9:J9"/>
    <mergeCell ref="A8:H8"/>
    <mergeCell ref="A9:A10"/>
    <mergeCell ref="B9:B10"/>
    <mergeCell ref="C9:C10"/>
    <mergeCell ref="D9:D10"/>
    <mergeCell ref="E9:E10"/>
    <mergeCell ref="F9:G9"/>
    <mergeCell ref="H9:H10"/>
    <mergeCell ref="A4:J4"/>
    <mergeCell ref="D6:J6"/>
  </mergeCells>
  <pageMargins left="0.70866141732283505" right="0.70866141732283505" top="0.74803149606299202" bottom="0.74803149606299202" header="0.31496062992126" footer="0.31496062992126"/>
  <pageSetup paperSize="9" scale="79" fitToHeight="0" orientation="landscape" cellComments="atEnd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G43"/>
  <sheetViews>
    <sheetView view="pageBreakPreview" topLeftCell="A17" zoomScale="85" zoomScaleSheetLayoutView="85" workbookViewId="0">
      <selection activeCell="G39" sqref="G39"/>
    </sheetView>
  </sheetViews>
  <sheetFormatPr defaultRowHeight="15" x14ac:dyDescent="0.25"/>
  <cols>
    <col min="1" max="1" width="5.7109375" customWidth="1"/>
    <col min="2" max="2" width="17.5703125" customWidth="1"/>
    <col min="3" max="3" width="39.140625" customWidth="1"/>
    <col min="4" max="4" width="10.7109375" customWidth="1"/>
    <col min="5" max="5" width="13.85546875" customWidth="1"/>
    <col min="6" max="6" width="13.28515625" customWidth="1"/>
    <col min="7" max="7" width="14.140625" customWidth="1"/>
  </cols>
  <sheetData>
    <row r="1" spans="1:7" x14ac:dyDescent="0.25">
      <c r="A1" s="281" t="s">
        <v>1021</v>
      </c>
      <c r="B1" s="281"/>
      <c r="C1" s="281"/>
      <c r="D1" s="281"/>
      <c r="E1" s="281"/>
      <c r="F1" s="281"/>
      <c r="G1" s="281"/>
    </row>
    <row r="2" spans="1:7" ht="21.75" customHeight="1" x14ac:dyDescent="0.25">
      <c r="A2" s="46"/>
      <c r="B2" s="46"/>
      <c r="C2" s="46"/>
      <c r="D2" s="46"/>
      <c r="E2" s="46"/>
      <c r="F2" s="46"/>
      <c r="G2" s="46"/>
    </row>
    <row r="3" spans="1:7" x14ac:dyDescent="0.25">
      <c r="A3" s="227" t="s">
        <v>1022</v>
      </c>
      <c r="B3" s="227"/>
      <c r="C3" s="227"/>
      <c r="D3" s="227"/>
      <c r="E3" s="227"/>
      <c r="F3" s="227"/>
      <c r="G3" s="227"/>
    </row>
    <row r="4" spans="1:7" ht="25.5" customHeight="1" x14ac:dyDescent="0.25">
      <c r="A4" s="230" t="s">
        <v>936</v>
      </c>
      <c r="B4" s="230"/>
      <c r="C4" s="230"/>
      <c r="D4" s="230"/>
      <c r="E4" s="230"/>
      <c r="F4" s="230"/>
      <c r="G4" s="230"/>
    </row>
    <row r="5" spans="1:7" x14ac:dyDescent="0.25">
      <c r="A5" s="4"/>
      <c r="B5" s="4"/>
      <c r="C5" s="4"/>
      <c r="D5" s="4"/>
      <c r="E5" s="4"/>
      <c r="F5" s="4"/>
      <c r="G5" s="4"/>
    </row>
    <row r="6" spans="1:7" ht="30.2" customHeight="1" x14ac:dyDescent="0.25">
      <c r="A6" s="285" t="s">
        <v>13</v>
      </c>
      <c r="B6" s="285" t="s">
        <v>101</v>
      </c>
      <c r="C6" s="285" t="s">
        <v>937</v>
      </c>
      <c r="D6" s="285" t="s">
        <v>103</v>
      </c>
      <c r="E6" s="264" t="s">
        <v>980</v>
      </c>
      <c r="F6" s="285" t="s">
        <v>105</v>
      </c>
      <c r="G6" s="285"/>
    </row>
    <row r="7" spans="1:7" x14ac:dyDescent="0.25">
      <c r="A7" s="285"/>
      <c r="B7" s="285"/>
      <c r="C7" s="285"/>
      <c r="D7" s="285"/>
      <c r="E7" s="265"/>
      <c r="F7" s="2" t="s">
        <v>983</v>
      </c>
      <c r="G7" s="2" t="s">
        <v>107</v>
      </c>
    </row>
    <row r="8" spans="1:7" x14ac:dyDescent="0.25">
      <c r="A8" s="2">
        <v>1</v>
      </c>
      <c r="B8" s="2">
        <v>2</v>
      </c>
      <c r="C8" s="2">
        <v>3</v>
      </c>
      <c r="D8" s="2">
        <v>4</v>
      </c>
      <c r="E8" s="2">
        <v>5</v>
      </c>
      <c r="F8" s="2">
        <v>6</v>
      </c>
      <c r="G8" s="2">
        <v>7</v>
      </c>
    </row>
    <row r="9" spans="1:7" ht="15" customHeight="1" x14ac:dyDescent="0.25">
      <c r="A9" s="97"/>
      <c r="B9" s="282" t="s">
        <v>1023</v>
      </c>
      <c r="C9" s="283"/>
      <c r="D9" s="283"/>
      <c r="E9" s="283"/>
      <c r="F9" s="283"/>
      <c r="G9" s="284"/>
    </row>
    <row r="10" spans="1:7" ht="63.75" customHeight="1" x14ac:dyDescent="0.25">
      <c r="A10" s="208">
        <v>1</v>
      </c>
      <c r="B10" s="173" t="s">
        <v>260</v>
      </c>
      <c r="C10" s="8" t="s">
        <v>261</v>
      </c>
      <c r="D10" s="2" t="s">
        <v>257</v>
      </c>
      <c r="E10" s="2">
        <v>1</v>
      </c>
      <c r="F10" s="128">
        <v>199642.29</v>
      </c>
      <c r="G10" s="209">
        <f t="shared" ref="G10:G28" si="0">ROUND(E10*F10,2)</f>
        <v>199642.29</v>
      </c>
    </row>
    <row r="11" spans="1:7" ht="38.25" customHeight="1" x14ac:dyDescent="0.25">
      <c r="A11" s="208">
        <v>2</v>
      </c>
      <c r="B11" s="173" t="s">
        <v>993</v>
      </c>
      <c r="C11" s="8" t="s">
        <v>994</v>
      </c>
      <c r="D11" s="2" t="s">
        <v>257</v>
      </c>
      <c r="E11" s="173" t="s">
        <v>1024</v>
      </c>
      <c r="F11" s="128">
        <v>53412.84</v>
      </c>
      <c r="G11" s="209">
        <f t="shared" si="0"/>
        <v>106825.68</v>
      </c>
    </row>
    <row r="12" spans="1:7" ht="63.75" customHeight="1" x14ac:dyDescent="0.25">
      <c r="A12" s="208">
        <v>3</v>
      </c>
      <c r="B12" s="173" t="s">
        <v>995</v>
      </c>
      <c r="C12" s="8" t="s">
        <v>996</v>
      </c>
      <c r="D12" s="2" t="s">
        <v>257</v>
      </c>
      <c r="E12" s="173" t="s">
        <v>1024</v>
      </c>
      <c r="F12" s="128">
        <v>41400.92</v>
      </c>
      <c r="G12" s="209">
        <f t="shared" si="0"/>
        <v>82801.84</v>
      </c>
    </row>
    <row r="13" spans="1:7" x14ac:dyDescent="0.25">
      <c r="A13" s="208">
        <v>4</v>
      </c>
      <c r="B13" s="173" t="s">
        <v>997</v>
      </c>
      <c r="C13" s="8" t="s">
        <v>998</v>
      </c>
      <c r="D13" s="2" t="s">
        <v>264</v>
      </c>
      <c r="E13" s="173" t="s">
        <v>1025</v>
      </c>
      <c r="F13" s="128">
        <v>65947.199999999997</v>
      </c>
      <c r="G13" s="209">
        <f t="shared" si="0"/>
        <v>65947.199999999997</v>
      </c>
    </row>
    <row r="14" spans="1:7" ht="25.5" customHeight="1" x14ac:dyDescent="0.25">
      <c r="A14" s="208">
        <v>5</v>
      </c>
      <c r="B14" s="173" t="s">
        <v>999</v>
      </c>
      <c r="C14" s="8" t="s">
        <v>1000</v>
      </c>
      <c r="D14" s="2" t="s">
        <v>273</v>
      </c>
      <c r="E14" s="173" t="s">
        <v>1025</v>
      </c>
      <c r="F14" s="128">
        <v>56816.33</v>
      </c>
      <c r="G14" s="209">
        <f t="shared" si="0"/>
        <v>56816.33</v>
      </c>
    </row>
    <row r="15" spans="1:7" ht="25.5" customHeight="1" x14ac:dyDescent="0.25">
      <c r="A15" s="208">
        <v>6</v>
      </c>
      <c r="B15" s="173" t="s">
        <v>269</v>
      </c>
      <c r="C15" s="204" t="s">
        <v>275</v>
      </c>
      <c r="D15" s="2" t="s">
        <v>273</v>
      </c>
      <c r="E15" s="173">
        <v>3</v>
      </c>
      <c r="F15" s="41">
        <v>20701.07</v>
      </c>
      <c r="G15" s="209">
        <f t="shared" si="0"/>
        <v>62103.21</v>
      </c>
    </row>
    <row r="16" spans="1:7" ht="25.5" customHeight="1" x14ac:dyDescent="0.25">
      <c r="A16" s="208">
        <v>7</v>
      </c>
      <c r="B16" s="173" t="s">
        <v>269</v>
      </c>
      <c r="C16" s="204" t="s">
        <v>276</v>
      </c>
      <c r="D16" s="2" t="s">
        <v>273</v>
      </c>
      <c r="E16" s="173">
        <v>1</v>
      </c>
      <c r="F16" s="41">
        <v>39332.04</v>
      </c>
      <c r="G16" s="209">
        <f t="shared" si="0"/>
        <v>39332.04</v>
      </c>
    </row>
    <row r="17" spans="1:7" ht="15" customHeight="1" x14ac:dyDescent="0.25">
      <c r="A17" s="208">
        <v>8</v>
      </c>
      <c r="B17" s="173" t="s">
        <v>269</v>
      </c>
      <c r="C17" s="204" t="s">
        <v>277</v>
      </c>
      <c r="D17" s="2" t="s">
        <v>273</v>
      </c>
      <c r="E17" s="173">
        <v>1</v>
      </c>
      <c r="F17" s="41">
        <v>28491.41</v>
      </c>
      <c r="G17" s="209">
        <f t="shared" si="0"/>
        <v>28491.41</v>
      </c>
    </row>
    <row r="18" spans="1:7" ht="15" customHeight="1" x14ac:dyDescent="0.25">
      <c r="A18" s="208">
        <v>9</v>
      </c>
      <c r="B18" s="173" t="s">
        <v>269</v>
      </c>
      <c r="C18" s="204" t="s">
        <v>278</v>
      </c>
      <c r="D18" s="2" t="s">
        <v>273</v>
      </c>
      <c r="E18" s="173">
        <v>1</v>
      </c>
      <c r="F18" s="41">
        <v>24354.2</v>
      </c>
      <c r="G18" s="209">
        <f t="shared" si="0"/>
        <v>24354.2</v>
      </c>
    </row>
    <row r="19" spans="1:7" ht="25.5" customHeight="1" x14ac:dyDescent="0.25">
      <c r="A19" s="208">
        <v>10</v>
      </c>
      <c r="B19" s="173" t="s">
        <v>269</v>
      </c>
      <c r="C19" s="8" t="s">
        <v>280</v>
      </c>
      <c r="D19" s="2" t="s">
        <v>257</v>
      </c>
      <c r="E19" s="180">
        <v>6</v>
      </c>
      <c r="F19" s="129">
        <v>2184.52</v>
      </c>
      <c r="G19" s="209">
        <f t="shared" si="0"/>
        <v>13107.12</v>
      </c>
    </row>
    <row r="20" spans="1:7" ht="25.5" customHeight="1" x14ac:dyDescent="0.25">
      <c r="A20" s="208">
        <v>11</v>
      </c>
      <c r="B20" s="173" t="s">
        <v>269</v>
      </c>
      <c r="C20" s="204" t="s">
        <v>279</v>
      </c>
      <c r="D20" s="2" t="s">
        <v>273</v>
      </c>
      <c r="E20" s="173">
        <v>1</v>
      </c>
      <c r="F20" s="41">
        <v>14612.52</v>
      </c>
      <c r="G20" s="209">
        <f t="shared" si="0"/>
        <v>14612.52</v>
      </c>
    </row>
    <row r="21" spans="1:7" ht="25.5" customHeight="1" x14ac:dyDescent="0.25">
      <c r="A21" s="208">
        <v>12</v>
      </c>
      <c r="B21" s="173" t="s">
        <v>269</v>
      </c>
      <c r="C21" s="8" t="s">
        <v>282</v>
      </c>
      <c r="D21" s="2" t="s">
        <v>283</v>
      </c>
      <c r="E21" s="180">
        <v>1</v>
      </c>
      <c r="F21" s="129">
        <v>10246.280000000001</v>
      </c>
      <c r="G21" s="209">
        <f t="shared" si="0"/>
        <v>10246.280000000001</v>
      </c>
    </row>
    <row r="22" spans="1:7" ht="25.5" customHeight="1" x14ac:dyDescent="0.25">
      <c r="A22" s="208">
        <v>13</v>
      </c>
      <c r="B22" s="173" t="s">
        <v>269</v>
      </c>
      <c r="C22" s="204" t="s">
        <v>281</v>
      </c>
      <c r="D22" s="2" t="s">
        <v>273</v>
      </c>
      <c r="E22" s="173">
        <v>1</v>
      </c>
      <c r="F22" s="41">
        <v>10525.97</v>
      </c>
      <c r="G22" s="209">
        <f t="shared" si="0"/>
        <v>10525.97</v>
      </c>
    </row>
    <row r="23" spans="1:7" ht="15" customHeight="1" x14ac:dyDescent="0.25">
      <c r="A23" s="208">
        <v>14</v>
      </c>
      <c r="B23" s="173" t="s">
        <v>269</v>
      </c>
      <c r="C23" s="204" t="s">
        <v>284</v>
      </c>
      <c r="D23" s="2" t="s">
        <v>273</v>
      </c>
      <c r="E23" s="173">
        <v>1</v>
      </c>
      <c r="F23" s="41">
        <v>6810.92</v>
      </c>
      <c r="G23" s="209">
        <f t="shared" si="0"/>
        <v>6810.92</v>
      </c>
    </row>
    <row r="24" spans="1:7" ht="38.25" customHeight="1" x14ac:dyDescent="0.25">
      <c r="A24" s="208">
        <v>15</v>
      </c>
      <c r="B24" s="173" t="s">
        <v>269</v>
      </c>
      <c r="C24" s="8" t="s">
        <v>285</v>
      </c>
      <c r="D24" s="2" t="s">
        <v>273</v>
      </c>
      <c r="E24" s="196">
        <v>6</v>
      </c>
      <c r="F24" s="129">
        <v>640.95000000000005</v>
      </c>
      <c r="G24" s="209">
        <f t="shared" si="0"/>
        <v>3845.7</v>
      </c>
    </row>
    <row r="25" spans="1:7" ht="25.5" customHeight="1" x14ac:dyDescent="0.25">
      <c r="A25" s="208">
        <v>16</v>
      </c>
      <c r="B25" s="173" t="s">
        <v>269</v>
      </c>
      <c r="C25" s="8" t="s">
        <v>286</v>
      </c>
      <c r="D25" s="2" t="s">
        <v>257</v>
      </c>
      <c r="E25" s="196">
        <v>2</v>
      </c>
      <c r="F25" s="129">
        <v>1889.31</v>
      </c>
      <c r="G25" s="209">
        <f t="shared" si="0"/>
        <v>3778.62</v>
      </c>
    </row>
    <row r="26" spans="1:7" x14ac:dyDescent="0.25">
      <c r="A26" s="208">
        <v>17</v>
      </c>
      <c r="B26" s="173" t="s">
        <v>269</v>
      </c>
      <c r="C26" s="8" t="s">
        <v>287</v>
      </c>
      <c r="D26" s="2" t="s">
        <v>273</v>
      </c>
      <c r="E26" s="196">
        <v>3</v>
      </c>
      <c r="F26" s="129">
        <v>1205.26</v>
      </c>
      <c r="G26" s="209">
        <f t="shared" si="0"/>
        <v>3615.78</v>
      </c>
    </row>
    <row r="27" spans="1:7" ht="38.25" customHeight="1" x14ac:dyDescent="0.25">
      <c r="A27" s="208">
        <v>18</v>
      </c>
      <c r="B27" s="173" t="s">
        <v>269</v>
      </c>
      <c r="C27" s="204" t="s">
        <v>288</v>
      </c>
      <c r="D27" s="2" t="s">
        <v>273</v>
      </c>
      <c r="E27" s="197">
        <v>1</v>
      </c>
      <c r="F27" s="41">
        <v>2966.67</v>
      </c>
      <c r="G27" s="209">
        <f t="shared" si="0"/>
        <v>2966.67</v>
      </c>
    </row>
    <row r="28" spans="1:7" ht="15" customHeight="1" x14ac:dyDescent="0.25">
      <c r="A28" s="208">
        <v>19</v>
      </c>
      <c r="B28" s="173" t="s">
        <v>269</v>
      </c>
      <c r="C28" s="204" t="s">
        <v>289</v>
      </c>
      <c r="D28" s="2" t="s">
        <v>273</v>
      </c>
      <c r="E28" s="197">
        <v>1</v>
      </c>
      <c r="F28" s="41">
        <v>334.76</v>
      </c>
      <c r="G28" s="209">
        <f t="shared" si="0"/>
        <v>334.76</v>
      </c>
    </row>
    <row r="29" spans="1:7" ht="27" customHeight="1" x14ac:dyDescent="0.25">
      <c r="A29" s="2"/>
      <c r="B29" s="210"/>
      <c r="C29" s="182" t="s">
        <v>1026</v>
      </c>
      <c r="D29" s="210"/>
      <c r="E29" s="210"/>
      <c r="F29" s="211"/>
      <c r="G29" s="211">
        <f>SUM(G10:G28)</f>
        <v>736158.54</v>
      </c>
    </row>
    <row r="30" spans="1:7" x14ac:dyDescent="0.25">
      <c r="A30" s="2"/>
      <c r="B30" s="264" t="s">
        <v>1027</v>
      </c>
      <c r="C30" s="264"/>
      <c r="D30" s="264"/>
      <c r="E30" s="264"/>
      <c r="F30" s="273"/>
      <c r="G30" s="273"/>
    </row>
    <row r="31" spans="1:7" ht="63.75" customHeight="1" x14ac:dyDescent="0.25">
      <c r="A31" s="208">
        <v>20</v>
      </c>
      <c r="B31" s="173" t="s">
        <v>255</v>
      </c>
      <c r="C31" s="8" t="s">
        <v>256</v>
      </c>
      <c r="D31" s="2" t="s">
        <v>257</v>
      </c>
      <c r="E31" s="2">
        <v>1</v>
      </c>
      <c r="F31" s="128">
        <v>464496.46</v>
      </c>
      <c r="G31" s="209">
        <f>ROUND(E31*F31,2)</f>
        <v>464496.46</v>
      </c>
    </row>
    <row r="32" spans="1:7" ht="51" customHeight="1" x14ac:dyDescent="0.25">
      <c r="A32" s="208">
        <v>21</v>
      </c>
      <c r="B32" s="173" t="s">
        <v>258</v>
      </c>
      <c r="C32" s="8" t="s">
        <v>259</v>
      </c>
      <c r="D32" s="2" t="s">
        <v>257</v>
      </c>
      <c r="E32" s="173">
        <v>1</v>
      </c>
      <c r="F32" s="128">
        <v>333770.46999999997</v>
      </c>
      <c r="G32" s="209">
        <f>ROUND(E32*F32,2)</f>
        <v>333770.46999999997</v>
      </c>
    </row>
    <row r="33" spans="1:7" ht="25.5" customHeight="1" x14ac:dyDescent="0.25">
      <c r="A33" s="208">
        <v>22</v>
      </c>
      <c r="B33" s="173" t="s">
        <v>262</v>
      </c>
      <c r="C33" s="8" t="s">
        <v>263</v>
      </c>
      <c r="D33" s="2" t="s">
        <v>264</v>
      </c>
      <c r="E33" s="2">
        <v>1</v>
      </c>
      <c r="F33" s="176">
        <v>128039.49</v>
      </c>
      <c r="G33" s="209">
        <f>ROUND(E33*F33,2)</f>
        <v>128039.49</v>
      </c>
    </row>
    <row r="34" spans="1:7" ht="38.25" customHeight="1" x14ac:dyDescent="0.25">
      <c r="A34" s="208">
        <v>23</v>
      </c>
      <c r="B34" s="2" t="s">
        <v>265</v>
      </c>
      <c r="C34" s="8" t="s">
        <v>266</v>
      </c>
      <c r="D34" s="2" t="s">
        <v>257</v>
      </c>
      <c r="E34" s="2">
        <v>2</v>
      </c>
      <c r="F34" s="128">
        <v>62219.87</v>
      </c>
      <c r="G34" s="209">
        <f>ROUND(E34*F34,2)</f>
        <v>124439.74</v>
      </c>
    </row>
    <row r="35" spans="1:7" ht="38.25" customHeight="1" x14ac:dyDescent="0.25">
      <c r="A35" s="208">
        <v>24</v>
      </c>
      <c r="B35" s="173" t="s">
        <v>267</v>
      </c>
      <c r="C35" s="8" t="s">
        <v>268</v>
      </c>
      <c r="D35" s="2" t="s">
        <v>257</v>
      </c>
      <c r="E35" s="173">
        <v>1</v>
      </c>
      <c r="F35" s="128">
        <v>91597.25</v>
      </c>
      <c r="G35" s="212">
        <f>ROUND(E35*F35,2)</f>
        <v>91597.25</v>
      </c>
    </row>
    <row r="36" spans="1:7" ht="25.5" customHeight="1" x14ac:dyDescent="0.25">
      <c r="A36" s="208"/>
      <c r="B36" s="8"/>
      <c r="C36" s="8" t="s">
        <v>1028</v>
      </c>
      <c r="D36" s="8"/>
      <c r="E36" s="41"/>
      <c r="F36" s="129"/>
      <c r="G36" s="213">
        <f>SUM(G31:G35)</f>
        <v>1142343.4099999999</v>
      </c>
    </row>
    <row r="37" spans="1:7" ht="19.5" customHeight="1" x14ac:dyDescent="0.25">
      <c r="A37" s="2"/>
      <c r="B37" s="191"/>
      <c r="C37" s="191" t="s">
        <v>1029</v>
      </c>
      <c r="D37" s="191"/>
      <c r="E37" s="198"/>
      <c r="F37" s="192"/>
      <c r="G37" s="26">
        <f>G29+G36</f>
        <v>1878501.95</v>
      </c>
    </row>
    <row r="38" spans="1:7" x14ac:dyDescent="0.25">
      <c r="A38" s="24"/>
      <c r="B38" s="98"/>
      <c r="C38" s="24"/>
      <c r="D38" s="24"/>
      <c r="E38" s="24"/>
      <c r="F38" s="24"/>
      <c r="G38" s="24"/>
    </row>
    <row r="39" spans="1:7" x14ac:dyDescent="0.25">
      <c r="A39" s="4" t="s">
        <v>1030</v>
      </c>
      <c r="B39" s="12"/>
      <c r="C39" s="12"/>
      <c r="D39" s="24"/>
      <c r="E39" s="24"/>
      <c r="F39" s="24"/>
      <c r="G39" s="24"/>
    </row>
    <row r="40" spans="1:7" x14ac:dyDescent="0.25">
      <c r="A40" s="27" t="s">
        <v>77</v>
      </c>
      <c r="B40" s="12"/>
      <c r="C40" s="12"/>
      <c r="D40" s="24"/>
      <c r="E40" s="24"/>
      <c r="F40" s="24"/>
      <c r="G40" s="24"/>
    </row>
    <row r="41" spans="1:7" x14ac:dyDescent="0.25">
      <c r="A41" s="4"/>
      <c r="B41" s="12"/>
      <c r="C41" s="12"/>
      <c r="D41" s="24"/>
      <c r="E41" s="24"/>
      <c r="F41" s="24"/>
      <c r="G41" s="24"/>
    </row>
    <row r="42" spans="1:7" x14ac:dyDescent="0.25">
      <c r="A42" s="4" t="s">
        <v>1020</v>
      </c>
      <c r="B42" s="12"/>
      <c r="C42" s="12"/>
      <c r="D42" s="24"/>
      <c r="E42" s="24"/>
      <c r="F42" s="24"/>
      <c r="G42" s="24"/>
    </row>
    <row r="43" spans="1:7" x14ac:dyDescent="0.25">
      <c r="A43" s="27" t="s">
        <v>79</v>
      </c>
      <c r="B43" s="12"/>
      <c r="C43" s="12"/>
      <c r="D43" s="24"/>
      <c r="E43" s="24"/>
      <c r="F43" s="24"/>
      <c r="G43" s="24"/>
    </row>
  </sheetData>
  <mergeCells count="11">
    <mergeCell ref="A1:G1"/>
    <mergeCell ref="A3:G3"/>
    <mergeCell ref="A4:G4"/>
    <mergeCell ref="B9:G9"/>
    <mergeCell ref="B30:G30"/>
    <mergeCell ref="A6:A7"/>
    <mergeCell ref="B6:B7"/>
    <mergeCell ref="C6:C7"/>
    <mergeCell ref="D6:D7"/>
    <mergeCell ref="E6:E7"/>
    <mergeCell ref="F6:G6"/>
  </mergeCells>
  <pageMargins left="0.7" right="0.7" top="0.75" bottom="0.75" header="0.3" footer="0.3"/>
  <pageSetup paperSize="9" scale="69" orientation="portrait" cellComments="atEnd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15</vt:i4>
      </vt:variant>
      <vt:variant>
        <vt:lpstr>Именованные диапазоны</vt:lpstr>
      </vt:variant>
      <vt:variant>
        <vt:i4>12</vt:i4>
      </vt:variant>
    </vt:vector>
  </HeadingPairs>
  <TitlesOfParts>
    <vt:vector size="27" baseType="lpstr">
      <vt:lpstr>4.1 Отдел 1</vt:lpstr>
      <vt:lpstr>4.2 Отдел 2</vt:lpstr>
      <vt:lpstr>4.3 Отдел 2. Тех.характеристики</vt:lpstr>
      <vt:lpstr>Прил.1 Сравнит табл</vt:lpstr>
      <vt:lpstr>Прил.2 Расч стоим</vt:lpstr>
      <vt:lpstr>Прил.3</vt:lpstr>
      <vt:lpstr>Прил.4 РМ</vt:lpstr>
      <vt:lpstr>Прил.5 Расчет СМР и ОБ</vt:lpstr>
      <vt:lpstr>Прил.6 Расчет ОБ</vt:lpstr>
      <vt:lpstr>Прил.7 Расчет пок.</vt:lpstr>
      <vt:lpstr>Прил.10</vt:lpstr>
      <vt:lpstr>ФОТр.тек.</vt:lpstr>
      <vt:lpstr>4.7 Прил.6 Расчет Прочие</vt:lpstr>
      <vt:lpstr>4.8 Прил. 6.1 Расчет ПНР</vt:lpstr>
      <vt:lpstr>4.9 Прил 6.2 Расчет ПИР</vt:lpstr>
      <vt:lpstr>'Прил.4 РМ'!_Toc130536623</vt:lpstr>
      <vt:lpstr>Прил.3!Заголовки_для_печати</vt:lpstr>
      <vt:lpstr>'Прил.5 Расчет СМР и ОБ'!Заголовки_для_печати</vt:lpstr>
      <vt:lpstr>'4.3 Отдел 2. Тех.характеристики'!Область_печати</vt:lpstr>
      <vt:lpstr>'4.7 Прил.6 Расчет Прочие'!Область_печати</vt:lpstr>
      <vt:lpstr>'4.8 Прил. 6.1 Расчет ПНР'!Область_печати</vt:lpstr>
      <vt:lpstr>'4.9 Прил 6.2 Расчет ПИР'!Область_печати</vt:lpstr>
      <vt:lpstr>'Прил.2 Расч стоим'!Область_печати</vt:lpstr>
      <vt:lpstr>Прил.3!Область_печати</vt:lpstr>
      <vt:lpstr>'Прил.4 РМ'!Область_печати</vt:lpstr>
      <vt:lpstr>'Прил.5 Расчет СМР и ОБ'!Область_печати</vt:lpstr>
      <vt:lpstr>ФОТр.тек.!Область_печати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REDMIBOOK</cp:lastModifiedBy>
  <cp:lastPrinted>2023-11-25T06:53:41Z</cp:lastPrinted>
  <dcterms:created xsi:type="dcterms:W3CDTF">2020-09-30T08:50:27Z</dcterms:created>
  <dcterms:modified xsi:type="dcterms:W3CDTF">2023-11-25T06:54:27Z</dcterms:modified>
  <cp:category/>
</cp:coreProperties>
</file>